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urbano.goncalves\Desktop\"/>
    </mc:Choice>
  </mc:AlternateContent>
  <xr:revisionPtr revIDLastSave="0" documentId="13_ncr:1_{C52F76EF-3B23-4648-B5E8-6B133F58578E}" xr6:coauthVersionLast="36" xr6:coauthVersionMax="36" xr10:uidLastSave="{00000000-0000-0000-0000-000000000000}"/>
  <bookViews>
    <workbookView xWindow="0" yWindow="0" windowWidth="28800" windowHeight="11625" tabRatio="672" firstSheet="2" activeTab="2" xr2:uid="{00000000-000D-0000-FFFF-FFFF00000000}"/>
  </bookViews>
  <sheets>
    <sheet name="DiNÂMICA" sheetId="10" state="hidden" r:id="rId1"/>
    <sheet name="ARMADILHADA" sheetId="21" state="hidden" r:id="rId2"/>
    <sheet name="PÚBLICA" sheetId="24" r:id="rId3"/>
  </sheets>
  <definedNames>
    <definedName name="_xlnm._FilterDatabase" localSheetId="1" hidden="1">ARMADILHADA!$A$2:$AD$247</definedName>
    <definedName name="_xlnm._FilterDatabase" localSheetId="0" hidden="1">DiNÂMICA!$A$3:$AB$1080</definedName>
    <definedName name="_xlnm._FilterDatabase" localSheetId="2" hidden="1">PÚBLICA!$A$2:$AD$248</definedName>
    <definedName name="ADELINOGONÇALVES">DiNÂMICA!$B$4:$C$47</definedName>
    <definedName name="ANTONIOISIDRO">DiNÂMICA!$B$48:$C$76</definedName>
    <definedName name="APICIUS">DiNÂMICA!$B$369:$C$404</definedName>
    <definedName name="ARMCPRS">DiNÂMICA!$B$77:$C$149</definedName>
    <definedName name="ARMETRS">DiNÂMICA!$B$150:$C$248</definedName>
    <definedName name="ARMETZLET">DiNÂMICA!$B$249:$C$308</definedName>
    <definedName name="ARMETZO">DiNÂMICA!$B$309:$C$368</definedName>
    <definedName name="AUTORIBEIRA">DiNÂMICA!$B$405:$C$465</definedName>
    <definedName name="CCORREIA">DiNÂMICA!$B$466:$C$473</definedName>
    <definedName name="CMF">DiNÂMICA!$B$474:$C$533</definedName>
    <definedName name="DVG">DiNÂMICA!$B$534:$C$555</definedName>
    <definedName name="ECOCOLOR">DiNÂMICA!$B$556:$C$556</definedName>
    <definedName name="EXPERI">ARMADILHADA!$AH$274:$AI$1350</definedName>
    <definedName name="FILTRAMADEIRA">DiNÂMICA!$B$557:$C$558</definedName>
    <definedName name="HIPERSUCATA">DiNÂMICA!$B$559:$C$578</definedName>
    <definedName name="HJSUCATA">DiNÂMICA!$B$579:$C$600</definedName>
    <definedName name="INTERQUANTUM">DiNÂMICA!$B$601:$C$602</definedName>
    <definedName name="MADEIRACARTAOCAMACHA">DiNÂMICA!$B$603:$C$685</definedName>
    <definedName name="MADEIRACARTAOVASCOGIL">DiNÂMICA!$B$686:$C$733</definedName>
    <definedName name="MWRBOAMORTE">DiNÂMICA!$B$734:$C$887</definedName>
    <definedName name="MWRCAMACHA">DiNÂMICA!$B$888:$C$965</definedName>
    <definedName name="OLC">DiNÂMICA!$B$966:$C$967</definedName>
    <definedName name="OLEOTORRES">DiNÂMICA!$B$968:$C$972</definedName>
    <definedName name="PANARIBLOCO">DiNÂMICA!$B$973:$C$976</definedName>
    <definedName name="PEÇASRAM">DiNÂMICA!$B$977:$C$978</definedName>
    <definedName name="Pesquisa">ARMADILHADA!$B$1</definedName>
    <definedName name="Pesquisa1">PÚBLICA!$B$1</definedName>
    <definedName name="QUINTATERRABOA">DiNÂMICA!$B$979:$C$986</definedName>
    <definedName name="RECICLILHA">DiNÂMICA!$B$987:$C$1018</definedName>
    <definedName name="SERLIMA">DiNÂMICA!$B$1019:$C$1048</definedName>
    <definedName name="SOCISCO">DiNÂMICA!$B$1049:$C$1080</definedName>
    <definedName name="_xlnm.Print_Titles" localSheetId="0">DiNÂMICA!$3:$3</definedName>
  </definedNames>
  <calcPr calcId="191029"/>
</workbook>
</file>

<file path=xl/calcChain.xml><?xml version="1.0" encoding="utf-8"?>
<calcChain xmlns="http://schemas.openxmlformats.org/spreadsheetml/2006/main">
  <c r="J114" i="21" l="1"/>
  <c r="F6" i="21" l="1"/>
  <c r="U6" i="21"/>
  <c r="AC6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G4" i="21"/>
  <c r="F4" i="21"/>
  <c r="E4" i="21"/>
  <c r="D4" i="21"/>
  <c r="C4" i="21"/>
  <c r="B5" i="24" l="1"/>
  <c r="B247" i="21"/>
  <c r="B246" i="21"/>
  <c r="B245" i="21"/>
  <c r="B244" i="21"/>
  <c r="B243" i="21"/>
  <c r="B242" i="21"/>
  <c r="B241" i="21"/>
  <c r="B240" i="21"/>
  <c r="B239" i="21"/>
  <c r="B238" i="21"/>
  <c r="B237" i="21"/>
  <c r="B236" i="21"/>
  <c r="B235" i="21"/>
  <c r="B234" i="21"/>
  <c r="B233" i="21"/>
  <c r="B232" i="21"/>
  <c r="B231" i="21"/>
  <c r="B230" i="21"/>
  <c r="B229" i="21"/>
  <c r="B228" i="21"/>
  <c r="B227" i="21"/>
  <c r="B226" i="21"/>
  <c r="B225" i="21"/>
  <c r="B224" i="21"/>
  <c r="B223" i="21"/>
  <c r="B222" i="21"/>
  <c r="B221" i="21"/>
  <c r="B220" i="21"/>
  <c r="B219" i="21"/>
  <c r="B218" i="21"/>
  <c r="B217" i="21"/>
  <c r="B216" i="21"/>
  <c r="B215" i="21"/>
  <c r="B214" i="21"/>
  <c r="B213" i="21"/>
  <c r="B212" i="21"/>
  <c r="B211" i="21"/>
  <c r="B210" i="21"/>
  <c r="B209" i="21"/>
  <c r="B208" i="21"/>
  <c r="B207" i="21"/>
  <c r="B206" i="21"/>
  <c r="B205" i="21"/>
  <c r="B204" i="21"/>
  <c r="B203" i="21"/>
  <c r="B202" i="21"/>
  <c r="B201" i="21"/>
  <c r="B200" i="21"/>
  <c r="B199" i="21"/>
  <c r="B198" i="21"/>
  <c r="B197" i="21"/>
  <c r="B196" i="21"/>
  <c r="B195" i="21"/>
  <c r="B194" i="21"/>
  <c r="B193" i="21"/>
  <c r="B192" i="21"/>
  <c r="B191" i="21"/>
  <c r="B190" i="21"/>
  <c r="B189" i="21"/>
  <c r="B188" i="21"/>
  <c r="B187" i="21"/>
  <c r="B186" i="21"/>
  <c r="B185" i="21"/>
  <c r="B184" i="21"/>
  <c r="B183" i="21"/>
  <c r="B182" i="21"/>
  <c r="B181" i="21"/>
  <c r="B180" i="21"/>
  <c r="B179" i="21"/>
  <c r="B178" i="21"/>
  <c r="B177" i="21"/>
  <c r="B176" i="21"/>
  <c r="B175" i="21"/>
  <c r="B174" i="21"/>
  <c r="B173" i="21"/>
  <c r="B172" i="21"/>
  <c r="B171" i="21"/>
  <c r="B170" i="21"/>
  <c r="B169" i="21"/>
  <c r="B168" i="21"/>
  <c r="B167" i="21"/>
  <c r="B166" i="21"/>
  <c r="B165" i="21"/>
  <c r="B164" i="21"/>
  <c r="B163" i="21"/>
  <c r="B162" i="21"/>
  <c r="B161" i="21"/>
  <c r="B160" i="21"/>
  <c r="B159" i="21"/>
  <c r="B158" i="21"/>
  <c r="B157" i="21"/>
  <c r="B156" i="21"/>
  <c r="B155" i="21"/>
  <c r="B154" i="21"/>
  <c r="B153" i="21"/>
  <c r="B152" i="21"/>
  <c r="B151" i="21"/>
  <c r="B150" i="21"/>
  <c r="B149" i="21"/>
  <c r="B148" i="21"/>
  <c r="B147" i="21"/>
  <c r="B146" i="21"/>
  <c r="B145" i="21"/>
  <c r="B144" i="21"/>
  <c r="B143" i="21"/>
  <c r="B142" i="21"/>
  <c r="B141" i="21"/>
  <c r="B140" i="21"/>
  <c r="B139" i="21"/>
  <c r="B138" i="21"/>
  <c r="B137" i="21"/>
  <c r="B136" i="21"/>
  <c r="B135" i="21"/>
  <c r="B134" i="21"/>
  <c r="B133" i="21"/>
  <c r="B132" i="21"/>
  <c r="B131" i="21"/>
  <c r="B130" i="21"/>
  <c r="B129" i="21"/>
  <c r="B128" i="21"/>
  <c r="B127" i="21"/>
  <c r="B126" i="21"/>
  <c r="B125" i="21"/>
  <c r="B124" i="21"/>
  <c r="B123" i="21"/>
  <c r="B122" i="21"/>
  <c r="B121" i="21"/>
  <c r="B120" i="21"/>
  <c r="B119" i="21"/>
  <c r="B118" i="21"/>
  <c r="B117" i="21"/>
  <c r="B116" i="21"/>
  <c r="B115" i="21"/>
  <c r="B114" i="21"/>
  <c r="B113" i="21"/>
  <c r="B112" i="21"/>
  <c r="B111" i="21"/>
  <c r="B110" i="21"/>
  <c r="B109" i="21"/>
  <c r="B108" i="21"/>
  <c r="B107" i="21"/>
  <c r="B106" i="21"/>
  <c r="B105" i="21"/>
  <c r="B104" i="21"/>
  <c r="B103" i="21"/>
  <c r="B102" i="21"/>
  <c r="B101" i="21"/>
  <c r="B100" i="21"/>
  <c r="B99" i="21"/>
  <c r="B98" i="21"/>
  <c r="B97" i="21"/>
  <c r="B96" i="21"/>
  <c r="B95" i="21"/>
  <c r="B94" i="21"/>
  <c r="B93" i="21"/>
  <c r="B92" i="21"/>
  <c r="B91" i="21"/>
  <c r="B90" i="21"/>
  <c r="B89" i="21"/>
  <c r="B88" i="21"/>
  <c r="B87" i="21"/>
  <c r="B86" i="21"/>
  <c r="B85" i="21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AH8" i="21"/>
  <c r="AH9" i="21"/>
  <c r="AH10" i="21"/>
  <c r="AH11" i="21"/>
  <c r="AH12" i="21"/>
  <c r="AH13" i="21"/>
  <c r="AH14" i="21"/>
  <c r="AH15" i="21"/>
  <c r="AH16" i="21"/>
  <c r="AH17" i="21"/>
  <c r="AH18" i="21"/>
  <c r="AH19" i="21"/>
  <c r="AH20" i="21"/>
  <c r="AH21" i="21"/>
  <c r="AH22" i="21"/>
  <c r="AH23" i="21"/>
  <c r="AH24" i="21"/>
  <c r="AH25" i="21"/>
  <c r="AH26" i="21"/>
  <c r="AH27" i="21"/>
  <c r="AH28" i="21"/>
  <c r="AH29" i="21"/>
  <c r="AH30" i="21"/>
  <c r="AH31" i="21"/>
  <c r="AH32" i="21"/>
  <c r="AH33" i="21"/>
  <c r="AH34" i="21"/>
  <c r="AH35" i="21"/>
  <c r="AH36" i="21"/>
  <c r="AH37" i="21"/>
  <c r="AH38" i="21"/>
  <c r="AH39" i="21"/>
  <c r="AH40" i="21"/>
  <c r="AH41" i="21"/>
  <c r="AH42" i="21"/>
  <c r="AH43" i="21"/>
  <c r="AH44" i="21"/>
  <c r="AH45" i="21"/>
  <c r="AH46" i="21"/>
  <c r="AH47" i="21"/>
  <c r="AH48" i="21"/>
  <c r="AH49" i="21"/>
  <c r="AH50" i="21"/>
  <c r="AH51" i="21"/>
  <c r="AH52" i="21"/>
  <c r="AH53" i="21"/>
  <c r="AH54" i="21"/>
  <c r="AH55" i="21"/>
  <c r="AH56" i="21"/>
  <c r="AH57" i="21"/>
  <c r="AH58" i="21"/>
  <c r="AH59" i="21"/>
  <c r="AH60" i="21"/>
  <c r="AH61" i="21"/>
  <c r="AH62" i="21"/>
  <c r="AH63" i="21"/>
  <c r="AH64" i="21"/>
  <c r="AH65" i="21"/>
  <c r="AH66" i="21"/>
  <c r="AH67" i="21"/>
  <c r="AH68" i="21"/>
  <c r="AH69" i="21"/>
  <c r="AH70" i="21"/>
  <c r="AH71" i="21"/>
  <c r="AH72" i="21"/>
  <c r="AH73" i="21"/>
  <c r="AH74" i="21"/>
  <c r="AH75" i="21"/>
  <c r="AH76" i="21"/>
  <c r="AH77" i="21"/>
  <c r="AH78" i="21"/>
  <c r="AH79" i="21"/>
  <c r="AH80" i="21"/>
  <c r="AH81" i="21"/>
  <c r="AH82" i="21"/>
  <c r="AH83" i="21"/>
  <c r="AH84" i="21"/>
  <c r="AH85" i="21"/>
  <c r="AH86" i="21"/>
  <c r="AH87" i="21"/>
  <c r="AH88" i="21"/>
  <c r="AH89" i="21"/>
  <c r="AH90" i="21"/>
  <c r="AH91" i="21"/>
  <c r="AH92" i="21"/>
  <c r="AH93" i="21"/>
  <c r="AH94" i="21"/>
  <c r="AH95" i="21"/>
  <c r="AH96" i="21"/>
  <c r="AH97" i="21"/>
  <c r="AH98" i="21"/>
  <c r="AH99" i="21"/>
  <c r="AH100" i="21"/>
  <c r="AH101" i="21"/>
  <c r="AH102" i="21"/>
  <c r="AH103" i="21"/>
  <c r="AH104" i="21"/>
  <c r="AH105" i="21"/>
  <c r="AH106" i="21"/>
  <c r="AH107" i="21"/>
  <c r="AH108" i="21"/>
  <c r="AH109" i="21"/>
  <c r="AH110" i="21"/>
  <c r="AH111" i="21"/>
  <c r="AH112" i="21"/>
  <c r="AH113" i="21"/>
  <c r="AH114" i="21"/>
  <c r="AH115" i="21"/>
  <c r="AH116" i="21"/>
  <c r="AH117" i="21"/>
  <c r="AH118" i="21"/>
  <c r="AH119" i="21"/>
  <c r="AH120" i="21"/>
  <c r="AH121" i="21"/>
  <c r="AH122" i="21"/>
  <c r="AH123" i="21"/>
  <c r="AH124" i="21"/>
  <c r="AH125" i="21"/>
  <c r="AH126" i="21"/>
  <c r="AH127" i="21"/>
  <c r="AH128" i="21"/>
  <c r="AH129" i="21"/>
  <c r="AH130" i="21"/>
  <c r="AH131" i="21"/>
  <c r="AH132" i="21"/>
  <c r="AH133" i="21"/>
  <c r="AH134" i="21"/>
  <c r="AH135" i="21"/>
  <c r="AH136" i="21"/>
  <c r="AH137" i="21"/>
  <c r="AH138" i="21"/>
  <c r="AH139" i="21"/>
  <c r="AH140" i="21"/>
  <c r="AH141" i="21"/>
  <c r="AH142" i="21"/>
  <c r="AH143" i="21"/>
  <c r="AH144" i="21"/>
  <c r="AH145" i="21"/>
  <c r="AH146" i="21"/>
  <c r="AH147" i="21"/>
  <c r="AH148" i="21"/>
  <c r="AH149" i="21"/>
  <c r="AH150" i="21"/>
  <c r="AH151" i="21"/>
  <c r="AH152" i="21"/>
  <c r="AH153" i="21"/>
  <c r="AH154" i="21"/>
  <c r="AH155" i="21"/>
  <c r="AH156" i="21"/>
  <c r="AH157" i="21"/>
  <c r="AH158" i="21"/>
  <c r="AH159" i="21"/>
  <c r="AH160" i="21"/>
  <c r="AH161" i="21"/>
  <c r="AH162" i="21"/>
  <c r="AH163" i="21"/>
  <c r="AH164" i="21"/>
  <c r="AH165" i="21"/>
  <c r="AH166" i="21"/>
  <c r="AH167" i="21"/>
  <c r="AH168" i="21"/>
  <c r="AH169" i="21"/>
  <c r="AH170" i="21"/>
  <c r="AH171" i="21"/>
  <c r="AH172" i="21"/>
  <c r="AH173" i="21"/>
  <c r="AH174" i="21"/>
  <c r="AH175" i="21"/>
  <c r="AH176" i="21"/>
  <c r="AH177" i="21"/>
  <c r="AH178" i="21"/>
  <c r="AH179" i="21"/>
  <c r="AH180" i="21"/>
  <c r="AH181" i="21"/>
  <c r="AH182" i="21"/>
  <c r="AH183" i="21"/>
  <c r="AH184" i="21"/>
  <c r="AH185" i="21"/>
  <c r="AH186" i="21"/>
  <c r="AH187" i="21"/>
  <c r="AH188" i="21"/>
  <c r="AH189" i="21"/>
  <c r="AH190" i="21"/>
  <c r="AH191" i="21"/>
  <c r="AH192" i="21"/>
  <c r="AH193" i="21"/>
  <c r="AH194" i="21"/>
  <c r="AH195" i="21"/>
  <c r="AH196" i="21"/>
  <c r="AH197" i="21"/>
  <c r="AH198" i="21"/>
  <c r="AH199" i="21"/>
  <c r="AH200" i="21"/>
  <c r="AH201" i="21"/>
  <c r="AH202" i="21"/>
  <c r="AH203" i="21"/>
  <c r="AH204" i="21"/>
  <c r="AH205" i="21"/>
  <c r="AH206" i="21"/>
  <c r="AH207" i="21"/>
  <c r="AH208" i="21"/>
  <c r="AH209" i="21"/>
  <c r="AH210" i="21"/>
  <c r="AH211" i="21"/>
  <c r="AH212" i="21"/>
  <c r="AH213" i="21"/>
  <c r="AH214" i="21"/>
  <c r="AH215" i="21"/>
  <c r="AH216" i="21"/>
  <c r="AH217" i="21"/>
  <c r="AH218" i="21"/>
  <c r="AH219" i="21"/>
  <c r="AH220" i="21"/>
  <c r="AH221" i="21"/>
  <c r="AH222" i="21"/>
  <c r="AH223" i="21"/>
  <c r="AH224" i="21"/>
  <c r="AH225" i="21"/>
  <c r="AH226" i="21"/>
  <c r="AH227" i="21"/>
  <c r="AH228" i="21"/>
  <c r="AH229" i="21"/>
  <c r="AH230" i="21"/>
  <c r="AH231" i="21"/>
  <c r="AH232" i="21"/>
  <c r="AH233" i="21"/>
  <c r="AH234" i="21"/>
  <c r="AH235" i="21"/>
  <c r="AH236" i="21"/>
  <c r="AH237" i="21"/>
  <c r="AH238" i="21"/>
  <c r="AH239" i="21"/>
  <c r="AH240" i="21"/>
  <c r="AH241" i="21"/>
  <c r="AH242" i="21"/>
  <c r="AH243" i="21"/>
  <c r="AH244" i="21"/>
  <c r="AH245" i="21"/>
  <c r="AH246" i="21"/>
  <c r="AH247" i="21"/>
  <c r="AH248" i="21"/>
  <c r="AH249" i="21"/>
  <c r="AH250" i="21"/>
  <c r="AH251" i="21"/>
  <c r="AH252" i="21"/>
  <c r="AH253" i="21"/>
  <c r="AH254" i="21"/>
  <c r="AH255" i="21"/>
  <c r="AH256" i="21"/>
  <c r="AH257" i="21"/>
  <c r="AH258" i="21"/>
  <c r="AH259" i="21"/>
  <c r="AH260" i="21"/>
  <c r="AH261" i="21"/>
  <c r="AH262" i="21"/>
  <c r="AH263" i="21"/>
  <c r="AH264" i="21"/>
  <c r="AH265" i="21"/>
  <c r="AH266" i="21"/>
  <c r="AH267" i="21"/>
  <c r="AH268" i="21"/>
  <c r="AH269" i="21"/>
  <c r="AH270" i="21"/>
  <c r="AH271" i="21"/>
  <c r="AH272" i="21"/>
  <c r="AH7" i="21"/>
  <c r="E2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E534" i="10"/>
  <c r="E535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E557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E576" i="10"/>
  <c r="E577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E614" i="10"/>
  <c r="E615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E640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E662" i="10"/>
  <c r="E663" i="10"/>
  <c r="E664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E687" i="10"/>
  <c r="E688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E705" i="10"/>
  <c r="E706" i="10"/>
  <c r="E707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E730" i="10"/>
  <c r="E731" i="10"/>
  <c r="E732" i="10"/>
  <c r="E733" i="10"/>
  <c r="E734" i="10"/>
  <c r="E735" i="10"/>
  <c r="E736" i="10"/>
  <c r="E737" i="10"/>
  <c r="E738" i="10"/>
  <c r="E739" i="10"/>
  <c r="E740" i="10"/>
  <c r="E741" i="10"/>
  <c r="E742" i="10"/>
  <c r="E743" i="10"/>
  <c r="E744" i="10"/>
  <c r="E745" i="10"/>
  <c r="E746" i="10"/>
  <c r="E747" i="10"/>
  <c r="E748" i="10"/>
  <c r="E749" i="10"/>
  <c r="E750" i="10"/>
  <c r="E751" i="10"/>
  <c r="E752" i="10"/>
  <c r="E753" i="10"/>
  <c r="E754" i="10"/>
  <c r="E755" i="10"/>
  <c r="E756" i="10"/>
  <c r="E757" i="10"/>
  <c r="E758" i="10"/>
  <c r="E759" i="10"/>
  <c r="E760" i="10"/>
  <c r="E761" i="10"/>
  <c r="E762" i="10"/>
  <c r="E763" i="10"/>
  <c r="E764" i="10"/>
  <c r="E765" i="10"/>
  <c r="E766" i="10"/>
  <c r="E767" i="10"/>
  <c r="E768" i="10"/>
  <c r="E769" i="10"/>
  <c r="E770" i="10"/>
  <c r="E771" i="10"/>
  <c r="E772" i="10"/>
  <c r="E773" i="10"/>
  <c r="E774" i="10"/>
  <c r="E775" i="10"/>
  <c r="E776" i="10"/>
  <c r="E777" i="10"/>
  <c r="E778" i="10"/>
  <c r="E779" i="10"/>
  <c r="E780" i="10"/>
  <c r="E781" i="10"/>
  <c r="E782" i="10"/>
  <c r="E783" i="10"/>
  <c r="E784" i="10"/>
  <c r="E785" i="10"/>
  <c r="E786" i="10"/>
  <c r="E787" i="10"/>
  <c r="E788" i="10"/>
  <c r="E789" i="10"/>
  <c r="E790" i="10"/>
  <c r="E791" i="10"/>
  <c r="E792" i="10"/>
  <c r="E793" i="10"/>
  <c r="E794" i="10"/>
  <c r="E795" i="10"/>
  <c r="E796" i="10"/>
  <c r="E797" i="10"/>
  <c r="E798" i="10"/>
  <c r="E799" i="10"/>
  <c r="E800" i="10"/>
  <c r="E801" i="10"/>
  <c r="E802" i="10"/>
  <c r="E803" i="10"/>
  <c r="E804" i="10"/>
  <c r="E805" i="10"/>
  <c r="E806" i="10"/>
  <c r="E807" i="10"/>
  <c r="E808" i="10"/>
  <c r="E809" i="10"/>
  <c r="E810" i="10"/>
  <c r="E811" i="10"/>
  <c r="E812" i="10"/>
  <c r="E813" i="10"/>
  <c r="E814" i="10"/>
  <c r="E815" i="10"/>
  <c r="E816" i="10"/>
  <c r="E817" i="10"/>
  <c r="E818" i="10"/>
  <c r="E819" i="10"/>
  <c r="E820" i="10"/>
  <c r="E821" i="10"/>
  <c r="E822" i="10"/>
  <c r="E823" i="10"/>
  <c r="E824" i="10"/>
  <c r="E825" i="10"/>
  <c r="E826" i="10"/>
  <c r="E827" i="10"/>
  <c r="E828" i="10"/>
  <c r="E829" i="10"/>
  <c r="E830" i="10"/>
  <c r="E831" i="10"/>
  <c r="E832" i="10"/>
  <c r="E833" i="10"/>
  <c r="E834" i="10"/>
  <c r="E835" i="10"/>
  <c r="E836" i="10"/>
  <c r="E837" i="10"/>
  <c r="E838" i="10"/>
  <c r="E839" i="10"/>
  <c r="E840" i="10"/>
  <c r="E841" i="10"/>
  <c r="E842" i="10"/>
  <c r="E843" i="10"/>
  <c r="E844" i="10"/>
  <c r="E845" i="10"/>
  <c r="E846" i="10"/>
  <c r="E847" i="10"/>
  <c r="E848" i="10"/>
  <c r="E849" i="10"/>
  <c r="E850" i="10"/>
  <c r="E851" i="10"/>
  <c r="E852" i="10"/>
  <c r="E853" i="10"/>
  <c r="E854" i="10"/>
  <c r="E855" i="10"/>
  <c r="E856" i="10"/>
  <c r="E857" i="10"/>
  <c r="E858" i="10"/>
  <c r="E859" i="10"/>
  <c r="E860" i="10"/>
  <c r="E861" i="10"/>
  <c r="E862" i="10"/>
  <c r="E863" i="10"/>
  <c r="E864" i="10"/>
  <c r="E865" i="10"/>
  <c r="E866" i="10"/>
  <c r="E867" i="10"/>
  <c r="E868" i="10"/>
  <c r="E869" i="10"/>
  <c r="E870" i="10"/>
  <c r="E871" i="10"/>
  <c r="E872" i="10"/>
  <c r="E873" i="10"/>
  <c r="E874" i="10"/>
  <c r="E875" i="10"/>
  <c r="E876" i="10"/>
  <c r="E877" i="10"/>
  <c r="E878" i="10"/>
  <c r="E879" i="10"/>
  <c r="E880" i="10"/>
  <c r="E881" i="10"/>
  <c r="E882" i="10"/>
  <c r="E883" i="10"/>
  <c r="E884" i="10"/>
  <c r="E885" i="10"/>
  <c r="E886" i="10"/>
  <c r="E887" i="10"/>
  <c r="E888" i="10"/>
  <c r="E889" i="10"/>
  <c r="E890" i="10"/>
  <c r="E891" i="10"/>
  <c r="E892" i="10"/>
  <c r="E893" i="10"/>
  <c r="E894" i="10"/>
  <c r="E895" i="10"/>
  <c r="E896" i="10"/>
  <c r="E897" i="10"/>
  <c r="E898" i="10"/>
  <c r="E899" i="10"/>
  <c r="E900" i="10"/>
  <c r="E901" i="10"/>
  <c r="E902" i="10"/>
  <c r="E903" i="10"/>
  <c r="E904" i="10"/>
  <c r="E905" i="10"/>
  <c r="E906" i="10"/>
  <c r="E907" i="10"/>
  <c r="E908" i="10"/>
  <c r="E909" i="10"/>
  <c r="E910" i="10"/>
  <c r="E911" i="10"/>
  <c r="E912" i="10"/>
  <c r="E913" i="10"/>
  <c r="E914" i="10"/>
  <c r="E915" i="10"/>
  <c r="E916" i="10"/>
  <c r="E917" i="10"/>
  <c r="E918" i="10"/>
  <c r="E919" i="10"/>
  <c r="E920" i="10"/>
  <c r="E921" i="10"/>
  <c r="E922" i="10"/>
  <c r="E923" i="10"/>
  <c r="E924" i="10"/>
  <c r="E925" i="10"/>
  <c r="E926" i="10"/>
  <c r="E927" i="10"/>
  <c r="E928" i="10"/>
  <c r="E929" i="10"/>
  <c r="E930" i="10"/>
  <c r="E931" i="10"/>
  <c r="E932" i="10"/>
  <c r="E933" i="10"/>
  <c r="E934" i="10"/>
  <c r="E935" i="10"/>
  <c r="E936" i="10"/>
  <c r="E937" i="10"/>
  <c r="E938" i="10"/>
  <c r="E939" i="10"/>
  <c r="E940" i="10"/>
  <c r="E941" i="10"/>
  <c r="E942" i="10"/>
  <c r="E943" i="10"/>
  <c r="E944" i="10"/>
  <c r="E945" i="10"/>
  <c r="E946" i="10"/>
  <c r="E947" i="10"/>
  <c r="E948" i="10"/>
  <c r="E949" i="10"/>
  <c r="E950" i="10"/>
  <c r="E951" i="10"/>
  <c r="E952" i="10"/>
  <c r="E953" i="10"/>
  <c r="E954" i="10"/>
  <c r="E955" i="10"/>
  <c r="E956" i="10"/>
  <c r="E957" i="10"/>
  <c r="E958" i="10"/>
  <c r="E959" i="10"/>
  <c r="E960" i="10"/>
  <c r="E961" i="10"/>
  <c r="E962" i="10"/>
  <c r="E963" i="10"/>
  <c r="E964" i="10"/>
  <c r="E965" i="10"/>
  <c r="E966" i="10"/>
  <c r="E967" i="10"/>
  <c r="E968" i="10"/>
  <c r="E969" i="10"/>
  <c r="E970" i="10"/>
  <c r="E971" i="10"/>
  <c r="E972" i="10"/>
  <c r="E973" i="10"/>
  <c r="E974" i="10"/>
  <c r="E975" i="10"/>
  <c r="E976" i="10"/>
  <c r="E977" i="10"/>
  <c r="E978" i="10"/>
  <c r="E979" i="10"/>
  <c r="E980" i="10"/>
  <c r="E981" i="10"/>
  <c r="E982" i="10"/>
  <c r="E983" i="10"/>
  <c r="E984" i="10"/>
  <c r="E985" i="10"/>
  <c r="E986" i="10"/>
  <c r="E987" i="10"/>
  <c r="E988" i="10"/>
  <c r="E989" i="10"/>
  <c r="E990" i="10"/>
  <c r="E991" i="10"/>
  <c r="E992" i="10"/>
  <c r="E993" i="10"/>
  <c r="E994" i="10"/>
  <c r="E995" i="10"/>
  <c r="E996" i="10"/>
  <c r="E997" i="10"/>
  <c r="E998" i="10"/>
  <c r="E999" i="10"/>
  <c r="E1000" i="10"/>
  <c r="E1001" i="10"/>
  <c r="E1002" i="10"/>
  <c r="E1003" i="10"/>
  <c r="E1004" i="10"/>
  <c r="E1005" i="10"/>
  <c r="E1006" i="10"/>
  <c r="E1007" i="10"/>
  <c r="E1008" i="10"/>
  <c r="E1009" i="10"/>
  <c r="E1010" i="10"/>
  <c r="E1011" i="10"/>
  <c r="E1012" i="10"/>
  <c r="E1013" i="10"/>
  <c r="E1014" i="10"/>
  <c r="E1015" i="10"/>
  <c r="E1016" i="10"/>
  <c r="E1017" i="10"/>
  <c r="E1018" i="10"/>
  <c r="E1019" i="10"/>
  <c r="E1020" i="10"/>
  <c r="E1021" i="10"/>
  <c r="E1022" i="10"/>
  <c r="E1023" i="10"/>
  <c r="E1024" i="10"/>
  <c r="E1025" i="10"/>
  <c r="E1026" i="10"/>
  <c r="E1027" i="10"/>
  <c r="E1028" i="10"/>
  <c r="E1029" i="10"/>
  <c r="E1030" i="10"/>
  <c r="E1031" i="10"/>
  <c r="E1032" i="10"/>
  <c r="E1033" i="10"/>
  <c r="E1034" i="10"/>
  <c r="E1035" i="10"/>
  <c r="E1036" i="10"/>
  <c r="E1037" i="10"/>
  <c r="E1038" i="10"/>
  <c r="E1039" i="10"/>
  <c r="E1040" i="10"/>
  <c r="E1041" i="10"/>
  <c r="E1042" i="10"/>
  <c r="E1043" i="10"/>
  <c r="E1044" i="10"/>
  <c r="E1045" i="10"/>
  <c r="E1046" i="10"/>
  <c r="E1047" i="10"/>
  <c r="E1048" i="10"/>
  <c r="E1049" i="10"/>
  <c r="E1050" i="10"/>
  <c r="E1051" i="10"/>
  <c r="E1052" i="10"/>
  <c r="E1053" i="10"/>
  <c r="E1054" i="10"/>
  <c r="E1055" i="10"/>
  <c r="E1056" i="10"/>
  <c r="E1057" i="10"/>
  <c r="E1058" i="10"/>
  <c r="E1059" i="10"/>
  <c r="E1060" i="10"/>
  <c r="E1061" i="10"/>
  <c r="E1062" i="10"/>
  <c r="E1063" i="10"/>
  <c r="E1064" i="10"/>
  <c r="E1065" i="10"/>
  <c r="E1066" i="10"/>
  <c r="E1067" i="10"/>
  <c r="E1068" i="10"/>
  <c r="E1069" i="10"/>
  <c r="E1070" i="10"/>
  <c r="E1071" i="10"/>
  <c r="E1072" i="10"/>
  <c r="E1073" i="10"/>
  <c r="E1074" i="10"/>
  <c r="E1075" i="10"/>
  <c r="E1076" i="10"/>
  <c r="E1077" i="10"/>
  <c r="E1078" i="10"/>
  <c r="E1079" i="10"/>
  <c r="E1080" i="10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4" i="21"/>
  <c r="I185" i="21"/>
  <c r="I186" i="21"/>
  <c r="I187" i="21"/>
  <c r="I188" i="21"/>
  <c r="I189" i="21"/>
  <c r="I190" i="21"/>
  <c r="I191" i="21"/>
  <c r="I192" i="21"/>
  <c r="I193" i="21"/>
  <c r="I194" i="21"/>
  <c r="I195" i="21"/>
  <c r="I196" i="21"/>
  <c r="I197" i="21"/>
  <c r="I198" i="21"/>
  <c r="I199" i="21"/>
  <c r="I200" i="21"/>
  <c r="I201" i="21"/>
  <c r="I202" i="21"/>
  <c r="I203" i="21"/>
  <c r="I204" i="21"/>
  <c r="I205" i="21"/>
  <c r="I206" i="21"/>
  <c r="I207" i="21"/>
  <c r="I208" i="21"/>
  <c r="I209" i="21"/>
  <c r="I210" i="21"/>
  <c r="I211" i="21"/>
  <c r="I212" i="21"/>
  <c r="I213" i="21"/>
  <c r="I214" i="21"/>
  <c r="I215" i="21"/>
  <c r="I216" i="21"/>
  <c r="I217" i="21"/>
  <c r="I218" i="21"/>
  <c r="I219" i="21"/>
  <c r="I220" i="21"/>
  <c r="I221" i="21"/>
  <c r="I222" i="21"/>
  <c r="I223" i="21"/>
  <c r="I224" i="21"/>
  <c r="I225" i="21"/>
  <c r="I226" i="21"/>
  <c r="I227" i="21"/>
  <c r="I228" i="21"/>
  <c r="I229" i="21"/>
  <c r="I230" i="21"/>
  <c r="I231" i="21"/>
  <c r="I232" i="21"/>
  <c r="I233" i="21"/>
  <c r="I234" i="21"/>
  <c r="I235" i="21"/>
  <c r="I236" i="21"/>
  <c r="I237" i="21"/>
  <c r="I238" i="21"/>
  <c r="I239" i="21"/>
  <c r="I240" i="21"/>
  <c r="I241" i="21"/>
  <c r="I242" i="21"/>
  <c r="I243" i="21"/>
  <c r="I244" i="21"/>
  <c r="I245" i="21"/>
  <c r="I246" i="21"/>
  <c r="I247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D64" i="21"/>
  <c r="AD65" i="21"/>
  <c r="AD66" i="21"/>
  <c r="AD67" i="21"/>
  <c r="AD68" i="21"/>
  <c r="AD69" i="21"/>
  <c r="AD70" i="21"/>
  <c r="AD71" i="21"/>
  <c r="AD72" i="21"/>
  <c r="AD73" i="21"/>
  <c r="AD74" i="21"/>
  <c r="AD75" i="21"/>
  <c r="AD76" i="21"/>
  <c r="AD77" i="21"/>
  <c r="AD78" i="21"/>
  <c r="AD79" i="21"/>
  <c r="AD80" i="21"/>
  <c r="AD81" i="21"/>
  <c r="AD82" i="21"/>
  <c r="AD83" i="21"/>
  <c r="AD84" i="21"/>
  <c r="AD85" i="21"/>
  <c r="AD86" i="21"/>
  <c r="AD87" i="21"/>
  <c r="AD88" i="21"/>
  <c r="AD89" i="21"/>
  <c r="AD90" i="21"/>
  <c r="AD91" i="21"/>
  <c r="AD92" i="21"/>
  <c r="AD93" i="21"/>
  <c r="AD94" i="21"/>
  <c r="AD95" i="21"/>
  <c r="AD96" i="21"/>
  <c r="AD97" i="21"/>
  <c r="AD98" i="21"/>
  <c r="AD99" i="21"/>
  <c r="AD100" i="21"/>
  <c r="AD101" i="21"/>
  <c r="AD102" i="21"/>
  <c r="AD103" i="21"/>
  <c r="AD104" i="21"/>
  <c r="AD105" i="21"/>
  <c r="AD106" i="21"/>
  <c r="AD107" i="21"/>
  <c r="AD108" i="21"/>
  <c r="AD109" i="21"/>
  <c r="AD110" i="21"/>
  <c r="AD111" i="21"/>
  <c r="AD112" i="21"/>
  <c r="AD113" i="21"/>
  <c r="AD114" i="21"/>
  <c r="AD115" i="21"/>
  <c r="AD116" i="21"/>
  <c r="AD117" i="21"/>
  <c r="AD118" i="21"/>
  <c r="AD119" i="21"/>
  <c r="AD120" i="21"/>
  <c r="AD121" i="21"/>
  <c r="AD122" i="21"/>
  <c r="AD123" i="21"/>
  <c r="AD124" i="21"/>
  <c r="AD125" i="21"/>
  <c r="AD126" i="21"/>
  <c r="AD127" i="21"/>
  <c r="AD128" i="21"/>
  <c r="AD129" i="21"/>
  <c r="AD130" i="21"/>
  <c r="AD131" i="21"/>
  <c r="AD132" i="21"/>
  <c r="AD133" i="21"/>
  <c r="AD134" i="21"/>
  <c r="AD135" i="21"/>
  <c r="AD136" i="21"/>
  <c r="AD137" i="21"/>
  <c r="AD138" i="21"/>
  <c r="AD139" i="21"/>
  <c r="AD140" i="21"/>
  <c r="AD141" i="21"/>
  <c r="AD142" i="21"/>
  <c r="AD143" i="21"/>
  <c r="AD144" i="21"/>
  <c r="AD145" i="21"/>
  <c r="AD146" i="21"/>
  <c r="AD147" i="21"/>
  <c r="AD148" i="21"/>
  <c r="AD149" i="21"/>
  <c r="AD150" i="21"/>
  <c r="AD151" i="21"/>
  <c r="AD152" i="21"/>
  <c r="AD153" i="21"/>
  <c r="AD154" i="21"/>
  <c r="AD155" i="21"/>
  <c r="AD156" i="21"/>
  <c r="AD157" i="21"/>
  <c r="AD158" i="21"/>
  <c r="AD159" i="21"/>
  <c r="AD160" i="21"/>
  <c r="AD161" i="21"/>
  <c r="AD162" i="21"/>
  <c r="AD163" i="21"/>
  <c r="AD164" i="21"/>
  <c r="AD165" i="21"/>
  <c r="AD166" i="21"/>
  <c r="AD167" i="21"/>
  <c r="AD168" i="21"/>
  <c r="AD169" i="21"/>
  <c r="AD170" i="21"/>
  <c r="AD171" i="21"/>
  <c r="AD172" i="21"/>
  <c r="AD173" i="21"/>
  <c r="AD174" i="21"/>
  <c r="AD175" i="21"/>
  <c r="AD176" i="21"/>
  <c r="AD177" i="21"/>
  <c r="AD178" i="21"/>
  <c r="AD179" i="21"/>
  <c r="AD180" i="21"/>
  <c r="AD181" i="21"/>
  <c r="AD182" i="21"/>
  <c r="AD183" i="21"/>
  <c r="AD184" i="21"/>
  <c r="AD185" i="21"/>
  <c r="AD186" i="21"/>
  <c r="AD187" i="21"/>
  <c r="AD188" i="21"/>
  <c r="AD189" i="21"/>
  <c r="AD190" i="21"/>
  <c r="AD191" i="21"/>
  <c r="AD192" i="21"/>
  <c r="AD193" i="21"/>
  <c r="AD194" i="21"/>
  <c r="AD195" i="21"/>
  <c r="AD196" i="21"/>
  <c r="AD197" i="21"/>
  <c r="AD198" i="21"/>
  <c r="AD199" i="21"/>
  <c r="AD200" i="21"/>
  <c r="AD201" i="21"/>
  <c r="AD202" i="21"/>
  <c r="AD203" i="21"/>
  <c r="AD204" i="21"/>
  <c r="AD205" i="21"/>
  <c r="AD206" i="21"/>
  <c r="AD207" i="21"/>
  <c r="AD208" i="21"/>
  <c r="AD209" i="21"/>
  <c r="AD210" i="21"/>
  <c r="AD211" i="21"/>
  <c r="AD212" i="21"/>
  <c r="AD213" i="21"/>
  <c r="AD214" i="21"/>
  <c r="AD215" i="21"/>
  <c r="AD216" i="21"/>
  <c r="AD217" i="21"/>
  <c r="AD218" i="21"/>
  <c r="AD219" i="21"/>
  <c r="AD220" i="21"/>
  <c r="AD221" i="21"/>
  <c r="AD222" i="21"/>
  <c r="AD223" i="21"/>
  <c r="AD224" i="21"/>
  <c r="AD225" i="21"/>
  <c r="AD226" i="21"/>
  <c r="AD227" i="21"/>
  <c r="AD228" i="21"/>
  <c r="AD229" i="21"/>
  <c r="AD230" i="21"/>
  <c r="AD231" i="21"/>
  <c r="AD232" i="21"/>
  <c r="AD233" i="21"/>
  <c r="AD234" i="21"/>
  <c r="AD235" i="21"/>
  <c r="AD236" i="21"/>
  <c r="AD237" i="21"/>
  <c r="AD238" i="21"/>
  <c r="AD239" i="21"/>
  <c r="AD240" i="21"/>
  <c r="AD241" i="21"/>
  <c r="AD242" i="21"/>
  <c r="AD243" i="21"/>
  <c r="AD244" i="21"/>
  <c r="AD245" i="21"/>
  <c r="AD246" i="21"/>
  <c r="AD247" i="21"/>
  <c r="AD7" i="21"/>
  <c r="AC8" i="21"/>
  <c r="AC9" i="21"/>
  <c r="AC10" i="21"/>
  <c r="AC11" i="21"/>
  <c r="AC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59" i="21"/>
  <c r="AC60" i="21"/>
  <c r="AC61" i="21"/>
  <c r="AC62" i="21"/>
  <c r="AC63" i="21"/>
  <c r="AC64" i="21"/>
  <c r="AC65" i="21"/>
  <c r="AC66" i="21"/>
  <c r="AC67" i="21"/>
  <c r="AC68" i="21"/>
  <c r="AC69" i="21"/>
  <c r="AC70" i="21"/>
  <c r="AC71" i="21"/>
  <c r="AC72" i="21"/>
  <c r="AC73" i="21"/>
  <c r="AC74" i="21"/>
  <c r="AC75" i="21"/>
  <c r="AC76" i="21"/>
  <c r="AC77" i="21"/>
  <c r="AC78" i="21"/>
  <c r="AC79" i="21"/>
  <c r="AC80" i="21"/>
  <c r="AC81" i="21"/>
  <c r="AC82" i="21"/>
  <c r="AC83" i="21"/>
  <c r="AC84" i="21"/>
  <c r="AC85" i="21"/>
  <c r="AC86" i="21"/>
  <c r="AC87" i="21"/>
  <c r="AC88" i="21"/>
  <c r="AC89" i="21"/>
  <c r="AC90" i="21"/>
  <c r="AC91" i="21"/>
  <c r="AC92" i="21"/>
  <c r="AC93" i="21"/>
  <c r="AC94" i="21"/>
  <c r="AC95" i="21"/>
  <c r="AC96" i="21"/>
  <c r="AC97" i="21"/>
  <c r="AC98" i="21"/>
  <c r="AC99" i="21"/>
  <c r="AC100" i="21"/>
  <c r="AC101" i="21"/>
  <c r="AC102" i="21"/>
  <c r="AC103" i="21"/>
  <c r="AC104" i="21"/>
  <c r="AC105" i="21"/>
  <c r="AC106" i="21"/>
  <c r="AC107" i="21"/>
  <c r="AC108" i="21"/>
  <c r="AC109" i="21"/>
  <c r="AC110" i="21"/>
  <c r="AC111" i="21"/>
  <c r="AC112" i="21"/>
  <c r="AC113" i="21"/>
  <c r="AC114" i="21"/>
  <c r="AC115" i="21"/>
  <c r="AC116" i="21"/>
  <c r="AC117" i="21"/>
  <c r="AC118" i="21"/>
  <c r="AC119" i="21"/>
  <c r="AC120" i="21"/>
  <c r="AC121" i="21"/>
  <c r="AC122" i="21"/>
  <c r="AC123" i="21"/>
  <c r="AC124" i="21"/>
  <c r="AC125" i="21"/>
  <c r="AC126" i="21"/>
  <c r="AC127" i="21"/>
  <c r="AC128" i="21"/>
  <c r="AC129" i="21"/>
  <c r="AC130" i="21"/>
  <c r="AC131" i="21"/>
  <c r="AC132" i="21"/>
  <c r="AC133" i="21"/>
  <c r="AC134" i="21"/>
  <c r="AC135" i="21"/>
  <c r="AC136" i="21"/>
  <c r="AC137" i="21"/>
  <c r="AC138" i="21"/>
  <c r="AC139" i="21"/>
  <c r="AC140" i="21"/>
  <c r="AC141" i="21"/>
  <c r="AC142" i="21"/>
  <c r="AC143" i="21"/>
  <c r="AC144" i="21"/>
  <c r="AC145" i="21"/>
  <c r="AC146" i="21"/>
  <c r="AC147" i="21"/>
  <c r="AC148" i="21"/>
  <c r="AC149" i="21"/>
  <c r="AC150" i="21"/>
  <c r="AC151" i="21"/>
  <c r="AC152" i="21"/>
  <c r="AC153" i="21"/>
  <c r="AC154" i="21"/>
  <c r="AC155" i="21"/>
  <c r="AC156" i="21"/>
  <c r="AC157" i="21"/>
  <c r="AC158" i="21"/>
  <c r="AC159" i="21"/>
  <c r="AC160" i="21"/>
  <c r="AC161" i="21"/>
  <c r="AC162" i="21"/>
  <c r="AC163" i="21"/>
  <c r="AC164" i="21"/>
  <c r="AC165" i="21"/>
  <c r="AC166" i="21"/>
  <c r="AC167" i="21"/>
  <c r="AC168" i="21"/>
  <c r="AC169" i="21"/>
  <c r="AC170" i="21"/>
  <c r="AC171" i="21"/>
  <c r="AC172" i="21"/>
  <c r="AC173" i="21"/>
  <c r="AC174" i="21"/>
  <c r="AC175" i="21"/>
  <c r="AC176" i="21"/>
  <c r="AC177" i="21"/>
  <c r="AC178" i="21"/>
  <c r="AC179" i="21"/>
  <c r="AC180" i="21"/>
  <c r="AC181" i="21"/>
  <c r="AC182" i="21"/>
  <c r="AC183" i="21"/>
  <c r="AC184" i="21"/>
  <c r="AC185" i="21"/>
  <c r="AC186" i="21"/>
  <c r="AC187" i="21"/>
  <c r="AC188" i="21"/>
  <c r="AC189" i="21"/>
  <c r="AC190" i="21"/>
  <c r="AC191" i="21"/>
  <c r="AC192" i="21"/>
  <c r="AC193" i="21"/>
  <c r="AC194" i="21"/>
  <c r="AC195" i="21"/>
  <c r="AC196" i="21"/>
  <c r="AC197" i="21"/>
  <c r="AC198" i="21"/>
  <c r="AC199" i="21"/>
  <c r="AC200" i="21"/>
  <c r="AC201" i="21"/>
  <c r="AC202" i="21"/>
  <c r="AC203" i="21"/>
  <c r="AC204" i="21"/>
  <c r="AC205" i="21"/>
  <c r="AC206" i="21"/>
  <c r="AC207" i="21"/>
  <c r="AC208" i="21"/>
  <c r="AC209" i="21"/>
  <c r="AC210" i="21"/>
  <c r="AC211" i="21"/>
  <c r="AC212" i="21"/>
  <c r="AC213" i="21"/>
  <c r="AC214" i="21"/>
  <c r="AC215" i="21"/>
  <c r="AC216" i="21"/>
  <c r="AC217" i="21"/>
  <c r="AC218" i="21"/>
  <c r="AC219" i="21"/>
  <c r="AC220" i="21"/>
  <c r="AC221" i="21"/>
  <c r="AC222" i="21"/>
  <c r="AC223" i="21"/>
  <c r="AC224" i="21"/>
  <c r="AC225" i="21"/>
  <c r="AC226" i="21"/>
  <c r="AC227" i="21"/>
  <c r="AC228" i="21"/>
  <c r="AC229" i="21"/>
  <c r="AC230" i="21"/>
  <c r="AC231" i="21"/>
  <c r="AC232" i="21"/>
  <c r="AC233" i="21"/>
  <c r="AC234" i="21"/>
  <c r="AC235" i="21"/>
  <c r="AC236" i="21"/>
  <c r="AC237" i="21"/>
  <c r="AC238" i="21"/>
  <c r="AC239" i="21"/>
  <c r="AC240" i="21"/>
  <c r="AC241" i="21"/>
  <c r="AC242" i="21"/>
  <c r="AC243" i="21"/>
  <c r="AC244" i="21"/>
  <c r="AC245" i="21"/>
  <c r="AC246" i="21"/>
  <c r="AC247" i="21"/>
  <c r="AC7" i="21"/>
  <c r="AB8" i="21"/>
  <c r="AB9" i="21"/>
  <c r="AB10" i="21"/>
  <c r="AB11" i="21"/>
  <c r="AB12" i="21"/>
  <c r="AB13" i="21"/>
  <c r="AB14" i="21"/>
  <c r="AB15" i="21"/>
  <c r="AB16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38" i="21"/>
  <c r="AB39" i="21"/>
  <c r="AB40" i="21"/>
  <c r="AB41" i="21"/>
  <c r="AB42" i="21"/>
  <c r="AB43" i="21"/>
  <c r="AB44" i="21"/>
  <c r="AB45" i="21"/>
  <c r="AB46" i="21"/>
  <c r="AB47" i="21"/>
  <c r="AB48" i="21"/>
  <c r="AB49" i="21"/>
  <c r="AB50" i="21"/>
  <c r="AB51" i="21"/>
  <c r="AB52" i="21"/>
  <c r="AB53" i="21"/>
  <c r="AB54" i="21"/>
  <c r="AB55" i="21"/>
  <c r="AB56" i="21"/>
  <c r="AB57" i="21"/>
  <c r="AB58" i="21"/>
  <c r="AB59" i="21"/>
  <c r="AB60" i="21"/>
  <c r="AB61" i="21"/>
  <c r="AB62" i="21"/>
  <c r="AB63" i="21"/>
  <c r="AB64" i="21"/>
  <c r="AB65" i="21"/>
  <c r="AB66" i="21"/>
  <c r="AB67" i="21"/>
  <c r="AB68" i="21"/>
  <c r="AB69" i="21"/>
  <c r="AB70" i="21"/>
  <c r="AB71" i="21"/>
  <c r="AB72" i="21"/>
  <c r="AB73" i="21"/>
  <c r="AB74" i="21"/>
  <c r="AB75" i="21"/>
  <c r="AB76" i="21"/>
  <c r="AB77" i="21"/>
  <c r="AB78" i="21"/>
  <c r="AB79" i="21"/>
  <c r="AB80" i="21"/>
  <c r="AB81" i="21"/>
  <c r="AB82" i="21"/>
  <c r="AB83" i="21"/>
  <c r="AB84" i="21"/>
  <c r="AB85" i="21"/>
  <c r="AB86" i="21"/>
  <c r="AB87" i="21"/>
  <c r="AB88" i="21"/>
  <c r="AB89" i="21"/>
  <c r="AB90" i="21"/>
  <c r="AB91" i="21"/>
  <c r="AB92" i="21"/>
  <c r="AB93" i="21"/>
  <c r="AB94" i="21"/>
  <c r="AB95" i="21"/>
  <c r="AB96" i="21"/>
  <c r="AB97" i="21"/>
  <c r="AB98" i="21"/>
  <c r="AB99" i="21"/>
  <c r="AB100" i="21"/>
  <c r="AB101" i="21"/>
  <c r="AB102" i="21"/>
  <c r="AB103" i="21"/>
  <c r="AB104" i="21"/>
  <c r="AB105" i="21"/>
  <c r="AB106" i="21"/>
  <c r="AB107" i="21"/>
  <c r="AB108" i="21"/>
  <c r="AB109" i="21"/>
  <c r="AB110" i="21"/>
  <c r="AB111" i="21"/>
  <c r="AB112" i="21"/>
  <c r="AB113" i="21"/>
  <c r="AB114" i="21"/>
  <c r="AB115" i="21"/>
  <c r="AB116" i="21"/>
  <c r="AB117" i="21"/>
  <c r="AB118" i="21"/>
  <c r="AB119" i="21"/>
  <c r="AB120" i="21"/>
  <c r="AB121" i="21"/>
  <c r="AB122" i="21"/>
  <c r="AB123" i="21"/>
  <c r="AB124" i="21"/>
  <c r="AB125" i="21"/>
  <c r="AB126" i="21"/>
  <c r="AB127" i="21"/>
  <c r="AB128" i="21"/>
  <c r="AB129" i="21"/>
  <c r="AB130" i="21"/>
  <c r="AB131" i="21"/>
  <c r="AB132" i="21"/>
  <c r="AB133" i="21"/>
  <c r="AB134" i="21"/>
  <c r="AB135" i="21"/>
  <c r="AB136" i="21"/>
  <c r="AB137" i="21"/>
  <c r="AB138" i="21"/>
  <c r="AB139" i="21"/>
  <c r="AB140" i="21"/>
  <c r="AB141" i="21"/>
  <c r="AB142" i="21"/>
  <c r="AB143" i="21"/>
  <c r="AB144" i="21"/>
  <c r="AB145" i="21"/>
  <c r="AB146" i="21"/>
  <c r="AB147" i="21"/>
  <c r="AB148" i="21"/>
  <c r="AB149" i="21"/>
  <c r="AB150" i="21"/>
  <c r="AB151" i="21"/>
  <c r="AB152" i="21"/>
  <c r="AB153" i="21"/>
  <c r="AB154" i="21"/>
  <c r="AB155" i="21"/>
  <c r="AB156" i="21"/>
  <c r="AB157" i="21"/>
  <c r="AB158" i="21"/>
  <c r="AB159" i="21"/>
  <c r="AB160" i="21"/>
  <c r="AB161" i="21"/>
  <c r="AB162" i="21"/>
  <c r="AB163" i="21"/>
  <c r="AB164" i="21"/>
  <c r="AB165" i="21"/>
  <c r="AB166" i="21"/>
  <c r="AB167" i="21"/>
  <c r="AB168" i="21"/>
  <c r="AB169" i="21"/>
  <c r="AB170" i="21"/>
  <c r="AB171" i="21"/>
  <c r="AB172" i="21"/>
  <c r="AB173" i="21"/>
  <c r="AB174" i="21"/>
  <c r="AB175" i="21"/>
  <c r="AB176" i="21"/>
  <c r="AB177" i="21"/>
  <c r="AB178" i="21"/>
  <c r="AB179" i="21"/>
  <c r="AB180" i="21"/>
  <c r="AB181" i="21"/>
  <c r="AB182" i="21"/>
  <c r="AB183" i="21"/>
  <c r="AB184" i="21"/>
  <c r="AB185" i="21"/>
  <c r="AB186" i="21"/>
  <c r="AB187" i="21"/>
  <c r="AB188" i="21"/>
  <c r="AB189" i="21"/>
  <c r="AB190" i="21"/>
  <c r="AB191" i="21"/>
  <c r="AB192" i="21"/>
  <c r="AB193" i="21"/>
  <c r="AB194" i="21"/>
  <c r="AB195" i="21"/>
  <c r="AB196" i="21"/>
  <c r="AB197" i="21"/>
  <c r="AB198" i="21"/>
  <c r="AB199" i="21"/>
  <c r="AB200" i="21"/>
  <c r="AB201" i="21"/>
  <c r="AB202" i="21"/>
  <c r="AB203" i="21"/>
  <c r="AB204" i="21"/>
  <c r="AB205" i="21"/>
  <c r="AB206" i="21"/>
  <c r="AB207" i="21"/>
  <c r="AB208" i="21"/>
  <c r="AB209" i="21"/>
  <c r="AB210" i="21"/>
  <c r="AB211" i="21"/>
  <c r="AB212" i="21"/>
  <c r="AB213" i="21"/>
  <c r="AB214" i="21"/>
  <c r="AB215" i="21"/>
  <c r="AB216" i="21"/>
  <c r="AB217" i="21"/>
  <c r="AB218" i="21"/>
  <c r="AB219" i="21"/>
  <c r="AB220" i="21"/>
  <c r="AB221" i="21"/>
  <c r="AB222" i="21"/>
  <c r="AB223" i="21"/>
  <c r="AB224" i="21"/>
  <c r="AB225" i="21"/>
  <c r="AB226" i="21"/>
  <c r="AB227" i="21"/>
  <c r="AB228" i="21"/>
  <c r="AB229" i="21"/>
  <c r="AB230" i="21"/>
  <c r="AB231" i="21"/>
  <c r="AB232" i="21"/>
  <c r="AB233" i="21"/>
  <c r="AB234" i="21"/>
  <c r="AB235" i="21"/>
  <c r="AB236" i="21"/>
  <c r="AB237" i="21"/>
  <c r="AB238" i="21"/>
  <c r="AB239" i="21"/>
  <c r="AB240" i="21"/>
  <c r="AB241" i="21"/>
  <c r="AB242" i="21"/>
  <c r="AB243" i="21"/>
  <c r="AB244" i="21"/>
  <c r="AB245" i="21"/>
  <c r="AB246" i="21"/>
  <c r="AB247" i="21"/>
  <c r="AB7" i="21"/>
  <c r="AA8" i="21"/>
  <c r="AA9" i="21"/>
  <c r="AA10" i="21"/>
  <c r="AA11" i="21"/>
  <c r="AA12" i="21"/>
  <c r="AA13" i="21"/>
  <c r="AA14" i="21"/>
  <c r="AA15" i="21"/>
  <c r="AA16" i="21"/>
  <c r="AA17" i="21"/>
  <c r="AA18" i="21"/>
  <c r="AA19" i="21"/>
  <c r="AA20" i="21"/>
  <c r="AA21" i="21"/>
  <c r="AA22" i="21"/>
  <c r="AA23" i="21"/>
  <c r="AA24" i="21"/>
  <c r="AA25" i="21"/>
  <c r="AA26" i="21"/>
  <c r="AA27" i="21"/>
  <c r="AA28" i="21"/>
  <c r="AA29" i="21"/>
  <c r="AA30" i="21"/>
  <c r="AA31" i="21"/>
  <c r="AA32" i="21"/>
  <c r="AA33" i="21"/>
  <c r="AA34" i="21"/>
  <c r="AA35" i="21"/>
  <c r="AA36" i="21"/>
  <c r="AA37" i="21"/>
  <c r="AA38" i="21"/>
  <c r="AA39" i="21"/>
  <c r="AA40" i="21"/>
  <c r="AA41" i="21"/>
  <c r="AA42" i="21"/>
  <c r="AA43" i="21"/>
  <c r="AA44" i="21"/>
  <c r="AA45" i="21"/>
  <c r="AA46" i="21"/>
  <c r="AA47" i="21"/>
  <c r="AA48" i="21"/>
  <c r="AA49" i="21"/>
  <c r="AA50" i="21"/>
  <c r="AA51" i="21"/>
  <c r="AA52" i="21"/>
  <c r="AA53" i="21"/>
  <c r="AA54" i="21"/>
  <c r="AA55" i="21"/>
  <c r="AA56" i="21"/>
  <c r="AA57" i="21"/>
  <c r="AA58" i="21"/>
  <c r="AA59" i="21"/>
  <c r="AA60" i="21"/>
  <c r="AA61" i="21"/>
  <c r="AA62" i="21"/>
  <c r="AA63" i="21"/>
  <c r="AA64" i="21"/>
  <c r="AA65" i="21"/>
  <c r="AA66" i="21"/>
  <c r="AA67" i="21"/>
  <c r="AA68" i="21"/>
  <c r="AA69" i="21"/>
  <c r="AA70" i="21"/>
  <c r="AA71" i="21"/>
  <c r="AA72" i="21"/>
  <c r="AA73" i="21"/>
  <c r="AA74" i="21"/>
  <c r="AA75" i="21"/>
  <c r="AA76" i="21"/>
  <c r="AA77" i="21"/>
  <c r="AA78" i="21"/>
  <c r="AA79" i="21"/>
  <c r="AA80" i="21"/>
  <c r="AA81" i="21"/>
  <c r="AA82" i="21"/>
  <c r="AA83" i="21"/>
  <c r="AA84" i="21"/>
  <c r="AA85" i="21"/>
  <c r="AA86" i="21"/>
  <c r="AA87" i="21"/>
  <c r="AA88" i="21"/>
  <c r="AA89" i="21"/>
  <c r="AA90" i="21"/>
  <c r="AA91" i="21"/>
  <c r="AA92" i="21"/>
  <c r="AA93" i="21"/>
  <c r="AA94" i="21"/>
  <c r="AA95" i="21"/>
  <c r="AA96" i="21"/>
  <c r="AA97" i="21"/>
  <c r="AA98" i="21"/>
  <c r="AA99" i="21"/>
  <c r="AA100" i="21"/>
  <c r="AA101" i="21"/>
  <c r="AA102" i="21"/>
  <c r="AA103" i="21"/>
  <c r="AA104" i="21"/>
  <c r="AA105" i="21"/>
  <c r="AA106" i="21"/>
  <c r="AA107" i="21"/>
  <c r="AA108" i="21"/>
  <c r="AA109" i="21"/>
  <c r="AA110" i="21"/>
  <c r="AA111" i="21"/>
  <c r="AA112" i="21"/>
  <c r="AA113" i="21"/>
  <c r="AA114" i="21"/>
  <c r="AA115" i="21"/>
  <c r="AA116" i="21"/>
  <c r="AA117" i="21"/>
  <c r="AA118" i="21"/>
  <c r="AA119" i="21"/>
  <c r="AA120" i="21"/>
  <c r="AA121" i="21"/>
  <c r="AA122" i="21"/>
  <c r="AA123" i="21"/>
  <c r="AA124" i="21"/>
  <c r="AA125" i="21"/>
  <c r="AA126" i="21"/>
  <c r="AA127" i="21"/>
  <c r="AA128" i="21"/>
  <c r="AA129" i="21"/>
  <c r="AA130" i="21"/>
  <c r="AA131" i="21"/>
  <c r="AA132" i="21"/>
  <c r="AA133" i="21"/>
  <c r="AA134" i="21"/>
  <c r="AA135" i="21"/>
  <c r="AA136" i="21"/>
  <c r="AA137" i="21"/>
  <c r="AA138" i="21"/>
  <c r="AA139" i="21"/>
  <c r="AA140" i="21"/>
  <c r="AA141" i="21"/>
  <c r="AA142" i="21"/>
  <c r="AA143" i="21"/>
  <c r="AA144" i="21"/>
  <c r="AA145" i="21"/>
  <c r="AA146" i="21"/>
  <c r="AA147" i="21"/>
  <c r="AA148" i="21"/>
  <c r="AA149" i="21"/>
  <c r="AA150" i="21"/>
  <c r="AA151" i="21"/>
  <c r="AA152" i="21"/>
  <c r="AA153" i="21"/>
  <c r="AA154" i="21"/>
  <c r="AA155" i="21"/>
  <c r="AA156" i="21"/>
  <c r="AA157" i="21"/>
  <c r="AA158" i="21"/>
  <c r="AA159" i="21"/>
  <c r="AA160" i="21"/>
  <c r="AA161" i="21"/>
  <c r="AA162" i="21"/>
  <c r="AA163" i="21"/>
  <c r="AA164" i="21"/>
  <c r="AA165" i="21"/>
  <c r="AA166" i="21"/>
  <c r="AA167" i="21"/>
  <c r="AA168" i="21"/>
  <c r="AA169" i="21"/>
  <c r="AA170" i="21"/>
  <c r="AA171" i="21"/>
  <c r="AA172" i="21"/>
  <c r="AA173" i="21"/>
  <c r="AA174" i="21"/>
  <c r="AA175" i="21"/>
  <c r="AA176" i="21"/>
  <c r="AA177" i="21"/>
  <c r="AA178" i="21"/>
  <c r="AA179" i="21"/>
  <c r="AA180" i="21"/>
  <c r="AA181" i="21"/>
  <c r="AA182" i="21"/>
  <c r="AA183" i="21"/>
  <c r="AA184" i="21"/>
  <c r="AA185" i="21"/>
  <c r="AA186" i="21"/>
  <c r="AA187" i="21"/>
  <c r="AA188" i="21"/>
  <c r="AA189" i="21"/>
  <c r="AA190" i="21"/>
  <c r="AA191" i="21"/>
  <c r="AA192" i="21"/>
  <c r="AA193" i="21"/>
  <c r="AA194" i="21"/>
  <c r="AA195" i="21"/>
  <c r="AA196" i="21"/>
  <c r="AA197" i="21"/>
  <c r="AA198" i="21"/>
  <c r="AA199" i="21"/>
  <c r="AA200" i="21"/>
  <c r="AA201" i="21"/>
  <c r="AA202" i="21"/>
  <c r="AA203" i="21"/>
  <c r="AA204" i="21"/>
  <c r="AA205" i="21"/>
  <c r="AA206" i="21"/>
  <c r="AA207" i="21"/>
  <c r="AA208" i="21"/>
  <c r="AA209" i="21"/>
  <c r="AA210" i="21"/>
  <c r="AA211" i="21"/>
  <c r="AA212" i="21"/>
  <c r="AA213" i="21"/>
  <c r="AA214" i="21"/>
  <c r="AA215" i="21"/>
  <c r="AA216" i="21"/>
  <c r="AA217" i="21"/>
  <c r="AA218" i="21"/>
  <c r="AA219" i="21"/>
  <c r="AA220" i="21"/>
  <c r="AA221" i="21"/>
  <c r="AA222" i="21"/>
  <c r="AA223" i="21"/>
  <c r="AA224" i="21"/>
  <c r="AA225" i="21"/>
  <c r="AA226" i="21"/>
  <c r="AA227" i="21"/>
  <c r="AA228" i="21"/>
  <c r="AA229" i="21"/>
  <c r="AA230" i="21"/>
  <c r="AA231" i="21"/>
  <c r="AA232" i="21"/>
  <c r="AA233" i="21"/>
  <c r="AA234" i="21"/>
  <c r="AA235" i="21"/>
  <c r="AA236" i="21"/>
  <c r="AA237" i="21"/>
  <c r="AA238" i="21"/>
  <c r="AA239" i="21"/>
  <c r="AA240" i="21"/>
  <c r="AA241" i="21"/>
  <c r="AA242" i="21"/>
  <c r="AA243" i="21"/>
  <c r="AA244" i="21"/>
  <c r="AA245" i="21"/>
  <c r="AA246" i="21"/>
  <c r="AA247" i="21"/>
  <c r="AA7" i="21"/>
  <c r="Z8" i="21"/>
  <c r="Z9" i="21"/>
  <c r="Z10" i="21"/>
  <c r="Z11" i="21"/>
  <c r="Z12" i="21"/>
  <c r="Z13" i="21"/>
  <c r="Z14" i="21"/>
  <c r="Z15" i="21"/>
  <c r="Z16" i="21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Z46" i="21"/>
  <c r="Z47" i="21"/>
  <c r="Z48" i="21"/>
  <c r="Z49" i="21"/>
  <c r="Z50" i="21"/>
  <c r="Z51" i="21"/>
  <c r="Z52" i="21"/>
  <c r="Z53" i="21"/>
  <c r="Z54" i="21"/>
  <c r="Z55" i="21"/>
  <c r="Z56" i="21"/>
  <c r="Z57" i="21"/>
  <c r="Z58" i="21"/>
  <c r="Z59" i="21"/>
  <c r="Z60" i="21"/>
  <c r="Z61" i="21"/>
  <c r="Z62" i="21"/>
  <c r="Z63" i="21"/>
  <c r="Z64" i="21"/>
  <c r="Z65" i="21"/>
  <c r="Z66" i="21"/>
  <c r="Z67" i="21"/>
  <c r="Z68" i="21"/>
  <c r="Z69" i="21"/>
  <c r="Z70" i="21"/>
  <c r="Z71" i="21"/>
  <c r="Z72" i="21"/>
  <c r="Z73" i="21"/>
  <c r="Z74" i="21"/>
  <c r="Z75" i="21"/>
  <c r="Z76" i="21"/>
  <c r="Z77" i="21"/>
  <c r="Z78" i="21"/>
  <c r="Z79" i="21"/>
  <c r="Z80" i="21"/>
  <c r="Z81" i="21"/>
  <c r="Z82" i="21"/>
  <c r="Z83" i="21"/>
  <c r="Z84" i="21"/>
  <c r="Z85" i="21"/>
  <c r="Z86" i="21"/>
  <c r="Z87" i="21"/>
  <c r="Z88" i="21"/>
  <c r="Z89" i="21"/>
  <c r="Z90" i="21"/>
  <c r="Z91" i="21"/>
  <c r="Z92" i="21"/>
  <c r="Z93" i="21"/>
  <c r="Z94" i="21"/>
  <c r="Z95" i="21"/>
  <c r="Z96" i="21"/>
  <c r="Z97" i="21"/>
  <c r="Z98" i="21"/>
  <c r="Z99" i="21"/>
  <c r="Z100" i="21"/>
  <c r="Z101" i="21"/>
  <c r="Z102" i="21"/>
  <c r="Z103" i="21"/>
  <c r="Z104" i="21"/>
  <c r="Z105" i="21"/>
  <c r="Z106" i="21"/>
  <c r="Z107" i="21"/>
  <c r="Z108" i="21"/>
  <c r="Z109" i="21"/>
  <c r="Z110" i="21"/>
  <c r="Z111" i="21"/>
  <c r="Z112" i="21"/>
  <c r="Z113" i="21"/>
  <c r="Z114" i="21"/>
  <c r="Z115" i="21"/>
  <c r="Z116" i="21"/>
  <c r="Z117" i="21"/>
  <c r="Z118" i="21"/>
  <c r="Z119" i="21"/>
  <c r="Z120" i="21"/>
  <c r="Z121" i="21"/>
  <c r="Z122" i="21"/>
  <c r="Z123" i="21"/>
  <c r="Z124" i="21"/>
  <c r="Z125" i="21"/>
  <c r="Z126" i="21"/>
  <c r="Z127" i="21"/>
  <c r="Z128" i="21"/>
  <c r="Z129" i="21"/>
  <c r="Z130" i="21"/>
  <c r="Z131" i="21"/>
  <c r="Z132" i="21"/>
  <c r="Z133" i="21"/>
  <c r="Z134" i="21"/>
  <c r="Z135" i="21"/>
  <c r="Z136" i="21"/>
  <c r="Z137" i="21"/>
  <c r="Z138" i="21"/>
  <c r="Z139" i="21"/>
  <c r="Z140" i="21"/>
  <c r="Z141" i="21"/>
  <c r="Z142" i="21"/>
  <c r="Z143" i="21"/>
  <c r="Z144" i="21"/>
  <c r="Z145" i="21"/>
  <c r="Z146" i="21"/>
  <c r="Z147" i="21"/>
  <c r="Z148" i="21"/>
  <c r="Z149" i="21"/>
  <c r="Z150" i="21"/>
  <c r="Z151" i="21"/>
  <c r="Z152" i="21"/>
  <c r="Z153" i="21"/>
  <c r="Z154" i="21"/>
  <c r="Z155" i="21"/>
  <c r="Z156" i="21"/>
  <c r="Z157" i="21"/>
  <c r="Z158" i="21"/>
  <c r="Z159" i="21"/>
  <c r="Z160" i="21"/>
  <c r="Z161" i="21"/>
  <c r="Z162" i="21"/>
  <c r="Z163" i="21"/>
  <c r="Z164" i="21"/>
  <c r="Z165" i="21"/>
  <c r="Z166" i="21"/>
  <c r="Z167" i="21"/>
  <c r="Z168" i="21"/>
  <c r="Z169" i="21"/>
  <c r="Z170" i="21"/>
  <c r="Z171" i="21"/>
  <c r="Z172" i="21"/>
  <c r="Z173" i="21"/>
  <c r="Z174" i="21"/>
  <c r="Z175" i="21"/>
  <c r="Z176" i="21"/>
  <c r="Z177" i="21"/>
  <c r="Z178" i="21"/>
  <c r="Z179" i="21"/>
  <c r="Z180" i="21"/>
  <c r="Z181" i="21"/>
  <c r="Z182" i="21"/>
  <c r="Z183" i="21"/>
  <c r="Z184" i="21"/>
  <c r="Z185" i="21"/>
  <c r="Z186" i="21"/>
  <c r="Z187" i="21"/>
  <c r="Z188" i="21"/>
  <c r="Z189" i="21"/>
  <c r="Z190" i="21"/>
  <c r="Z191" i="21"/>
  <c r="Z192" i="21"/>
  <c r="Z193" i="21"/>
  <c r="Z194" i="21"/>
  <c r="Z195" i="21"/>
  <c r="Z196" i="21"/>
  <c r="Z197" i="21"/>
  <c r="Z198" i="21"/>
  <c r="Z199" i="21"/>
  <c r="Z200" i="21"/>
  <c r="Z201" i="21"/>
  <c r="Z202" i="21"/>
  <c r="Z203" i="21"/>
  <c r="Z204" i="21"/>
  <c r="Z205" i="21"/>
  <c r="Z206" i="21"/>
  <c r="Z207" i="21"/>
  <c r="Z208" i="21"/>
  <c r="Z209" i="21"/>
  <c r="Z210" i="21"/>
  <c r="Z211" i="21"/>
  <c r="Z212" i="21"/>
  <c r="Z213" i="21"/>
  <c r="Z214" i="21"/>
  <c r="Z215" i="21"/>
  <c r="Z216" i="21"/>
  <c r="Z217" i="21"/>
  <c r="Z218" i="21"/>
  <c r="Z219" i="21"/>
  <c r="Z220" i="21"/>
  <c r="Z221" i="21"/>
  <c r="Z222" i="21"/>
  <c r="Z223" i="21"/>
  <c r="Z224" i="21"/>
  <c r="Z225" i="21"/>
  <c r="Z226" i="21"/>
  <c r="Z227" i="21"/>
  <c r="Z228" i="21"/>
  <c r="Z229" i="21"/>
  <c r="Z230" i="21"/>
  <c r="Z231" i="21"/>
  <c r="Z232" i="21"/>
  <c r="Z233" i="21"/>
  <c r="Z234" i="21"/>
  <c r="Z235" i="21"/>
  <c r="Z236" i="21"/>
  <c r="Z237" i="21"/>
  <c r="Z238" i="21"/>
  <c r="Z239" i="21"/>
  <c r="Z240" i="21"/>
  <c r="Z241" i="21"/>
  <c r="Z242" i="21"/>
  <c r="Z243" i="21"/>
  <c r="Z244" i="21"/>
  <c r="Z245" i="21"/>
  <c r="Z246" i="21"/>
  <c r="Z247" i="21"/>
  <c r="Z7" i="21"/>
  <c r="Y8" i="21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61" i="21"/>
  <c r="Y62" i="21"/>
  <c r="Y63" i="21"/>
  <c r="Y64" i="21"/>
  <c r="Y65" i="21"/>
  <c r="Y66" i="21"/>
  <c r="Y67" i="21"/>
  <c r="Y68" i="21"/>
  <c r="Y69" i="21"/>
  <c r="Y70" i="21"/>
  <c r="Y71" i="21"/>
  <c r="Y72" i="21"/>
  <c r="Y73" i="21"/>
  <c r="Y74" i="21"/>
  <c r="Y75" i="21"/>
  <c r="Y76" i="21"/>
  <c r="Y77" i="21"/>
  <c r="Y78" i="21"/>
  <c r="Y79" i="21"/>
  <c r="Y80" i="21"/>
  <c r="Y81" i="21"/>
  <c r="Y82" i="21"/>
  <c r="Y83" i="21"/>
  <c r="Y84" i="21"/>
  <c r="Y85" i="21"/>
  <c r="Y86" i="21"/>
  <c r="Y87" i="21"/>
  <c r="Y88" i="21"/>
  <c r="Y89" i="21"/>
  <c r="Y90" i="21"/>
  <c r="Y91" i="21"/>
  <c r="Y92" i="21"/>
  <c r="Y93" i="21"/>
  <c r="Y94" i="21"/>
  <c r="Y95" i="21"/>
  <c r="Y96" i="21"/>
  <c r="Y97" i="21"/>
  <c r="Y98" i="21"/>
  <c r="Y99" i="21"/>
  <c r="Y100" i="21"/>
  <c r="Y101" i="21"/>
  <c r="Y102" i="21"/>
  <c r="Y103" i="21"/>
  <c r="Y104" i="21"/>
  <c r="Y105" i="21"/>
  <c r="Y106" i="21"/>
  <c r="Y107" i="21"/>
  <c r="Y108" i="21"/>
  <c r="Y109" i="21"/>
  <c r="Y110" i="21"/>
  <c r="Y111" i="21"/>
  <c r="Y112" i="21"/>
  <c r="Y113" i="21"/>
  <c r="Y114" i="21"/>
  <c r="Y115" i="21"/>
  <c r="Y116" i="21"/>
  <c r="Y117" i="21"/>
  <c r="Y118" i="21"/>
  <c r="Y119" i="21"/>
  <c r="Y120" i="21"/>
  <c r="Y121" i="21"/>
  <c r="Y122" i="21"/>
  <c r="Y123" i="21"/>
  <c r="Y124" i="21"/>
  <c r="Y125" i="21"/>
  <c r="Y126" i="21"/>
  <c r="Y127" i="21"/>
  <c r="Y128" i="21"/>
  <c r="Y129" i="21"/>
  <c r="Y130" i="21"/>
  <c r="Y131" i="21"/>
  <c r="Y132" i="21"/>
  <c r="Y133" i="21"/>
  <c r="Y134" i="21"/>
  <c r="Y135" i="21"/>
  <c r="Y136" i="21"/>
  <c r="Y137" i="21"/>
  <c r="Y138" i="21"/>
  <c r="Y139" i="21"/>
  <c r="Y140" i="21"/>
  <c r="Y141" i="21"/>
  <c r="Y142" i="21"/>
  <c r="Y143" i="21"/>
  <c r="Y144" i="21"/>
  <c r="Y145" i="21"/>
  <c r="Y146" i="21"/>
  <c r="Y147" i="21"/>
  <c r="Y148" i="21"/>
  <c r="Y149" i="21"/>
  <c r="Y150" i="21"/>
  <c r="Y151" i="21"/>
  <c r="Y152" i="21"/>
  <c r="Y153" i="21"/>
  <c r="Y154" i="21"/>
  <c r="Y155" i="21"/>
  <c r="Y156" i="21"/>
  <c r="Y157" i="21"/>
  <c r="Y158" i="21"/>
  <c r="Y159" i="21"/>
  <c r="Y160" i="21"/>
  <c r="Y161" i="21"/>
  <c r="Y162" i="21"/>
  <c r="Y163" i="21"/>
  <c r="Y164" i="21"/>
  <c r="Y165" i="21"/>
  <c r="Y166" i="21"/>
  <c r="Y167" i="21"/>
  <c r="Y168" i="21"/>
  <c r="Y169" i="21"/>
  <c r="Y170" i="21"/>
  <c r="Y171" i="21"/>
  <c r="Y172" i="21"/>
  <c r="Y173" i="21"/>
  <c r="Y174" i="21"/>
  <c r="Y175" i="21"/>
  <c r="Y176" i="21"/>
  <c r="Y177" i="21"/>
  <c r="Y178" i="21"/>
  <c r="Y179" i="21"/>
  <c r="Y180" i="21"/>
  <c r="Y181" i="21"/>
  <c r="Y182" i="21"/>
  <c r="Y183" i="21"/>
  <c r="Y184" i="21"/>
  <c r="Y185" i="21"/>
  <c r="Y186" i="21"/>
  <c r="Y187" i="21"/>
  <c r="Y188" i="21"/>
  <c r="Y189" i="21"/>
  <c r="Y190" i="21"/>
  <c r="Y191" i="21"/>
  <c r="Y192" i="21"/>
  <c r="Y193" i="21"/>
  <c r="Y194" i="21"/>
  <c r="Y195" i="21"/>
  <c r="Y196" i="21"/>
  <c r="Y197" i="21"/>
  <c r="Y198" i="21"/>
  <c r="Y199" i="21"/>
  <c r="Y200" i="21"/>
  <c r="Y201" i="21"/>
  <c r="Y202" i="21"/>
  <c r="Y203" i="21"/>
  <c r="Y204" i="21"/>
  <c r="Y205" i="21"/>
  <c r="Y206" i="21"/>
  <c r="Y207" i="21"/>
  <c r="Y208" i="21"/>
  <c r="Y209" i="21"/>
  <c r="Y210" i="21"/>
  <c r="Y211" i="21"/>
  <c r="Y212" i="21"/>
  <c r="Y213" i="21"/>
  <c r="Y214" i="21"/>
  <c r="Y215" i="21"/>
  <c r="Y216" i="21"/>
  <c r="Y217" i="21"/>
  <c r="Y218" i="21"/>
  <c r="Y219" i="21"/>
  <c r="Y220" i="21"/>
  <c r="Y221" i="21"/>
  <c r="Y222" i="21"/>
  <c r="Y223" i="21"/>
  <c r="Y224" i="21"/>
  <c r="Y225" i="21"/>
  <c r="Y226" i="21"/>
  <c r="Y227" i="21"/>
  <c r="Y228" i="21"/>
  <c r="Y229" i="21"/>
  <c r="Y230" i="21"/>
  <c r="Y231" i="21"/>
  <c r="Y232" i="21"/>
  <c r="Y233" i="21"/>
  <c r="Y234" i="21"/>
  <c r="Y235" i="21"/>
  <c r="Y236" i="21"/>
  <c r="Y237" i="21"/>
  <c r="Y238" i="21"/>
  <c r="Y239" i="21"/>
  <c r="Y240" i="21"/>
  <c r="Y241" i="21"/>
  <c r="Y242" i="21"/>
  <c r="Y243" i="21"/>
  <c r="Y244" i="21"/>
  <c r="Y245" i="21"/>
  <c r="Y246" i="21"/>
  <c r="Y247" i="21"/>
  <c r="Y7" i="21"/>
  <c r="X8" i="21"/>
  <c r="X9" i="21"/>
  <c r="X10" i="21"/>
  <c r="X11" i="21"/>
  <c r="X12" i="21"/>
  <c r="X13" i="21"/>
  <c r="X14" i="21"/>
  <c r="X15" i="21"/>
  <c r="X16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8" i="21"/>
  <c r="X39" i="21"/>
  <c r="X40" i="21"/>
  <c r="X41" i="21"/>
  <c r="X42" i="21"/>
  <c r="X43" i="21"/>
  <c r="X44" i="21"/>
  <c r="X45" i="21"/>
  <c r="X46" i="21"/>
  <c r="X47" i="21"/>
  <c r="X48" i="21"/>
  <c r="X49" i="21"/>
  <c r="X50" i="21"/>
  <c r="X51" i="21"/>
  <c r="X52" i="21"/>
  <c r="X53" i="21"/>
  <c r="X54" i="21"/>
  <c r="X55" i="21"/>
  <c r="X56" i="21"/>
  <c r="X57" i="21"/>
  <c r="X58" i="21"/>
  <c r="X59" i="21"/>
  <c r="X60" i="21"/>
  <c r="X61" i="21"/>
  <c r="X62" i="21"/>
  <c r="X63" i="21"/>
  <c r="X64" i="21"/>
  <c r="X65" i="21"/>
  <c r="X66" i="21"/>
  <c r="X67" i="21"/>
  <c r="X68" i="21"/>
  <c r="X69" i="21"/>
  <c r="X70" i="21"/>
  <c r="X71" i="21"/>
  <c r="X72" i="21"/>
  <c r="X73" i="21"/>
  <c r="X74" i="21"/>
  <c r="X75" i="21"/>
  <c r="X76" i="21"/>
  <c r="X77" i="21"/>
  <c r="X78" i="21"/>
  <c r="X79" i="21"/>
  <c r="X80" i="21"/>
  <c r="X81" i="21"/>
  <c r="X82" i="21"/>
  <c r="X83" i="21"/>
  <c r="X84" i="21"/>
  <c r="X85" i="21"/>
  <c r="X86" i="21"/>
  <c r="X87" i="21"/>
  <c r="X88" i="21"/>
  <c r="X89" i="21"/>
  <c r="X90" i="21"/>
  <c r="X91" i="21"/>
  <c r="X92" i="21"/>
  <c r="X93" i="21"/>
  <c r="X94" i="21"/>
  <c r="X95" i="21"/>
  <c r="X96" i="21"/>
  <c r="X97" i="21"/>
  <c r="X98" i="21"/>
  <c r="X99" i="21"/>
  <c r="X100" i="21"/>
  <c r="X101" i="21"/>
  <c r="X102" i="21"/>
  <c r="X103" i="21"/>
  <c r="X104" i="21"/>
  <c r="X105" i="21"/>
  <c r="X106" i="21"/>
  <c r="X107" i="21"/>
  <c r="X108" i="21"/>
  <c r="X109" i="21"/>
  <c r="X110" i="21"/>
  <c r="X111" i="21"/>
  <c r="X112" i="21"/>
  <c r="X113" i="21"/>
  <c r="X114" i="21"/>
  <c r="X115" i="21"/>
  <c r="X116" i="21"/>
  <c r="X117" i="21"/>
  <c r="X118" i="21"/>
  <c r="X119" i="21"/>
  <c r="X120" i="21"/>
  <c r="X121" i="21"/>
  <c r="X122" i="21"/>
  <c r="X123" i="21"/>
  <c r="X124" i="21"/>
  <c r="X125" i="21"/>
  <c r="X126" i="21"/>
  <c r="X127" i="21"/>
  <c r="X128" i="21"/>
  <c r="X129" i="21"/>
  <c r="X130" i="21"/>
  <c r="X131" i="21"/>
  <c r="X132" i="21"/>
  <c r="X133" i="21"/>
  <c r="X134" i="21"/>
  <c r="X135" i="21"/>
  <c r="X136" i="21"/>
  <c r="X137" i="21"/>
  <c r="X138" i="21"/>
  <c r="X139" i="21"/>
  <c r="X140" i="21"/>
  <c r="X141" i="21"/>
  <c r="X142" i="21"/>
  <c r="X143" i="21"/>
  <c r="X144" i="21"/>
  <c r="X145" i="21"/>
  <c r="X146" i="21"/>
  <c r="X147" i="21"/>
  <c r="X148" i="21"/>
  <c r="X149" i="21"/>
  <c r="X150" i="21"/>
  <c r="X151" i="21"/>
  <c r="X152" i="21"/>
  <c r="X153" i="21"/>
  <c r="X154" i="21"/>
  <c r="X155" i="21"/>
  <c r="X156" i="21"/>
  <c r="X157" i="21"/>
  <c r="X158" i="21"/>
  <c r="X159" i="21"/>
  <c r="X160" i="21"/>
  <c r="X161" i="21"/>
  <c r="X162" i="21"/>
  <c r="X163" i="21"/>
  <c r="X164" i="21"/>
  <c r="X165" i="21"/>
  <c r="X166" i="21"/>
  <c r="X167" i="21"/>
  <c r="X168" i="21"/>
  <c r="X169" i="21"/>
  <c r="X170" i="21"/>
  <c r="X171" i="21"/>
  <c r="X172" i="21"/>
  <c r="X173" i="21"/>
  <c r="X174" i="21"/>
  <c r="X175" i="21"/>
  <c r="X176" i="21"/>
  <c r="X177" i="21"/>
  <c r="X178" i="21"/>
  <c r="X179" i="21"/>
  <c r="X180" i="21"/>
  <c r="X181" i="21"/>
  <c r="X182" i="21"/>
  <c r="X183" i="21"/>
  <c r="X184" i="21"/>
  <c r="X185" i="21"/>
  <c r="X186" i="21"/>
  <c r="X187" i="21"/>
  <c r="X188" i="21"/>
  <c r="X189" i="21"/>
  <c r="X190" i="21"/>
  <c r="X191" i="21"/>
  <c r="X192" i="21"/>
  <c r="X193" i="21"/>
  <c r="X194" i="21"/>
  <c r="X195" i="21"/>
  <c r="X196" i="21"/>
  <c r="X197" i="21"/>
  <c r="X198" i="21"/>
  <c r="X199" i="21"/>
  <c r="X200" i="21"/>
  <c r="X201" i="21"/>
  <c r="X202" i="21"/>
  <c r="X203" i="21"/>
  <c r="X204" i="21"/>
  <c r="X205" i="21"/>
  <c r="X206" i="21"/>
  <c r="X207" i="21"/>
  <c r="X208" i="21"/>
  <c r="X209" i="21"/>
  <c r="X210" i="21"/>
  <c r="X211" i="21"/>
  <c r="X212" i="21"/>
  <c r="X213" i="21"/>
  <c r="X214" i="21"/>
  <c r="X215" i="21"/>
  <c r="X216" i="21"/>
  <c r="X217" i="21"/>
  <c r="X218" i="21"/>
  <c r="X219" i="21"/>
  <c r="X220" i="21"/>
  <c r="X221" i="21"/>
  <c r="X222" i="21"/>
  <c r="X223" i="21"/>
  <c r="X224" i="21"/>
  <c r="X225" i="21"/>
  <c r="X226" i="21"/>
  <c r="X227" i="21"/>
  <c r="X228" i="21"/>
  <c r="X229" i="21"/>
  <c r="X230" i="21"/>
  <c r="X231" i="21"/>
  <c r="X232" i="21"/>
  <c r="X233" i="21"/>
  <c r="X234" i="21"/>
  <c r="X235" i="21"/>
  <c r="X236" i="21"/>
  <c r="X237" i="21"/>
  <c r="X238" i="21"/>
  <c r="X239" i="21"/>
  <c r="X240" i="21"/>
  <c r="X241" i="21"/>
  <c r="X242" i="21"/>
  <c r="X243" i="21"/>
  <c r="X244" i="21"/>
  <c r="X245" i="21"/>
  <c r="X246" i="21"/>
  <c r="X247" i="21"/>
  <c r="X7" i="21"/>
  <c r="W8" i="21"/>
  <c r="W9" i="21"/>
  <c r="W10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W34" i="21"/>
  <c r="W35" i="21"/>
  <c r="W36" i="21"/>
  <c r="W37" i="21"/>
  <c r="W38" i="21"/>
  <c r="W39" i="21"/>
  <c r="W40" i="21"/>
  <c r="W41" i="21"/>
  <c r="W42" i="21"/>
  <c r="W43" i="21"/>
  <c r="W44" i="21"/>
  <c r="W45" i="21"/>
  <c r="W46" i="21"/>
  <c r="W47" i="21"/>
  <c r="W48" i="21"/>
  <c r="W49" i="21"/>
  <c r="W50" i="21"/>
  <c r="W51" i="21"/>
  <c r="W52" i="21"/>
  <c r="W53" i="21"/>
  <c r="W54" i="21"/>
  <c r="W55" i="21"/>
  <c r="W56" i="21"/>
  <c r="W57" i="21"/>
  <c r="W58" i="21"/>
  <c r="W59" i="21"/>
  <c r="W60" i="21"/>
  <c r="W61" i="21"/>
  <c r="W62" i="21"/>
  <c r="W63" i="21"/>
  <c r="W64" i="21"/>
  <c r="W65" i="21"/>
  <c r="W66" i="21"/>
  <c r="W67" i="21"/>
  <c r="W68" i="21"/>
  <c r="W69" i="21"/>
  <c r="W70" i="21"/>
  <c r="W71" i="21"/>
  <c r="W72" i="21"/>
  <c r="W73" i="21"/>
  <c r="W74" i="21"/>
  <c r="W75" i="21"/>
  <c r="W76" i="21"/>
  <c r="W77" i="21"/>
  <c r="W78" i="21"/>
  <c r="W79" i="21"/>
  <c r="W80" i="21"/>
  <c r="W81" i="21"/>
  <c r="W82" i="21"/>
  <c r="W83" i="21"/>
  <c r="W84" i="21"/>
  <c r="W85" i="21"/>
  <c r="W86" i="21"/>
  <c r="W87" i="21"/>
  <c r="W88" i="21"/>
  <c r="W89" i="21"/>
  <c r="W90" i="21"/>
  <c r="W91" i="21"/>
  <c r="W92" i="21"/>
  <c r="W93" i="21"/>
  <c r="W94" i="21"/>
  <c r="W95" i="21"/>
  <c r="W96" i="21"/>
  <c r="W97" i="21"/>
  <c r="W98" i="21"/>
  <c r="W99" i="21"/>
  <c r="W100" i="21"/>
  <c r="W101" i="21"/>
  <c r="W102" i="21"/>
  <c r="W103" i="21"/>
  <c r="W104" i="21"/>
  <c r="W105" i="21"/>
  <c r="W106" i="21"/>
  <c r="W107" i="21"/>
  <c r="W108" i="21"/>
  <c r="W109" i="21"/>
  <c r="W110" i="21"/>
  <c r="W111" i="21"/>
  <c r="W112" i="21"/>
  <c r="W113" i="21"/>
  <c r="W114" i="21"/>
  <c r="W115" i="21"/>
  <c r="W116" i="21"/>
  <c r="W117" i="21"/>
  <c r="W118" i="21"/>
  <c r="W119" i="21"/>
  <c r="W120" i="21"/>
  <c r="W121" i="21"/>
  <c r="W122" i="21"/>
  <c r="W123" i="21"/>
  <c r="W124" i="21"/>
  <c r="W125" i="21"/>
  <c r="W126" i="21"/>
  <c r="W127" i="21"/>
  <c r="W128" i="21"/>
  <c r="W129" i="21"/>
  <c r="W130" i="21"/>
  <c r="W131" i="21"/>
  <c r="W132" i="21"/>
  <c r="W133" i="21"/>
  <c r="W134" i="21"/>
  <c r="W135" i="21"/>
  <c r="W136" i="21"/>
  <c r="W137" i="21"/>
  <c r="W138" i="21"/>
  <c r="W139" i="21"/>
  <c r="W140" i="21"/>
  <c r="W141" i="21"/>
  <c r="W142" i="21"/>
  <c r="W143" i="21"/>
  <c r="W144" i="21"/>
  <c r="W145" i="21"/>
  <c r="W146" i="21"/>
  <c r="W147" i="21"/>
  <c r="W148" i="21"/>
  <c r="W149" i="21"/>
  <c r="W150" i="21"/>
  <c r="W151" i="21"/>
  <c r="W152" i="21"/>
  <c r="W153" i="21"/>
  <c r="W154" i="21"/>
  <c r="W155" i="21"/>
  <c r="W156" i="21"/>
  <c r="W157" i="21"/>
  <c r="W158" i="21"/>
  <c r="W159" i="21"/>
  <c r="W160" i="21"/>
  <c r="W161" i="21"/>
  <c r="W162" i="21"/>
  <c r="W163" i="21"/>
  <c r="W164" i="21"/>
  <c r="W165" i="21"/>
  <c r="W166" i="21"/>
  <c r="W167" i="21"/>
  <c r="W168" i="21"/>
  <c r="W169" i="21"/>
  <c r="W170" i="21"/>
  <c r="W171" i="21"/>
  <c r="W172" i="21"/>
  <c r="W173" i="21"/>
  <c r="W174" i="21"/>
  <c r="W175" i="21"/>
  <c r="W176" i="21"/>
  <c r="W177" i="21"/>
  <c r="W178" i="21"/>
  <c r="W179" i="21"/>
  <c r="W180" i="21"/>
  <c r="W181" i="21"/>
  <c r="W182" i="21"/>
  <c r="W183" i="21"/>
  <c r="W184" i="21"/>
  <c r="W185" i="21"/>
  <c r="W186" i="21"/>
  <c r="W187" i="21"/>
  <c r="W188" i="21"/>
  <c r="W189" i="21"/>
  <c r="W190" i="21"/>
  <c r="W191" i="21"/>
  <c r="W192" i="21"/>
  <c r="W193" i="21"/>
  <c r="W194" i="21"/>
  <c r="W195" i="21"/>
  <c r="W196" i="21"/>
  <c r="W197" i="21"/>
  <c r="W198" i="21"/>
  <c r="W199" i="21"/>
  <c r="W200" i="21"/>
  <c r="W201" i="21"/>
  <c r="W202" i="21"/>
  <c r="W203" i="21"/>
  <c r="W204" i="21"/>
  <c r="W205" i="21"/>
  <c r="W206" i="21"/>
  <c r="W207" i="21"/>
  <c r="W208" i="21"/>
  <c r="W209" i="21"/>
  <c r="W210" i="21"/>
  <c r="W211" i="21"/>
  <c r="W212" i="21"/>
  <c r="W213" i="21"/>
  <c r="W214" i="21"/>
  <c r="W215" i="21"/>
  <c r="W216" i="21"/>
  <c r="W217" i="21"/>
  <c r="W218" i="21"/>
  <c r="W219" i="21"/>
  <c r="W220" i="21"/>
  <c r="W221" i="21"/>
  <c r="W222" i="21"/>
  <c r="W223" i="21"/>
  <c r="W224" i="21"/>
  <c r="W225" i="21"/>
  <c r="W226" i="21"/>
  <c r="W227" i="21"/>
  <c r="W228" i="21"/>
  <c r="W229" i="21"/>
  <c r="W230" i="21"/>
  <c r="W231" i="21"/>
  <c r="W232" i="21"/>
  <c r="W233" i="21"/>
  <c r="W234" i="21"/>
  <c r="W235" i="21"/>
  <c r="W236" i="21"/>
  <c r="W237" i="21"/>
  <c r="W238" i="21"/>
  <c r="W239" i="21"/>
  <c r="W240" i="21"/>
  <c r="W241" i="21"/>
  <c r="W242" i="21"/>
  <c r="W243" i="21"/>
  <c r="W244" i="21"/>
  <c r="W245" i="21"/>
  <c r="W246" i="21"/>
  <c r="W247" i="21"/>
  <c r="W7" i="21"/>
  <c r="V8" i="21"/>
  <c r="V9" i="21"/>
  <c r="V10" i="21"/>
  <c r="V11" i="21"/>
  <c r="V12" i="21"/>
  <c r="V13" i="21"/>
  <c r="V14" i="21"/>
  <c r="V15" i="21"/>
  <c r="V16" i="21"/>
  <c r="V17" i="21"/>
  <c r="V18" i="21"/>
  <c r="V19" i="21"/>
  <c r="V20" i="21"/>
  <c r="V21" i="21"/>
  <c r="V22" i="21"/>
  <c r="V23" i="21"/>
  <c r="V24" i="21"/>
  <c r="V25" i="21"/>
  <c r="V26" i="21"/>
  <c r="V27" i="21"/>
  <c r="V28" i="21"/>
  <c r="V29" i="21"/>
  <c r="V30" i="21"/>
  <c r="V31" i="21"/>
  <c r="V32" i="21"/>
  <c r="V33" i="21"/>
  <c r="V34" i="21"/>
  <c r="V35" i="21"/>
  <c r="V36" i="21"/>
  <c r="V37" i="21"/>
  <c r="V38" i="21"/>
  <c r="V39" i="21"/>
  <c r="V40" i="21"/>
  <c r="V41" i="21"/>
  <c r="V42" i="21"/>
  <c r="V43" i="21"/>
  <c r="V44" i="21"/>
  <c r="V45" i="21"/>
  <c r="V46" i="21"/>
  <c r="V47" i="21"/>
  <c r="V48" i="21"/>
  <c r="V49" i="21"/>
  <c r="V50" i="21"/>
  <c r="V51" i="21"/>
  <c r="V52" i="21"/>
  <c r="V53" i="21"/>
  <c r="V54" i="21"/>
  <c r="V55" i="21"/>
  <c r="V56" i="21"/>
  <c r="V57" i="21"/>
  <c r="V58" i="21"/>
  <c r="V59" i="21"/>
  <c r="V60" i="21"/>
  <c r="V61" i="21"/>
  <c r="V62" i="21"/>
  <c r="V63" i="21"/>
  <c r="V64" i="21"/>
  <c r="V65" i="21"/>
  <c r="V66" i="21"/>
  <c r="V67" i="21"/>
  <c r="V68" i="21"/>
  <c r="V69" i="21"/>
  <c r="V70" i="21"/>
  <c r="V71" i="21"/>
  <c r="V72" i="21"/>
  <c r="V73" i="21"/>
  <c r="V74" i="21"/>
  <c r="V75" i="21"/>
  <c r="V76" i="21"/>
  <c r="V77" i="21"/>
  <c r="V78" i="21"/>
  <c r="V79" i="21"/>
  <c r="V80" i="21"/>
  <c r="V81" i="21"/>
  <c r="V82" i="21"/>
  <c r="V83" i="21"/>
  <c r="V84" i="21"/>
  <c r="V85" i="21"/>
  <c r="V86" i="21"/>
  <c r="V87" i="21"/>
  <c r="V88" i="21"/>
  <c r="V89" i="21"/>
  <c r="V90" i="21"/>
  <c r="V91" i="21"/>
  <c r="V92" i="21"/>
  <c r="V93" i="21"/>
  <c r="V94" i="21"/>
  <c r="V95" i="21"/>
  <c r="V96" i="21"/>
  <c r="V97" i="21"/>
  <c r="V98" i="21"/>
  <c r="V99" i="21"/>
  <c r="V100" i="21"/>
  <c r="V101" i="21"/>
  <c r="V102" i="21"/>
  <c r="V103" i="21"/>
  <c r="V104" i="21"/>
  <c r="V105" i="21"/>
  <c r="V106" i="21"/>
  <c r="V107" i="21"/>
  <c r="V108" i="21"/>
  <c r="V109" i="21"/>
  <c r="V110" i="21"/>
  <c r="V111" i="21"/>
  <c r="V112" i="21"/>
  <c r="V113" i="21"/>
  <c r="V114" i="21"/>
  <c r="V115" i="21"/>
  <c r="V116" i="21"/>
  <c r="V117" i="21"/>
  <c r="V118" i="21"/>
  <c r="V119" i="21"/>
  <c r="V120" i="21"/>
  <c r="V121" i="21"/>
  <c r="V122" i="21"/>
  <c r="V123" i="21"/>
  <c r="V124" i="21"/>
  <c r="V125" i="21"/>
  <c r="V126" i="21"/>
  <c r="V127" i="21"/>
  <c r="V128" i="21"/>
  <c r="V129" i="21"/>
  <c r="V130" i="21"/>
  <c r="V131" i="21"/>
  <c r="V132" i="21"/>
  <c r="V133" i="21"/>
  <c r="V134" i="21"/>
  <c r="V135" i="21"/>
  <c r="V136" i="21"/>
  <c r="V137" i="21"/>
  <c r="V138" i="21"/>
  <c r="V139" i="21"/>
  <c r="V140" i="21"/>
  <c r="V141" i="21"/>
  <c r="V142" i="21"/>
  <c r="V143" i="21"/>
  <c r="V144" i="21"/>
  <c r="V145" i="21"/>
  <c r="V146" i="21"/>
  <c r="V147" i="21"/>
  <c r="V148" i="21"/>
  <c r="V149" i="21"/>
  <c r="V150" i="21"/>
  <c r="V151" i="21"/>
  <c r="V152" i="21"/>
  <c r="V153" i="21"/>
  <c r="V154" i="21"/>
  <c r="V155" i="21"/>
  <c r="V156" i="21"/>
  <c r="V157" i="21"/>
  <c r="V158" i="21"/>
  <c r="V159" i="21"/>
  <c r="V160" i="21"/>
  <c r="V161" i="21"/>
  <c r="V162" i="21"/>
  <c r="V163" i="21"/>
  <c r="V164" i="21"/>
  <c r="V165" i="21"/>
  <c r="V166" i="21"/>
  <c r="V167" i="21"/>
  <c r="V168" i="21"/>
  <c r="V169" i="21"/>
  <c r="V170" i="21"/>
  <c r="V171" i="21"/>
  <c r="V172" i="21"/>
  <c r="V173" i="21"/>
  <c r="V174" i="21"/>
  <c r="V175" i="21"/>
  <c r="V176" i="21"/>
  <c r="V177" i="21"/>
  <c r="V178" i="21"/>
  <c r="V179" i="21"/>
  <c r="V180" i="21"/>
  <c r="V181" i="21"/>
  <c r="V182" i="21"/>
  <c r="V183" i="21"/>
  <c r="V184" i="21"/>
  <c r="V185" i="21"/>
  <c r="V186" i="21"/>
  <c r="V187" i="21"/>
  <c r="V188" i="21"/>
  <c r="V189" i="21"/>
  <c r="V190" i="21"/>
  <c r="V191" i="21"/>
  <c r="V192" i="21"/>
  <c r="V193" i="21"/>
  <c r="V194" i="21"/>
  <c r="V195" i="21"/>
  <c r="V196" i="21"/>
  <c r="V197" i="21"/>
  <c r="V198" i="21"/>
  <c r="V199" i="21"/>
  <c r="V200" i="21"/>
  <c r="V201" i="21"/>
  <c r="V202" i="21"/>
  <c r="V203" i="21"/>
  <c r="V204" i="21"/>
  <c r="V205" i="21"/>
  <c r="V206" i="21"/>
  <c r="V207" i="21"/>
  <c r="V208" i="21"/>
  <c r="V209" i="21"/>
  <c r="V210" i="21"/>
  <c r="V211" i="21"/>
  <c r="V212" i="21"/>
  <c r="V213" i="21"/>
  <c r="V214" i="21"/>
  <c r="V215" i="21"/>
  <c r="V216" i="21"/>
  <c r="V217" i="21"/>
  <c r="V218" i="21"/>
  <c r="V219" i="21"/>
  <c r="V220" i="21"/>
  <c r="V221" i="21"/>
  <c r="V222" i="21"/>
  <c r="V223" i="21"/>
  <c r="V224" i="21"/>
  <c r="V225" i="21"/>
  <c r="V226" i="21"/>
  <c r="V227" i="21"/>
  <c r="V228" i="21"/>
  <c r="V229" i="21"/>
  <c r="V230" i="21"/>
  <c r="V231" i="21"/>
  <c r="V232" i="21"/>
  <c r="V233" i="21"/>
  <c r="V234" i="21"/>
  <c r="V235" i="21"/>
  <c r="V236" i="21"/>
  <c r="V237" i="21"/>
  <c r="V238" i="21"/>
  <c r="V239" i="21"/>
  <c r="V240" i="21"/>
  <c r="V241" i="21"/>
  <c r="V242" i="21"/>
  <c r="V243" i="21"/>
  <c r="V244" i="21"/>
  <c r="V245" i="21"/>
  <c r="V246" i="21"/>
  <c r="V247" i="21"/>
  <c r="V7" i="21"/>
  <c r="U8" i="21"/>
  <c r="U9" i="21"/>
  <c r="U10" i="21"/>
  <c r="U11" i="21"/>
  <c r="U12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26" i="21"/>
  <c r="U27" i="21"/>
  <c r="U28" i="21"/>
  <c r="U29" i="21"/>
  <c r="U30" i="21"/>
  <c r="U31" i="21"/>
  <c r="U32" i="21"/>
  <c r="U33" i="21"/>
  <c r="U34" i="21"/>
  <c r="U35" i="21"/>
  <c r="U36" i="21"/>
  <c r="U37" i="21"/>
  <c r="U38" i="21"/>
  <c r="U39" i="21"/>
  <c r="U40" i="21"/>
  <c r="U41" i="21"/>
  <c r="U42" i="21"/>
  <c r="U43" i="21"/>
  <c r="U44" i="21"/>
  <c r="U45" i="21"/>
  <c r="U46" i="21"/>
  <c r="U47" i="21"/>
  <c r="U48" i="21"/>
  <c r="U49" i="21"/>
  <c r="U50" i="21"/>
  <c r="U51" i="21"/>
  <c r="U52" i="21"/>
  <c r="U53" i="21"/>
  <c r="U54" i="21"/>
  <c r="U55" i="21"/>
  <c r="U56" i="21"/>
  <c r="U57" i="21"/>
  <c r="U58" i="21"/>
  <c r="U59" i="21"/>
  <c r="U60" i="21"/>
  <c r="U61" i="21"/>
  <c r="U62" i="21"/>
  <c r="U63" i="21"/>
  <c r="U64" i="21"/>
  <c r="U65" i="21"/>
  <c r="U66" i="21"/>
  <c r="U67" i="21"/>
  <c r="U68" i="21"/>
  <c r="U69" i="21"/>
  <c r="U70" i="21"/>
  <c r="U71" i="21"/>
  <c r="U72" i="21"/>
  <c r="U73" i="21"/>
  <c r="U74" i="21"/>
  <c r="U75" i="21"/>
  <c r="U76" i="21"/>
  <c r="U77" i="21"/>
  <c r="U78" i="21"/>
  <c r="U79" i="21"/>
  <c r="U80" i="21"/>
  <c r="U81" i="21"/>
  <c r="U82" i="21"/>
  <c r="U83" i="21"/>
  <c r="U84" i="21"/>
  <c r="U85" i="21"/>
  <c r="U86" i="21"/>
  <c r="U87" i="21"/>
  <c r="U88" i="21"/>
  <c r="U89" i="21"/>
  <c r="U90" i="21"/>
  <c r="U91" i="21"/>
  <c r="U92" i="21"/>
  <c r="U93" i="21"/>
  <c r="U94" i="21"/>
  <c r="U95" i="21"/>
  <c r="U96" i="21"/>
  <c r="U97" i="21"/>
  <c r="U98" i="21"/>
  <c r="U99" i="21"/>
  <c r="U100" i="21"/>
  <c r="U101" i="21"/>
  <c r="U102" i="21"/>
  <c r="U103" i="21"/>
  <c r="U104" i="21"/>
  <c r="U105" i="21"/>
  <c r="U106" i="21"/>
  <c r="U107" i="21"/>
  <c r="U108" i="21"/>
  <c r="U109" i="21"/>
  <c r="U110" i="21"/>
  <c r="U111" i="21"/>
  <c r="U112" i="21"/>
  <c r="U113" i="21"/>
  <c r="U114" i="21"/>
  <c r="U115" i="21"/>
  <c r="U116" i="21"/>
  <c r="U117" i="21"/>
  <c r="U118" i="21"/>
  <c r="U119" i="21"/>
  <c r="U120" i="21"/>
  <c r="U121" i="21"/>
  <c r="U122" i="21"/>
  <c r="U123" i="21"/>
  <c r="U124" i="21"/>
  <c r="U125" i="21"/>
  <c r="U126" i="21"/>
  <c r="U127" i="21"/>
  <c r="U128" i="21"/>
  <c r="U129" i="21"/>
  <c r="U130" i="21"/>
  <c r="U131" i="21"/>
  <c r="U132" i="21"/>
  <c r="U133" i="21"/>
  <c r="U134" i="21"/>
  <c r="U135" i="21"/>
  <c r="U136" i="21"/>
  <c r="U137" i="21"/>
  <c r="U138" i="21"/>
  <c r="U139" i="21"/>
  <c r="U140" i="21"/>
  <c r="U141" i="21"/>
  <c r="U142" i="21"/>
  <c r="U143" i="21"/>
  <c r="U144" i="21"/>
  <c r="U145" i="21"/>
  <c r="U146" i="21"/>
  <c r="U147" i="21"/>
  <c r="U148" i="21"/>
  <c r="U149" i="21"/>
  <c r="U150" i="21"/>
  <c r="U151" i="21"/>
  <c r="U152" i="21"/>
  <c r="U153" i="21"/>
  <c r="U154" i="21"/>
  <c r="U155" i="21"/>
  <c r="U156" i="21"/>
  <c r="U157" i="21"/>
  <c r="U158" i="21"/>
  <c r="U159" i="21"/>
  <c r="U160" i="21"/>
  <c r="U161" i="21"/>
  <c r="U162" i="21"/>
  <c r="U163" i="21"/>
  <c r="U164" i="21"/>
  <c r="U165" i="21"/>
  <c r="U166" i="21"/>
  <c r="U167" i="21"/>
  <c r="U168" i="21"/>
  <c r="U169" i="21"/>
  <c r="U170" i="21"/>
  <c r="U171" i="21"/>
  <c r="U172" i="21"/>
  <c r="U173" i="21"/>
  <c r="U174" i="21"/>
  <c r="U175" i="21"/>
  <c r="U176" i="21"/>
  <c r="U177" i="21"/>
  <c r="U178" i="21"/>
  <c r="U179" i="21"/>
  <c r="U180" i="21"/>
  <c r="U181" i="21"/>
  <c r="U182" i="21"/>
  <c r="U183" i="21"/>
  <c r="U184" i="21"/>
  <c r="U185" i="21"/>
  <c r="U186" i="21"/>
  <c r="U187" i="21"/>
  <c r="U188" i="21"/>
  <c r="U189" i="21"/>
  <c r="U190" i="21"/>
  <c r="U191" i="21"/>
  <c r="U192" i="21"/>
  <c r="U193" i="21"/>
  <c r="U194" i="21"/>
  <c r="U195" i="21"/>
  <c r="U196" i="21"/>
  <c r="U197" i="21"/>
  <c r="U198" i="21"/>
  <c r="U199" i="21"/>
  <c r="U200" i="21"/>
  <c r="U201" i="21"/>
  <c r="U202" i="21"/>
  <c r="U203" i="21"/>
  <c r="U204" i="21"/>
  <c r="U205" i="21"/>
  <c r="U206" i="21"/>
  <c r="U207" i="21"/>
  <c r="U208" i="21"/>
  <c r="U209" i="21"/>
  <c r="U210" i="21"/>
  <c r="U211" i="21"/>
  <c r="U212" i="21"/>
  <c r="U213" i="21"/>
  <c r="U214" i="21"/>
  <c r="U215" i="21"/>
  <c r="U216" i="21"/>
  <c r="U217" i="21"/>
  <c r="U218" i="21"/>
  <c r="U219" i="21"/>
  <c r="U220" i="21"/>
  <c r="U221" i="21"/>
  <c r="U222" i="21"/>
  <c r="U223" i="21"/>
  <c r="U224" i="21"/>
  <c r="U225" i="21"/>
  <c r="U226" i="21"/>
  <c r="U227" i="21"/>
  <c r="U228" i="21"/>
  <c r="U229" i="21"/>
  <c r="U230" i="21"/>
  <c r="U231" i="21"/>
  <c r="U232" i="21"/>
  <c r="U233" i="21"/>
  <c r="U234" i="21"/>
  <c r="U235" i="21"/>
  <c r="U236" i="21"/>
  <c r="U237" i="21"/>
  <c r="U238" i="21"/>
  <c r="U239" i="21"/>
  <c r="U240" i="21"/>
  <c r="U241" i="21"/>
  <c r="U242" i="21"/>
  <c r="U243" i="21"/>
  <c r="U244" i="21"/>
  <c r="U245" i="21"/>
  <c r="U246" i="21"/>
  <c r="U247" i="21"/>
  <c r="U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T197" i="21"/>
  <c r="T198" i="21"/>
  <c r="T199" i="21"/>
  <c r="T200" i="21"/>
  <c r="T201" i="21"/>
  <c r="T202" i="21"/>
  <c r="T203" i="21"/>
  <c r="T204" i="21"/>
  <c r="T205" i="21"/>
  <c r="T206" i="21"/>
  <c r="T207" i="21"/>
  <c r="T208" i="21"/>
  <c r="T209" i="21"/>
  <c r="T210" i="21"/>
  <c r="T211" i="21"/>
  <c r="T212" i="21"/>
  <c r="T213" i="21"/>
  <c r="T214" i="21"/>
  <c r="T215" i="21"/>
  <c r="T216" i="21"/>
  <c r="T217" i="21"/>
  <c r="T218" i="21"/>
  <c r="T219" i="21"/>
  <c r="T220" i="21"/>
  <c r="T221" i="21"/>
  <c r="T222" i="21"/>
  <c r="T223" i="21"/>
  <c r="T224" i="21"/>
  <c r="T225" i="21"/>
  <c r="T226" i="21"/>
  <c r="T227" i="21"/>
  <c r="T228" i="21"/>
  <c r="T229" i="21"/>
  <c r="T230" i="21"/>
  <c r="T231" i="21"/>
  <c r="T232" i="21"/>
  <c r="T233" i="21"/>
  <c r="T234" i="21"/>
  <c r="T235" i="21"/>
  <c r="T236" i="21"/>
  <c r="T237" i="21"/>
  <c r="T238" i="21"/>
  <c r="T239" i="21"/>
  <c r="T240" i="21"/>
  <c r="T241" i="21"/>
  <c r="T242" i="21"/>
  <c r="T243" i="21"/>
  <c r="T244" i="21"/>
  <c r="T245" i="21"/>
  <c r="T246" i="21"/>
  <c r="T247" i="21"/>
  <c r="T7" i="21"/>
  <c r="S8" i="21"/>
  <c r="S9" i="2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S56" i="21"/>
  <c r="S57" i="2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S72" i="21"/>
  <c r="S73" i="2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S88" i="21"/>
  <c r="S89" i="2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S104" i="21"/>
  <c r="S105" i="2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S120" i="21"/>
  <c r="S121" i="2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S136" i="21"/>
  <c r="S137" i="21"/>
  <c r="S138" i="21"/>
  <c r="S139" i="21"/>
  <c r="S140" i="21"/>
  <c r="S141" i="21"/>
  <c r="S142" i="21"/>
  <c r="S143" i="21"/>
  <c r="S144" i="21"/>
  <c r="S145" i="21"/>
  <c r="S146" i="21"/>
  <c r="S147" i="21"/>
  <c r="S148" i="21"/>
  <c r="S149" i="21"/>
  <c r="S150" i="21"/>
  <c r="S151" i="21"/>
  <c r="S152" i="21"/>
  <c r="S153" i="2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S168" i="21"/>
  <c r="S169" i="2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S184" i="21"/>
  <c r="S185" i="21"/>
  <c r="S186" i="21"/>
  <c r="S187" i="21"/>
  <c r="S188" i="21"/>
  <c r="S189" i="21"/>
  <c r="S190" i="21"/>
  <c r="S191" i="21"/>
  <c r="S192" i="21"/>
  <c r="S193" i="21"/>
  <c r="S194" i="21"/>
  <c r="S195" i="21"/>
  <c r="S196" i="21"/>
  <c r="S197" i="21"/>
  <c r="S198" i="21"/>
  <c r="S199" i="21"/>
  <c r="S200" i="21"/>
  <c r="S201" i="21"/>
  <c r="S202" i="21"/>
  <c r="S203" i="21"/>
  <c r="S204" i="21"/>
  <c r="S205" i="21"/>
  <c r="S206" i="21"/>
  <c r="S207" i="21"/>
  <c r="S208" i="21"/>
  <c r="S209" i="21"/>
  <c r="S210" i="21"/>
  <c r="S211" i="21"/>
  <c r="S212" i="21"/>
  <c r="S213" i="21"/>
  <c r="S214" i="21"/>
  <c r="S215" i="21"/>
  <c r="S216" i="21"/>
  <c r="S217" i="21"/>
  <c r="S218" i="21"/>
  <c r="S219" i="21"/>
  <c r="S220" i="21"/>
  <c r="S221" i="21"/>
  <c r="S222" i="21"/>
  <c r="S223" i="21"/>
  <c r="S224" i="21"/>
  <c r="S225" i="21"/>
  <c r="S226" i="21"/>
  <c r="S227" i="21"/>
  <c r="S228" i="21"/>
  <c r="S229" i="21"/>
  <c r="S230" i="21"/>
  <c r="S231" i="21"/>
  <c r="S232" i="21"/>
  <c r="S233" i="21"/>
  <c r="S234" i="21"/>
  <c r="S235" i="21"/>
  <c r="S236" i="21"/>
  <c r="S237" i="21"/>
  <c r="S238" i="21"/>
  <c r="S239" i="21"/>
  <c r="S240" i="21"/>
  <c r="S241" i="21"/>
  <c r="S242" i="21"/>
  <c r="S243" i="21"/>
  <c r="S244" i="21"/>
  <c r="S245" i="21"/>
  <c r="S246" i="21"/>
  <c r="S247" i="21"/>
  <c r="S7" i="21"/>
  <c r="R8" i="21"/>
  <c r="R9" i="21"/>
  <c r="R10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R48" i="21"/>
  <c r="R49" i="21"/>
  <c r="R50" i="21"/>
  <c r="R51" i="21"/>
  <c r="R52" i="21"/>
  <c r="R53" i="21"/>
  <c r="R54" i="21"/>
  <c r="R55" i="21"/>
  <c r="R56" i="21"/>
  <c r="R57" i="21"/>
  <c r="R58" i="21"/>
  <c r="R59" i="21"/>
  <c r="R60" i="21"/>
  <c r="R61" i="21"/>
  <c r="R62" i="21"/>
  <c r="R63" i="21"/>
  <c r="R64" i="21"/>
  <c r="R65" i="21"/>
  <c r="R66" i="21"/>
  <c r="R67" i="21"/>
  <c r="R68" i="21"/>
  <c r="R69" i="21"/>
  <c r="R70" i="21"/>
  <c r="R71" i="21"/>
  <c r="R72" i="21"/>
  <c r="R73" i="21"/>
  <c r="R74" i="21"/>
  <c r="R75" i="21"/>
  <c r="R76" i="21"/>
  <c r="R77" i="21"/>
  <c r="R78" i="21"/>
  <c r="R79" i="21"/>
  <c r="R80" i="21"/>
  <c r="R81" i="21"/>
  <c r="R82" i="21"/>
  <c r="R83" i="21"/>
  <c r="R84" i="21"/>
  <c r="R85" i="21"/>
  <c r="R86" i="21"/>
  <c r="R87" i="21"/>
  <c r="R88" i="21"/>
  <c r="R89" i="21"/>
  <c r="R90" i="21"/>
  <c r="R91" i="21"/>
  <c r="R92" i="21"/>
  <c r="R93" i="21"/>
  <c r="R94" i="21"/>
  <c r="R95" i="21"/>
  <c r="R96" i="21"/>
  <c r="R97" i="21"/>
  <c r="R98" i="21"/>
  <c r="R99" i="21"/>
  <c r="R100" i="21"/>
  <c r="R101" i="21"/>
  <c r="R102" i="21"/>
  <c r="R103" i="21"/>
  <c r="R104" i="21"/>
  <c r="R105" i="21"/>
  <c r="R106" i="21"/>
  <c r="R107" i="21"/>
  <c r="R108" i="21"/>
  <c r="R109" i="21"/>
  <c r="R110" i="21"/>
  <c r="R111" i="21"/>
  <c r="R112" i="21"/>
  <c r="R113" i="21"/>
  <c r="R114" i="21"/>
  <c r="R115" i="21"/>
  <c r="R116" i="21"/>
  <c r="R117" i="21"/>
  <c r="R118" i="21"/>
  <c r="R119" i="21"/>
  <c r="R120" i="21"/>
  <c r="R121" i="21"/>
  <c r="R122" i="21"/>
  <c r="R123" i="21"/>
  <c r="R124" i="21"/>
  <c r="R125" i="21"/>
  <c r="R126" i="21"/>
  <c r="R127" i="21"/>
  <c r="R128" i="21"/>
  <c r="R129" i="21"/>
  <c r="R130" i="21"/>
  <c r="R131" i="21"/>
  <c r="R132" i="21"/>
  <c r="R133" i="21"/>
  <c r="R134" i="21"/>
  <c r="R135" i="21"/>
  <c r="R136" i="21"/>
  <c r="R137" i="21"/>
  <c r="R138" i="21"/>
  <c r="R139" i="21"/>
  <c r="R140" i="21"/>
  <c r="R141" i="21"/>
  <c r="R142" i="21"/>
  <c r="R143" i="21"/>
  <c r="R144" i="21"/>
  <c r="R145" i="21"/>
  <c r="R146" i="21"/>
  <c r="R147" i="21"/>
  <c r="R148" i="21"/>
  <c r="R149" i="21"/>
  <c r="R150" i="21"/>
  <c r="R151" i="21"/>
  <c r="R152" i="21"/>
  <c r="R153" i="21"/>
  <c r="R154" i="21"/>
  <c r="R155" i="21"/>
  <c r="R156" i="21"/>
  <c r="R157" i="21"/>
  <c r="R158" i="21"/>
  <c r="R159" i="21"/>
  <c r="R160" i="21"/>
  <c r="R161" i="21"/>
  <c r="R162" i="21"/>
  <c r="R163" i="21"/>
  <c r="R164" i="21"/>
  <c r="R165" i="21"/>
  <c r="R166" i="21"/>
  <c r="R167" i="21"/>
  <c r="R168" i="21"/>
  <c r="R169" i="21"/>
  <c r="R170" i="21"/>
  <c r="R171" i="21"/>
  <c r="R172" i="21"/>
  <c r="R173" i="21"/>
  <c r="R174" i="21"/>
  <c r="R175" i="21"/>
  <c r="R176" i="21"/>
  <c r="R177" i="21"/>
  <c r="R178" i="21"/>
  <c r="R179" i="21"/>
  <c r="R180" i="21"/>
  <c r="R181" i="21"/>
  <c r="R182" i="21"/>
  <c r="R183" i="21"/>
  <c r="R184" i="21"/>
  <c r="R185" i="21"/>
  <c r="R186" i="21"/>
  <c r="R187" i="21"/>
  <c r="R188" i="21"/>
  <c r="R189" i="21"/>
  <c r="R190" i="21"/>
  <c r="R191" i="21"/>
  <c r="R192" i="21"/>
  <c r="R193" i="21"/>
  <c r="R194" i="21"/>
  <c r="R195" i="21"/>
  <c r="R196" i="21"/>
  <c r="R197" i="21"/>
  <c r="R198" i="21"/>
  <c r="R199" i="21"/>
  <c r="R200" i="21"/>
  <c r="R201" i="21"/>
  <c r="R202" i="21"/>
  <c r="R203" i="21"/>
  <c r="R204" i="21"/>
  <c r="R205" i="21"/>
  <c r="R206" i="21"/>
  <c r="R207" i="21"/>
  <c r="R208" i="21"/>
  <c r="R209" i="21"/>
  <c r="R210" i="21"/>
  <c r="R211" i="21"/>
  <c r="R212" i="21"/>
  <c r="R213" i="21"/>
  <c r="R214" i="21"/>
  <c r="R215" i="21"/>
  <c r="R216" i="21"/>
  <c r="R217" i="21"/>
  <c r="R218" i="21"/>
  <c r="R219" i="21"/>
  <c r="R220" i="21"/>
  <c r="R221" i="21"/>
  <c r="R222" i="21"/>
  <c r="R223" i="21"/>
  <c r="R224" i="21"/>
  <c r="R225" i="21"/>
  <c r="R226" i="21"/>
  <c r="R227" i="21"/>
  <c r="R228" i="21"/>
  <c r="R229" i="21"/>
  <c r="R230" i="21"/>
  <c r="R231" i="21"/>
  <c r="R232" i="21"/>
  <c r="R233" i="21"/>
  <c r="R234" i="21"/>
  <c r="R235" i="21"/>
  <c r="R236" i="21"/>
  <c r="R237" i="21"/>
  <c r="R238" i="21"/>
  <c r="R239" i="21"/>
  <c r="R240" i="21"/>
  <c r="R241" i="21"/>
  <c r="R242" i="21"/>
  <c r="R243" i="21"/>
  <c r="R244" i="21"/>
  <c r="R245" i="21"/>
  <c r="R246" i="21"/>
  <c r="R247" i="21"/>
  <c r="R7" i="2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66" i="21"/>
  <c r="Q67" i="21"/>
  <c r="Q68" i="21"/>
  <c r="Q69" i="21"/>
  <c r="Q70" i="21"/>
  <c r="Q71" i="21"/>
  <c r="Q72" i="21"/>
  <c r="Q73" i="21"/>
  <c r="Q74" i="21"/>
  <c r="Q75" i="21"/>
  <c r="Q76" i="21"/>
  <c r="Q77" i="21"/>
  <c r="Q78" i="21"/>
  <c r="Q79" i="21"/>
  <c r="Q80" i="21"/>
  <c r="Q81" i="21"/>
  <c r="Q82" i="21"/>
  <c r="Q83" i="21"/>
  <c r="Q84" i="21"/>
  <c r="Q85" i="21"/>
  <c r="Q86" i="21"/>
  <c r="Q87" i="21"/>
  <c r="Q88" i="21"/>
  <c r="Q89" i="21"/>
  <c r="Q90" i="21"/>
  <c r="Q91" i="21"/>
  <c r="Q92" i="21"/>
  <c r="Q93" i="21"/>
  <c r="Q94" i="21"/>
  <c r="Q95" i="21"/>
  <c r="Q96" i="21"/>
  <c r="Q97" i="21"/>
  <c r="Q98" i="21"/>
  <c r="Q99" i="21"/>
  <c r="Q100" i="21"/>
  <c r="Q101" i="21"/>
  <c r="Q102" i="21"/>
  <c r="Q103" i="21"/>
  <c r="Q104" i="21"/>
  <c r="Q105" i="21"/>
  <c r="Q106" i="21"/>
  <c r="Q107" i="21"/>
  <c r="Q108" i="21"/>
  <c r="Q109" i="21"/>
  <c r="Q110" i="21"/>
  <c r="Q111" i="21"/>
  <c r="Q112" i="21"/>
  <c r="Q113" i="21"/>
  <c r="Q114" i="21"/>
  <c r="Q115" i="21"/>
  <c r="Q116" i="21"/>
  <c r="Q117" i="21"/>
  <c r="Q118" i="21"/>
  <c r="Q119" i="21"/>
  <c r="Q120" i="21"/>
  <c r="Q121" i="21"/>
  <c r="Q122" i="21"/>
  <c r="Q123" i="21"/>
  <c r="Q124" i="21"/>
  <c r="Q125" i="21"/>
  <c r="Q126" i="21"/>
  <c r="Q127" i="21"/>
  <c r="Q128" i="21"/>
  <c r="Q129" i="21"/>
  <c r="Q130" i="21"/>
  <c r="Q131" i="21"/>
  <c r="Q132" i="21"/>
  <c r="Q133" i="21"/>
  <c r="Q134" i="21"/>
  <c r="Q135" i="21"/>
  <c r="Q136" i="21"/>
  <c r="Q137" i="21"/>
  <c r="Q138" i="21"/>
  <c r="Q139" i="21"/>
  <c r="Q140" i="21"/>
  <c r="Q141" i="21"/>
  <c r="Q142" i="21"/>
  <c r="Q143" i="21"/>
  <c r="Q144" i="21"/>
  <c r="Q145" i="21"/>
  <c r="Q146" i="21"/>
  <c r="Q147" i="21"/>
  <c r="Q148" i="21"/>
  <c r="Q149" i="21"/>
  <c r="Q150" i="21"/>
  <c r="Q151" i="21"/>
  <c r="Q152" i="21"/>
  <c r="Q153" i="21"/>
  <c r="Q154" i="21"/>
  <c r="Q155" i="21"/>
  <c r="Q156" i="21"/>
  <c r="Q157" i="21"/>
  <c r="Q158" i="21"/>
  <c r="Q159" i="21"/>
  <c r="Q160" i="21"/>
  <c r="Q161" i="21"/>
  <c r="Q162" i="21"/>
  <c r="Q163" i="21"/>
  <c r="Q164" i="21"/>
  <c r="Q165" i="21"/>
  <c r="Q166" i="21"/>
  <c r="Q167" i="21"/>
  <c r="Q168" i="21"/>
  <c r="Q169" i="21"/>
  <c r="Q170" i="21"/>
  <c r="Q171" i="21"/>
  <c r="Q172" i="21"/>
  <c r="Q173" i="21"/>
  <c r="Q174" i="21"/>
  <c r="Q175" i="21"/>
  <c r="Q176" i="21"/>
  <c r="Q177" i="21"/>
  <c r="Q178" i="21"/>
  <c r="Q179" i="21"/>
  <c r="Q180" i="21"/>
  <c r="Q181" i="21"/>
  <c r="Q182" i="21"/>
  <c r="Q183" i="21"/>
  <c r="Q184" i="21"/>
  <c r="Q185" i="21"/>
  <c r="Q186" i="21"/>
  <c r="Q187" i="21"/>
  <c r="Q188" i="21"/>
  <c r="Q189" i="21"/>
  <c r="Q190" i="21"/>
  <c r="Q191" i="21"/>
  <c r="Q192" i="21"/>
  <c r="Q193" i="21"/>
  <c r="Q194" i="21"/>
  <c r="Q195" i="21"/>
  <c r="Q196" i="21"/>
  <c r="Q197" i="21"/>
  <c r="Q198" i="21"/>
  <c r="Q199" i="21"/>
  <c r="Q200" i="21"/>
  <c r="Q201" i="21"/>
  <c r="Q202" i="21"/>
  <c r="Q203" i="21"/>
  <c r="Q204" i="21"/>
  <c r="Q205" i="21"/>
  <c r="Q206" i="21"/>
  <c r="Q207" i="21"/>
  <c r="Q208" i="21"/>
  <c r="Q209" i="21"/>
  <c r="Q210" i="21"/>
  <c r="Q211" i="21"/>
  <c r="Q212" i="21"/>
  <c r="Q213" i="21"/>
  <c r="Q214" i="21"/>
  <c r="Q215" i="21"/>
  <c r="Q216" i="21"/>
  <c r="Q217" i="21"/>
  <c r="Q218" i="21"/>
  <c r="Q219" i="21"/>
  <c r="Q220" i="21"/>
  <c r="Q221" i="21"/>
  <c r="Q222" i="21"/>
  <c r="Q223" i="21"/>
  <c r="Q224" i="21"/>
  <c r="Q225" i="21"/>
  <c r="Q226" i="21"/>
  <c r="Q227" i="21"/>
  <c r="Q228" i="21"/>
  <c r="Q229" i="21"/>
  <c r="Q230" i="21"/>
  <c r="Q231" i="21"/>
  <c r="Q232" i="21"/>
  <c r="Q233" i="21"/>
  <c r="Q234" i="21"/>
  <c r="Q235" i="21"/>
  <c r="Q236" i="21"/>
  <c r="Q237" i="21"/>
  <c r="Q238" i="21"/>
  <c r="Q239" i="21"/>
  <c r="Q240" i="21"/>
  <c r="Q241" i="21"/>
  <c r="Q242" i="21"/>
  <c r="Q243" i="21"/>
  <c r="Q244" i="21"/>
  <c r="Q245" i="21"/>
  <c r="Q246" i="21"/>
  <c r="Q247" i="21"/>
  <c r="Q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71" i="21"/>
  <c r="P72" i="21"/>
  <c r="P73" i="21"/>
  <c r="P74" i="21"/>
  <c r="P75" i="21"/>
  <c r="P76" i="21"/>
  <c r="P77" i="21"/>
  <c r="P78" i="21"/>
  <c r="P79" i="21"/>
  <c r="P80" i="21"/>
  <c r="P81" i="21"/>
  <c r="P82" i="21"/>
  <c r="P83" i="21"/>
  <c r="P84" i="21"/>
  <c r="P85" i="21"/>
  <c r="P86" i="21"/>
  <c r="P87" i="21"/>
  <c r="P88" i="21"/>
  <c r="P89" i="21"/>
  <c r="P90" i="21"/>
  <c r="P91" i="21"/>
  <c r="P92" i="21"/>
  <c r="P93" i="21"/>
  <c r="P94" i="21"/>
  <c r="P95" i="21"/>
  <c r="P96" i="21"/>
  <c r="P97" i="21"/>
  <c r="P98" i="21"/>
  <c r="P99" i="21"/>
  <c r="P100" i="21"/>
  <c r="P101" i="21"/>
  <c r="P102" i="21"/>
  <c r="P103" i="21"/>
  <c r="P104" i="21"/>
  <c r="P105" i="21"/>
  <c r="P106" i="21"/>
  <c r="P107" i="21"/>
  <c r="P108" i="21"/>
  <c r="P109" i="21"/>
  <c r="P110" i="21"/>
  <c r="P111" i="21"/>
  <c r="P112" i="21"/>
  <c r="P113" i="21"/>
  <c r="P114" i="21"/>
  <c r="P115" i="21"/>
  <c r="P116" i="21"/>
  <c r="P117" i="21"/>
  <c r="P118" i="21"/>
  <c r="P119" i="21"/>
  <c r="P120" i="21"/>
  <c r="P121" i="21"/>
  <c r="P122" i="21"/>
  <c r="P123" i="21"/>
  <c r="P124" i="21"/>
  <c r="P125" i="21"/>
  <c r="P126" i="21"/>
  <c r="P127" i="21"/>
  <c r="P128" i="21"/>
  <c r="P129" i="21"/>
  <c r="P130" i="21"/>
  <c r="P131" i="21"/>
  <c r="P132" i="21"/>
  <c r="P133" i="21"/>
  <c r="P134" i="21"/>
  <c r="P135" i="21"/>
  <c r="P136" i="21"/>
  <c r="P137" i="21"/>
  <c r="P138" i="21"/>
  <c r="P139" i="21"/>
  <c r="P140" i="21"/>
  <c r="P141" i="21"/>
  <c r="P142" i="21"/>
  <c r="P143" i="21"/>
  <c r="P144" i="21"/>
  <c r="P145" i="21"/>
  <c r="P146" i="21"/>
  <c r="P147" i="21"/>
  <c r="P148" i="21"/>
  <c r="P149" i="21"/>
  <c r="P150" i="21"/>
  <c r="P151" i="21"/>
  <c r="P152" i="21"/>
  <c r="P153" i="21"/>
  <c r="P154" i="21"/>
  <c r="P155" i="21"/>
  <c r="P156" i="21"/>
  <c r="P157" i="21"/>
  <c r="P158" i="21"/>
  <c r="P159" i="21"/>
  <c r="P160" i="21"/>
  <c r="P161" i="21"/>
  <c r="P162" i="21"/>
  <c r="P163" i="21"/>
  <c r="P164" i="21"/>
  <c r="P165" i="21"/>
  <c r="P166" i="21"/>
  <c r="P167" i="21"/>
  <c r="P168" i="21"/>
  <c r="P169" i="21"/>
  <c r="P170" i="21"/>
  <c r="P171" i="21"/>
  <c r="P172" i="21"/>
  <c r="P173" i="21"/>
  <c r="P174" i="21"/>
  <c r="P175" i="21"/>
  <c r="P176" i="21"/>
  <c r="P177" i="21"/>
  <c r="P178" i="21"/>
  <c r="P179" i="21"/>
  <c r="P180" i="21"/>
  <c r="P181" i="21"/>
  <c r="P182" i="21"/>
  <c r="P183" i="21"/>
  <c r="P184" i="21"/>
  <c r="P185" i="21"/>
  <c r="P186" i="21"/>
  <c r="P187" i="21"/>
  <c r="P188" i="21"/>
  <c r="P189" i="21"/>
  <c r="P190" i="21"/>
  <c r="P191" i="21"/>
  <c r="P192" i="21"/>
  <c r="P193" i="21"/>
  <c r="P194" i="21"/>
  <c r="P195" i="21"/>
  <c r="P196" i="21"/>
  <c r="P197" i="21"/>
  <c r="P198" i="21"/>
  <c r="P199" i="21"/>
  <c r="P200" i="21"/>
  <c r="P201" i="21"/>
  <c r="P202" i="21"/>
  <c r="P203" i="21"/>
  <c r="P204" i="21"/>
  <c r="P205" i="21"/>
  <c r="P206" i="21"/>
  <c r="P207" i="21"/>
  <c r="P208" i="21"/>
  <c r="P209" i="21"/>
  <c r="P210" i="21"/>
  <c r="P211" i="21"/>
  <c r="P212" i="21"/>
  <c r="P213" i="21"/>
  <c r="P214" i="21"/>
  <c r="P215" i="21"/>
  <c r="P216" i="21"/>
  <c r="P217" i="21"/>
  <c r="P218" i="21"/>
  <c r="P219" i="21"/>
  <c r="P220" i="21"/>
  <c r="P221" i="21"/>
  <c r="P222" i="21"/>
  <c r="P223" i="21"/>
  <c r="P224" i="21"/>
  <c r="P225" i="21"/>
  <c r="P226" i="21"/>
  <c r="P227" i="21"/>
  <c r="P228" i="21"/>
  <c r="P229" i="21"/>
  <c r="P230" i="21"/>
  <c r="P231" i="21"/>
  <c r="P232" i="21"/>
  <c r="P233" i="21"/>
  <c r="P234" i="21"/>
  <c r="P235" i="21"/>
  <c r="P236" i="21"/>
  <c r="P237" i="21"/>
  <c r="P238" i="21"/>
  <c r="P239" i="21"/>
  <c r="P240" i="21"/>
  <c r="P241" i="21"/>
  <c r="P242" i="21"/>
  <c r="P243" i="21"/>
  <c r="P244" i="21"/>
  <c r="P245" i="21"/>
  <c r="P246" i="21"/>
  <c r="P247" i="21"/>
  <c r="P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91" i="21"/>
  <c r="O92" i="21"/>
  <c r="O93" i="21"/>
  <c r="O94" i="21"/>
  <c r="O95" i="21"/>
  <c r="O96" i="21"/>
  <c r="O97" i="21"/>
  <c r="O98" i="21"/>
  <c r="O99" i="21"/>
  <c r="O100" i="21"/>
  <c r="O101" i="21"/>
  <c r="O102" i="21"/>
  <c r="O103" i="21"/>
  <c r="O104" i="21"/>
  <c r="O105" i="21"/>
  <c r="O106" i="21"/>
  <c r="O107" i="21"/>
  <c r="O108" i="21"/>
  <c r="O109" i="21"/>
  <c r="O110" i="21"/>
  <c r="O111" i="21"/>
  <c r="O112" i="21"/>
  <c r="O113" i="21"/>
  <c r="O114" i="21"/>
  <c r="O115" i="21"/>
  <c r="O116" i="21"/>
  <c r="O117" i="21"/>
  <c r="O118" i="21"/>
  <c r="O119" i="21"/>
  <c r="O120" i="21"/>
  <c r="O121" i="21"/>
  <c r="O122" i="21"/>
  <c r="O123" i="21"/>
  <c r="O124" i="21"/>
  <c r="O125" i="21"/>
  <c r="O126" i="21"/>
  <c r="O127" i="21"/>
  <c r="O128" i="21"/>
  <c r="O129" i="21"/>
  <c r="O130" i="21"/>
  <c r="O131" i="21"/>
  <c r="O132" i="21"/>
  <c r="O133" i="21"/>
  <c r="O134" i="21"/>
  <c r="O135" i="21"/>
  <c r="O136" i="21"/>
  <c r="O137" i="21"/>
  <c r="O138" i="21"/>
  <c r="O139" i="21"/>
  <c r="O140" i="21"/>
  <c r="O141" i="21"/>
  <c r="O142" i="21"/>
  <c r="O143" i="21"/>
  <c r="O144" i="21"/>
  <c r="O145" i="21"/>
  <c r="O146" i="21"/>
  <c r="O147" i="21"/>
  <c r="O148" i="21"/>
  <c r="O149" i="21"/>
  <c r="O150" i="21"/>
  <c r="O151" i="21"/>
  <c r="O152" i="21"/>
  <c r="O153" i="21"/>
  <c r="O154" i="21"/>
  <c r="O155" i="21"/>
  <c r="O156" i="21"/>
  <c r="O157" i="21"/>
  <c r="O158" i="21"/>
  <c r="O159" i="21"/>
  <c r="O160" i="21"/>
  <c r="O161" i="21"/>
  <c r="O162" i="21"/>
  <c r="O163" i="21"/>
  <c r="O164" i="21"/>
  <c r="O165" i="21"/>
  <c r="O166" i="21"/>
  <c r="O167" i="21"/>
  <c r="O168" i="21"/>
  <c r="O169" i="21"/>
  <c r="O170" i="21"/>
  <c r="O171" i="21"/>
  <c r="O172" i="21"/>
  <c r="O173" i="21"/>
  <c r="O174" i="21"/>
  <c r="O175" i="21"/>
  <c r="O176" i="21"/>
  <c r="O177" i="21"/>
  <c r="O178" i="21"/>
  <c r="O179" i="21"/>
  <c r="O180" i="21"/>
  <c r="O181" i="21"/>
  <c r="O182" i="21"/>
  <c r="O183" i="21"/>
  <c r="O184" i="21"/>
  <c r="O185" i="21"/>
  <c r="O186" i="21"/>
  <c r="O187" i="21"/>
  <c r="O188" i="21"/>
  <c r="O189" i="21"/>
  <c r="O190" i="21"/>
  <c r="O191" i="21"/>
  <c r="O192" i="21"/>
  <c r="O193" i="21"/>
  <c r="O194" i="21"/>
  <c r="O195" i="21"/>
  <c r="O196" i="21"/>
  <c r="O197" i="21"/>
  <c r="O198" i="21"/>
  <c r="O199" i="21"/>
  <c r="O200" i="21"/>
  <c r="O201" i="21"/>
  <c r="O202" i="21"/>
  <c r="O203" i="21"/>
  <c r="O204" i="21"/>
  <c r="O205" i="21"/>
  <c r="O206" i="21"/>
  <c r="O207" i="21"/>
  <c r="O208" i="21"/>
  <c r="O209" i="21"/>
  <c r="O210" i="21"/>
  <c r="O211" i="21"/>
  <c r="O212" i="21"/>
  <c r="O213" i="21"/>
  <c r="O214" i="21"/>
  <c r="O215" i="21"/>
  <c r="O216" i="21"/>
  <c r="O217" i="21"/>
  <c r="O218" i="21"/>
  <c r="O219" i="21"/>
  <c r="O220" i="21"/>
  <c r="O221" i="21"/>
  <c r="O222" i="21"/>
  <c r="O223" i="21"/>
  <c r="O224" i="21"/>
  <c r="O225" i="21"/>
  <c r="O226" i="21"/>
  <c r="O227" i="21"/>
  <c r="O228" i="21"/>
  <c r="O229" i="21"/>
  <c r="O230" i="21"/>
  <c r="O231" i="21"/>
  <c r="O232" i="21"/>
  <c r="O233" i="21"/>
  <c r="O234" i="21"/>
  <c r="O235" i="21"/>
  <c r="O236" i="21"/>
  <c r="O237" i="21"/>
  <c r="O238" i="21"/>
  <c r="O239" i="21"/>
  <c r="O240" i="21"/>
  <c r="O241" i="21"/>
  <c r="O242" i="21"/>
  <c r="O243" i="21"/>
  <c r="O244" i="21"/>
  <c r="O245" i="21"/>
  <c r="O246" i="21"/>
  <c r="O247" i="21"/>
  <c r="O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68" i="21"/>
  <c r="N69" i="21"/>
  <c r="N70" i="21"/>
  <c r="N71" i="21"/>
  <c r="N72" i="21"/>
  <c r="N73" i="21"/>
  <c r="N74" i="21"/>
  <c r="N75" i="21"/>
  <c r="N76" i="21"/>
  <c r="N77" i="21"/>
  <c r="N78" i="21"/>
  <c r="N79" i="21"/>
  <c r="N80" i="21"/>
  <c r="N81" i="21"/>
  <c r="N82" i="21"/>
  <c r="N83" i="21"/>
  <c r="N84" i="21"/>
  <c r="N85" i="21"/>
  <c r="N86" i="21"/>
  <c r="N87" i="21"/>
  <c r="N88" i="21"/>
  <c r="N89" i="21"/>
  <c r="N90" i="21"/>
  <c r="N91" i="21"/>
  <c r="N92" i="21"/>
  <c r="N93" i="21"/>
  <c r="N94" i="21"/>
  <c r="N95" i="21"/>
  <c r="N96" i="21"/>
  <c r="N97" i="21"/>
  <c r="N98" i="21"/>
  <c r="N99" i="21"/>
  <c r="N100" i="21"/>
  <c r="N101" i="21"/>
  <c r="N102" i="21"/>
  <c r="N103" i="21"/>
  <c r="N104" i="21"/>
  <c r="N105" i="21"/>
  <c r="N106" i="21"/>
  <c r="N107" i="21"/>
  <c r="N108" i="21"/>
  <c r="N109" i="21"/>
  <c r="N110" i="21"/>
  <c r="N111" i="21"/>
  <c r="N112" i="21"/>
  <c r="N113" i="21"/>
  <c r="N114" i="21"/>
  <c r="N115" i="21"/>
  <c r="N116" i="21"/>
  <c r="N117" i="21"/>
  <c r="N118" i="21"/>
  <c r="N119" i="21"/>
  <c r="N120" i="21"/>
  <c r="N121" i="21"/>
  <c r="N122" i="21"/>
  <c r="N123" i="21"/>
  <c r="N124" i="21"/>
  <c r="N125" i="21"/>
  <c r="N126" i="21"/>
  <c r="N127" i="21"/>
  <c r="N128" i="21"/>
  <c r="N129" i="21"/>
  <c r="N130" i="21"/>
  <c r="N131" i="21"/>
  <c r="N132" i="21"/>
  <c r="N133" i="21"/>
  <c r="N134" i="21"/>
  <c r="N135" i="21"/>
  <c r="N136" i="21"/>
  <c r="N137" i="21"/>
  <c r="N138" i="21"/>
  <c r="N139" i="21"/>
  <c r="N140" i="21"/>
  <c r="N141" i="21"/>
  <c r="N142" i="21"/>
  <c r="N143" i="21"/>
  <c r="N144" i="21"/>
  <c r="N145" i="21"/>
  <c r="N146" i="21"/>
  <c r="N147" i="21"/>
  <c r="N148" i="21"/>
  <c r="N149" i="21"/>
  <c r="N150" i="21"/>
  <c r="N151" i="21"/>
  <c r="N152" i="21"/>
  <c r="N153" i="21"/>
  <c r="N154" i="21"/>
  <c r="N155" i="21"/>
  <c r="N156" i="21"/>
  <c r="N157" i="21"/>
  <c r="N158" i="21"/>
  <c r="N159" i="21"/>
  <c r="N160" i="21"/>
  <c r="N161" i="21"/>
  <c r="N162" i="21"/>
  <c r="N163" i="21"/>
  <c r="N164" i="21"/>
  <c r="N165" i="21"/>
  <c r="N166" i="21"/>
  <c r="N167" i="21"/>
  <c r="N168" i="21"/>
  <c r="N169" i="21"/>
  <c r="N170" i="21"/>
  <c r="N171" i="21"/>
  <c r="N172" i="21"/>
  <c r="N173" i="21"/>
  <c r="N174" i="21"/>
  <c r="N175" i="21"/>
  <c r="N176" i="21"/>
  <c r="N177" i="21"/>
  <c r="N178" i="21"/>
  <c r="N179" i="21"/>
  <c r="N180" i="21"/>
  <c r="N181" i="21"/>
  <c r="N182" i="21"/>
  <c r="N183" i="21"/>
  <c r="N184" i="21"/>
  <c r="N185" i="21"/>
  <c r="N186" i="21"/>
  <c r="N187" i="21"/>
  <c r="N188" i="21"/>
  <c r="N189" i="21"/>
  <c r="N190" i="21"/>
  <c r="N191" i="21"/>
  <c r="N192" i="21"/>
  <c r="N193" i="21"/>
  <c r="N194" i="21"/>
  <c r="N195" i="21"/>
  <c r="N196" i="21"/>
  <c r="N197" i="21"/>
  <c r="N198" i="21"/>
  <c r="N199" i="21"/>
  <c r="N200" i="21"/>
  <c r="N201" i="21"/>
  <c r="N202" i="21"/>
  <c r="N203" i="21"/>
  <c r="N204" i="21"/>
  <c r="N205" i="21"/>
  <c r="N206" i="21"/>
  <c r="N207" i="21"/>
  <c r="N208" i="21"/>
  <c r="N209" i="21"/>
  <c r="N210" i="21"/>
  <c r="N211" i="21"/>
  <c r="N212" i="21"/>
  <c r="N213" i="21"/>
  <c r="N214" i="21"/>
  <c r="N215" i="21"/>
  <c r="N216" i="21"/>
  <c r="N217" i="21"/>
  <c r="N218" i="21"/>
  <c r="N219" i="21"/>
  <c r="N220" i="21"/>
  <c r="N221" i="21"/>
  <c r="N222" i="21"/>
  <c r="N223" i="21"/>
  <c r="N224" i="21"/>
  <c r="N225" i="21"/>
  <c r="N226" i="21"/>
  <c r="N227" i="21"/>
  <c r="N228" i="21"/>
  <c r="N229" i="21"/>
  <c r="N230" i="21"/>
  <c r="N231" i="21"/>
  <c r="N232" i="21"/>
  <c r="N233" i="21"/>
  <c r="N234" i="21"/>
  <c r="N235" i="21"/>
  <c r="N236" i="21"/>
  <c r="N237" i="21"/>
  <c r="N238" i="21"/>
  <c r="N239" i="21"/>
  <c r="N240" i="21"/>
  <c r="N241" i="21"/>
  <c r="N242" i="21"/>
  <c r="N243" i="21"/>
  <c r="N244" i="21"/>
  <c r="N245" i="21"/>
  <c r="N246" i="21"/>
  <c r="N247" i="21"/>
  <c r="N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1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07" i="21"/>
  <c r="M208" i="21"/>
  <c r="M209" i="21"/>
  <c r="M210" i="21"/>
  <c r="M211" i="21"/>
  <c r="M212" i="21"/>
  <c r="M213" i="21"/>
  <c r="M214" i="21"/>
  <c r="M215" i="21"/>
  <c r="M216" i="21"/>
  <c r="M217" i="21"/>
  <c r="M218" i="21"/>
  <c r="M219" i="21"/>
  <c r="M220" i="21"/>
  <c r="M221" i="21"/>
  <c r="M222" i="21"/>
  <c r="M223" i="21"/>
  <c r="M224" i="21"/>
  <c r="M225" i="21"/>
  <c r="M226" i="21"/>
  <c r="M227" i="21"/>
  <c r="M228" i="21"/>
  <c r="M229" i="21"/>
  <c r="M230" i="21"/>
  <c r="M231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91" i="21"/>
  <c r="L92" i="21"/>
  <c r="L93" i="21"/>
  <c r="L94" i="21"/>
  <c r="L95" i="21"/>
  <c r="L96" i="21"/>
  <c r="L97" i="21"/>
  <c r="L98" i="21"/>
  <c r="L99" i="21"/>
  <c r="L100" i="21"/>
  <c r="L101" i="21"/>
  <c r="L102" i="21"/>
  <c r="L103" i="21"/>
  <c r="L104" i="21"/>
  <c r="L105" i="21"/>
  <c r="L106" i="21"/>
  <c r="L107" i="21"/>
  <c r="L108" i="21"/>
  <c r="L109" i="21"/>
  <c r="L110" i="21"/>
  <c r="L111" i="21"/>
  <c r="L112" i="21"/>
  <c r="L113" i="21"/>
  <c r="L114" i="21"/>
  <c r="L115" i="21"/>
  <c r="L116" i="21"/>
  <c r="L117" i="21"/>
  <c r="L118" i="21"/>
  <c r="L119" i="21"/>
  <c r="L120" i="21"/>
  <c r="L121" i="21"/>
  <c r="L122" i="21"/>
  <c r="L123" i="21"/>
  <c r="L124" i="21"/>
  <c r="L125" i="21"/>
  <c r="L126" i="21"/>
  <c r="L127" i="21"/>
  <c r="L128" i="21"/>
  <c r="L129" i="21"/>
  <c r="L130" i="21"/>
  <c r="L131" i="21"/>
  <c r="L132" i="21"/>
  <c r="L133" i="21"/>
  <c r="L134" i="21"/>
  <c r="L135" i="21"/>
  <c r="L136" i="21"/>
  <c r="L137" i="21"/>
  <c r="L138" i="21"/>
  <c r="L139" i="21"/>
  <c r="L140" i="21"/>
  <c r="L141" i="21"/>
  <c r="L142" i="21"/>
  <c r="L143" i="21"/>
  <c r="L144" i="21"/>
  <c r="L145" i="21"/>
  <c r="L146" i="21"/>
  <c r="L147" i="21"/>
  <c r="L148" i="21"/>
  <c r="L149" i="21"/>
  <c r="L150" i="21"/>
  <c r="L151" i="21"/>
  <c r="L152" i="21"/>
  <c r="L153" i="21"/>
  <c r="L154" i="21"/>
  <c r="L155" i="21"/>
  <c r="L156" i="21"/>
  <c r="L157" i="21"/>
  <c r="L158" i="21"/>
  <c r="L159" i="21"/>
  <c r="L160" i="21"/>
  <c r="L161" i="21"/>
  <c r="L162" i="21"/>
  <c r="L163" i="21"/>
  <c r="L164" i="21"/>
  <c r="L165" i="21"/>
  <c r="L166" i="21"/>
  <c r="L167" i="21"/>
  <c r="L168" i="21"/>
  <c r="L169" i="21"/>
  <c r="L170" i="21"/>
  <c r="L171" i="21"/>
  <c r="L172" i="21"/>
  <c r="L173" i="21"/>
  <c r="L174" i="21"/>
  <c r="L175" i="21"/>
  <c r="L176" i="21"/>
  <c r="L177" i="21"/>
  <c r="L178" i="21"/>
  <c r="L179" i="21"/>
  <c r="L180" i="21"/>
  <c r="L181" i="21"/>
  <c r="L182" i="21"/>
  <c r="L183" i="21"/>
  <c r="L184" i="21"/>
  <c r="L185" i="21"/>
  <c r="L186" i="21"/>
  <c r="L187" i="21"/>
  <c r="L188" i="21"/>
  <c r="L189" i="21"/>
  <c r="L190" i="21"/>
  <c r="L191" i="21"/>
  <c r="L192" i="21"/>
  <c r="L193" i="21"/>
  <c r="L194" i="21"/>
  <c r="L195" i="21"/>
  <c r="L196" i="21"/>
  <c r="L197" i="21"/>
  <c r="L198" i="21"/>
  <c r="L199" i="21"/>
  <c r="L200" i="21"/>
  <c r="L201" i="21"/>
  <c r="L202" i="21"/>
  <c r="L203" i="21"/>
  <c r="L204" i="21"/>
  <c r="L205" i="21"/>
  <c r="L206" i="21"/>
  <c r="L207" i="21"/>
  <c r="L208" i="21"/>
  <c r="L209" i="21"/>
  <c r="L210" i="21"/>
  <c r="L211" i="21"/>
  <c r="L212" i="21"/>
  <c r="L213" i="21"/>
  <c r="L214" i="21"/>
  <c r="L215" i="21"/>
  <c r="L216" i="21"/>
  <c r="L217" i="21"/>
  <c r="L218" i="21"/>
  <c r="L219" i="21"/>
  <c r="L220" i="21"/>
  <c r="L221" i="21"/>
  <c r="L222" i="21"/>
  <c r="L223" i="21"/>
  <c r="L224" i="21"/>
  <c r="L225" i="21"/>
  <c r="L226" i="21"/>
  <c r="L227" i="21"/>
  <c r="L228" i="21"/>
  <c r="L229" i="21"/>
  <c r="L230" i="21"/>
  <c r="L231" i="21"/>
  <c r="L232" i="21"/>
  <c r="L233" i="21"/>
  <c r="L234" i="21"/>
  <c r="L235" i="21"/>
  <c r="L236" i="21"/>
  <c r="L237" i="21"/>
  <c r="L238" i="21"/>
  <c r="L239" i="21"/>
  <c r="L240" i="21"/>
  <c r="L241" i="21"/>
  <c r="L242" i="21"/>
  <c r="L243" i="21"/>
  <c r="L244" i="21"/>
  <c r="L245" i="21"/>
  <c r="L246" i="21"/>
  <c r="L247" i="21"/>
  <c r="L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7" i="21"/>
  <c r="K198" i="21"/>
  <c r="K199" i="21"/>
  <c r="K200" i="21"/>
  <c r="K201" i="21"/>
  <c r="K202" i="21"/>
  <c r="K203" i="21"/>
  <c r="K204" i="21"/>
  <c r="K205" i="21"/>
  <c r="K206" i="21"/>
  <c r="K207" i="21"/>
  <c r="K208" i="21"/>
  <c r="K209" i="21"/>
  <c r="K210" i="21"/>
  <c r="K211" i="21"/>
  <c r="K212" i="21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J165" i="21"/>
  <c r="J166" i="21"/>
  <c r="J167" i="21"/>
  <c r="J168" i="21"/>
  <c r="J169" i="21"/>
  <c r="J170" i="21"/>
  <c r="J171" i="21"/>
  <c r="J172" i="21"/>
  <c r="J173" i="21"/>
  <c r="J174" i="21"/>
  <c r="J175" i="21"/>
  <c r="J176" i="21"/>
  <c r="J177" i="21"/>
  <c r="J178" i="21"/>
  <c r="J179" i="21"/>
  <c r="J180" i="21"/>
  <c r="J181" i="21"/>
  <c r="J182" i="21"/>
  <c r="J183" i="21"/>
  <c r="J184" i="21"/>
  <c r="J185" i="21"/>
  <c r="J186" i="21"/>
  <c r="J187" i="21"/>
  <c r="J188" i="21"/>
  <c r="J189" i="21"/>
  <c r="J190" i="21"/>
  <c r="J191" i="21"/>
  <c r="J192" i="21"/>
  <c r="J193" i="21"/>
  <c r="J194" i="21"/>
  <c r="J195" i="21"/>
  <c r="J196" i="21"/>
  <c r="J197" i="21"/>
  <c r="J198" i="21"/>
  <c r="J199" i="21"/>
  <c r="J200" i="21"/>
  <c r="J201" i="21"/>
  <c r="J202" i="21"/>
  <c r="J203" i="21"/>
  <c r="J204" i="21"/>
  <c r="J205" i="21"/>
  <c r="J206" i="21"/>
  <c r="J207" i="21"/>
  <c r="J208" i="21"/>
  <c r="J209" i="21"/>
  <c r="J210" i="21"/>
  <c r="J211" i="21"/>
  <c r="J212" i="21"/>
  <c r="J213" i="21"/>
  <c r="J214" i="21"/>
  <c r="J215" i="21"/>
  <c r="J216" i="21"/>
  <c r="J217" i="21"/>
  <c r="J218" i="21"/>
  <c r="J219" i="21"/>
  <c r="J220" i="21"/>
  <c r="J221" i="21"/>
  <c r="J222" i="21"/>
  <c r="J223" i="21"/>
  <c r="J224" i="21"/>
  <c r="J225" i="21"/>
  <c r="J226" i="21"/>
  <c r="J227" i="21"/>
  <c r="J228" i="21"/>
  <c r="J229" i="21"/>
  <c r="J230" i="21"/>
  <c r="J231" i="21"/>
  <c r="J232" i="21"/>
  <c r="J233" i="21"/>
  <c r="J234" i="21"/>
  <c r="J235" i="21"/>
  <c r="J236" i="21"/>
  <c r="J237" i="21"/>
  <c r="J238" i="21"/>
  <c r="J239" i="21"/>
  <c r="J240" i="21"/>
  <c r="J241" i="21"/>
  <c r="J242" i="21"/>
  <c r="J243" i="21"/>
  <c r="J244" i="21"/>
  <c r="J245" i="21"/>
  <c r="J246" i="21"/>
  <c r="J247" i="21"/>
  <c r="J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4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09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2" i="21"/>
  <c r="H223" i="21"/>
  <c r="H224" i="21"/>
  <c r="H225" i="21"/>
  <c r="H226" i="21"/>
  <c r="H227" i="21"/>
  <c r="H228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1" i="21"/>
  <c r="H242" i="21"/>
  <c r="H243" i="21"/>
  <c r="H244" i="21"/>
  <c r="H245" i="21"/>
  <c r="H246" i="21"/>
  <c r="H247" i="21"/>
  <c r="H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183" i="21"/>
  <c r="G184" i="21"/>
  <c r="G185" i="21"/>
  <c r="G186" i="21"/>
  <c r="G187" i="21"/>
  <c r="G188" i="21"/>
  <c r="G189" i="21"/>
  <c r="G190" i="21"/>
  <c r="G191" i="21"/>
  <c r="G192" i="21"/>
  <c r="G193" i="21"/>
  <c r="G194" i="21"/>
  <c r="G195" i="21"/>
  <c r="G196" i="21"/>
  <c r="G197" i="21"/>
  <c r="G198" i="21"/>
  <c r="G199" i="21"/>
  <c r="G200" i="21"/>
  <c r="G201" i="21"/>
  <c r="G202" i="21"/>
  <c r="G203" i="21"/>
  <c r="G204" i="21"/>
  <c r="G205" i="21"/>
  <c r="G206" i="21"/>
  <c r="G207" i="21"/>
  <c r="G208" i="21"/>
  <c r="G209" i="21"/>
  <c r="G210" i="21"/>
  <c r="G211" i="21"/>
  <c r="G212" i="21"/>
  <c r="G213" i="21"/>
  <c r="G214" i="21"/>
  <c r="G215" i="21"/>
  <c r="G216" i="21"/>
  <c r="G217" i="21"/>
  <c r="G218" i="21"/>
  <c r="G219" i="21"/>
  <c r="G220" i="21"/>
  <c r="G221" i="21"/>
  <c r="G222" i="21"/>
  <c r="G223" i="21"/>
  <c r="G224" i="21"/>
  <c r="G225" i="21"/>
  <c r="G226" i="21"/>
  <c r="G227" i="21"/>
  <c r="G228" i="21"/>
  <c r="G229" i="21"/>
  <c r="G230" i="21"/>
  <c r="G231" i="21"/>
  <c r="G232" i="21"/>
  <c r="G233" i="21"/>
  <c r="G234" i="21"/>
  <c r="G235" i="21"/>
  <c r="G236" i="21"/>
  <c r="G237" i="21"/>
  <c r="G238" i="21"/>
  <c r="G239" i="21"/>
  <c r="G240" i="21"/>
  <c r="G241" i="21"/>
  <c r="G242" i="21"/>
  <c r="G243" i="21"/>
  <c r="G244" i="21"/>
  <c r="G245" i="21"/>
  <c r="G246" i="21"/>
  <c r="G247" i="21"/>
  <c r="G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5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4" i="21"/>
  <c r="F185" i="21"/>
  <c r="F186" i="21"/>
  <c r="F187" i="21"/>
  <c r="F188" i="21"/>
  <c r="F189" i="21"/>
  <c r="F190" i="21"/>
  <c r="F191" i="21"/>
  <c r="F192" i="21"/>
  <c r="F193" i="21"/>
  <c r="F194" i="21"/>
  <c r="F195" i="21"/>
  <c r="F196" i="21"/>
  <c r="F197" i="21"/>
  <c r="F198" i="21"/>
  <c r="F199" i="21"/>
  <c r="F200" i="21"/>
  <c r="F201" i="21"/>
  <c r="F202" i="21"/>
  <c r="F203" i="21"/>
  <c r="F204" i="21"/>
  <c r="F205" i="21"/>
  <c r="F206" i="21"/>
  <c r="F207" i="21"/>
  <c r="F208" i="21"/>
  <c r="F209" i="21"/>
  <c r="F210" i="21"/>
  <c r="F211" i="21"/>
  <c r="F212" i="21"/>
  <c r="F213" i="21"/>
  <c r="F214" i="21"/>
  <c r="F215" i="21"/>
  <c r="F216" i="21"/>
  <c r="F217" i="21"/>
  <c r="F218" i="21"/>
  <c r="F219" i="21"/>
  <c r="F220" i="21"/>
  <c r="F221" i="21"/>
  <c r="F222" i="21"/>
  <c r="F223" i="21"/>
  <c r="F224" i="21"/>
  <c r="F225" i="21"/>
  <c r="F226" i="21"/>
  <c r="F227" i="21"/>
  <c r="F228" i="21"/>
  <c r="F229" i="21"/>
  <c r="F230" i="21"/>
  <c r="F231" i="21"/>
  <c r="F232" i="21"/>
  <c r="F233" i="21"/>
  <c r="F234" i="21"/>
  <c r="F235" i="21"/>
  <c r="F236" i="21"/>
  <c r="F237" i="21"/>
  <c r="F238" i="21"/>
  <c r="F239" i="21"/>
  <c r="F240" i="21"/>
  <c r="F241" i="21"/>
  <c r="F242" i="21"/>
  <c r="F243" i="21"/>
  <c r="F244" i="21"/>
  <c r="F245" i="21"/>
  <c r="F246" i="21"/>
  <c r="F247" i="21"/>
  <c r="F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4" i="21"/>
  <c r="E185" i="21"/>
  <c r="E186" i="21"/>
  <c r="E187" i="21"/>
  <c r="E188" i="21"/>
  <c r="E189" i="21"/>
  <c r="E190" i="21"/>
  <c r="E191" i="21"/>
  <c r="E192" i="21"/>
  <c r="E193" i="21"/>
  <c r="E194" i="21"/>
  <c r="E195" i="21"/>
  <c r="E196" i="21"/>
  <c r="E197" i="21"/>
  <c r="E198" i="21"/>
  <c r="E199" i="21"/>
  <c r="E200" i="21"/>
  <c r="E201" i="21"/>
  <c r="E202" i="21"/>
  <c r="E203" i="21"/>
  <c r="E204" i="21"/>
  <c r="E205" i="21"/>
  <c r="E206" i="21"/>
  <c r="E207" i="21"/>
  <c r="E208" i="21"/>
  <c r="E209" i="21"/>
  <c r="E210" i="21"/>
  <c r="E211" i="21"/>
  <c r="E212" i="21"/>
  <c r="E213" i="21"/>
  <c r="E214" i="21"/>
  <c r="E215" i="21"/>
  <c r="E216" i="21"/>
  <c r="E217" i="21"/>
  <c r="E218" i="21"/>
  <c r="E219" i="21"/>
  <c r="E220" i="21"/>
  <c r="E221" i="21"/>
  <c r="E222" i="21"/>
  <c r="E223" i="21"/>
  <c r="E224" i="21"/>
  <c r="E225" i="21"/>
  <c r="E226" i="21"/>
  <c r="E227" i="21"/>
  <c r="E228" i="21"/>
  <c r="E229" i="21"/>
  <c r="E230" i="21"/>
  <c r="E231" i="21"/>
  <c r="E232" i="21"/>
  <c r="E233" i="21"/>
  <c r="E234" i="21"/>
  <c r="E235" i="21"/>
  <c r="E236" i="21"/>
  <c r="E237" i="21"/>
  <c r="E238" i="21"/>
  <c r="E239" i="21"/>
  <c r="E240" i="21"/>
  <c r="E241" i="21"/>
  <c r="E242" i="21"/>
  <c r="E243" i="21"/>
  <c r="E244" i="21"/>
  <c r="E245" i="21"/>
  <c r="E246" i="21"/>
  <c r="E247" i="21"/>
  <c r="E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19" i="21"/>
  <c r="C120" i="21"/>
  <c r="C121" i="21"/>
  <c r="C122" i="21"/>
  <c r="C123" i="21"/>
  <c r="C124" i="21"/>
  <c r="C125" i="21"/>
  <c r="C126" i="21"/>
  <c r="C127" i="21"/>
  <c r="C128" i="21"/>
  <c r="C129" i="21"/>
  <c r="C130" i="21"/>
  <c r="C131" i="21"/>
  <c r="C132" i="21"/>
  <c r="C133" i="21"/>
  <c r="C134" i="21"/>
  <c r="C135" i="21"/>
  <c r="C136" i="21"/>
  <c r="C137" i="21"/>
  <c r="C138" i="21"/>
  <c r="C139" i="21"/>
  <c r="C140" i="21"/>
  <c r="C141" i="21"/>
  <c r="C142" i="21"/>
  <c r="C143" i="21"/>
  <c r="C144" i="21"/>
  <c r="C145" i="21"/>
  <c r="C146" i="21"/>
  <c r="C147" i="21"/>
  <c r="C148" i="21"/>
  <c r="C149" i="21"/>
  <c r="C150" i="21"/>
  <c r="C151" i="21"/>
  <c r="C152" i="21"/>
  <c r="C153" i="21"/>
  <c r="C154" i="21"/>
  <c r="C155" i="21"/>
  <c r="C156" i="21"/>
  <c r="C157" i="21"/>
  <c r="C158" i="21"/>
  <c r="C159" i="21"/>
  <c r="C160" i="21"/>
  <c r="C161" i="21"/>
  <c r="C162" i="21"/>
  <c r="C163" i="21"/>
  <c r="C164" i="21"/>
  <c r="C165" i="21"/>
  <c r="C166" i="21"/>
  <c r="C167" i="21"/>
  <c r="C168" i="21"/>
  <c r="C169" i="21"/>
  <c r="C170" i="21"/>
  <c r="C171" i="21"/>
  <c r="C172" i="21"/>
  <c r="C173" i="21"/>
  <c r="C174" i="21"/>
  <c r="C175" i="21"/>
  <c r="C176" i="21"/>
  <c r="C177" i="21"/>
  <c r="C178" i="21"/>
  <c r="C179" i="21"/>
  <c r="C180" i="21"/>
  <c r="C181" i="21"/>
  <c r="C182" i="21"/>
  <c r="C183" i="21"/>
  <c r="C184" i="21"/>
  <c r="C185" i="21"/>
  <c r="C186" i="21"/>
  <c r="C187" i="21"/>
  <c r="C188" i="21"/>
  <c r="C189" i="21"/>
  <c r="C190" i="21"/>
  <c r="C191" i="21"/>
  <c r="C192" i="21"/>
  <c r="C193" i="21"/>
  <c r="C194" i="21"/>
  <c r="C195" i="21"/>
  <c r="C196" i="21"/>
  <c r="C197" i="21"/>
  <c r="C198" i="21"/>
  <c r="C199" i="21"/>
  <c r="C200" i="21"/>
  <c r="C201" i="21"/>
  <c r="C202" i="21"/>
  <c r="C203" i="21"/>
  <c r="C204" i="21"/>
  <c r="C205" i="21"/>
  <c r="C206" i="21"/>
  <c r="C207" i="21"/>
  <c r="C208" i="21"/>
  <c r="C209" i="21"/>
  <c r="C210" i="21"/>
  <c r="C211" i="21"/>
  <c r="C212" i="21"/>
  <c r="C213" i="21"/>
  <c r="C214" i="21"/>
  <c r="C215" i="21"/>
  <c r="C216" i="21"/>
  <c r="C217" i="21"/>
  <c r="C218" i="21"/>
  <c r="C219" i="21"/>
  <c r="C220" i="21"/>
  <c r="C221" i="21"/>
  <c r="C222" i="21"/>
  <c r="C223" i="21"/>
  <c r="C224" i="21"/>
  <c r="C225" i="21"/>
  <c r="C226" i="21"/>
  <c r="C227" i="21"/>
  <c r="C228" i="21"/>
  <c r="C229" i="21"/>
  <c r="C230" i="21"/>
  <c r="C231" i="21"/>
  <c r="C232" i="21"/>
  <c r="C233" i="21"/>
  <c r="C234" i="21"/>
  <c r="C235" i="21"/>
  <c r="C236" i="21"/>
  <c r="C237" i="21"/>
  <c r="C238" i="21"/>
  <c r="C239" i="21"/>
  <c r="C240" i="21"/>
  <c r="C241" i="21"/>
  <c r="C242" i="21"/>
  <c r="C243" i="21"/>
  <c r="C244" i="21"/>
  <c r="C245" i="21"/>
  <c r="C246" i="21"/>
  <c r="C247" i="21"/>
  <c r="C7" i="21"/>
  <c r="G1080" i="10" l="1"/>
  <c r="G1079" i="10"/>
  <c r="G1078" i="10"/>
  <c r="G1077" i="10"/>
  <c r="G1076" i="10"/>
  <c r="G1075" i="10"/>
  <c r="G1074" i="10"/>
  <c r="G1073" i="10"/>
  <c r="G1072" i="10"/>
  <c r="G1071" i="10"/>
  <c r="G1070" i="10"/>
  <c r="G1069" i="10"/>
  <c r="G1068" i="10"/>
  <c r="G1067" i="10"/>
  <c r="G1066" i="10"/>
  <c r="G1065" i="10"/>
  <c r="G1064" i="10"/>
  <c r="G1063" i="10"/>
  <c r="G1062" i="10"/>
  <c r="G1061" i="10"/>
  <c r="G1060" i="10"/>
  <c r="G1059" i="10"/>
  <c r="G1058" i="10"/>
  <c r="G1057" i="10"/>
  <c r="G1056" i="10"/>
  <c r="G1055" i="10"/>
  <c r="G1054" i="10"/>
  <c r="G1053" i="10"/>
  <c r="G1052" i="10"/>
  <c r="G1051" i="10"/>
  <c r="G1050" i="10"/>
  <c r="G1049" i="10"/>
  <c r="G1048" i="10"/>
  <c r="G1047" i="10"/>
  <c r="G1046" i="10"/>
  <c r="G1045" i="10"/>
  <c r="G1044" i="10"/>
  <c r="G1043" i="10"/>
  <c r="G1042" i="10"/>
  <c r="G1041" i="10"/>
  <c r="G1040" i="10"/>
  <c r="G1039" i="10"/>
  <c r="G1038" i="10"/>
  <c r="G1037" i="10"/>
  <c r="G1036" i="10"/>
  <c r="G1035" i="10"/>
  <c r="G1034" i="10"/>
  <c r="G1033" i="10"/>
  <c r="G1032" i="10"/>
  <c r="G1031" i="10"/>
  <c r="G1030" i="10"/>
  <c r="G1029" i="10"/>
  <c r="G1028" i="10"/>
  <c r="G1027" i="10"/>
  <c r="G1026" i="10"/>
  <c r="G1025" i="10"/>
  <c r="G1024" i="10"/>
  <c r="G1023" i="10"/>
  <c r="G1022" i="10"/>
  <c r="G1021" i="10"/>
  <c r="G1020" i="10"/>
  <c r="G1019" i="10"/>
  <c r="G1018" i="10"/>
  <c r="G1017" i="10"/>
  <c r="G1016" i="10"/>
  <c r="G1015" i="10"/>
  <c r="G1014" i="10"/>
  <c r="G1013" i="10"/>
  <c r="G1012" i="10"/>
  <c r="G1011" i="10"/>
  <c r="G1010" i="10"/>
  <c r="G1009" i="10"/>
  <c r="G1008" i="10"/>
  <c r="G1007" i="10"/>
  <c r="G1006" i="10"/>
  <c r="G1005" i="10"/>
  <c r="G1004" i="10"/>
  <c r="G1003" i="10"/>
  <c r="G1002" i="10"/>
  <c r="G1001" i="10"/>
  <c r="G1000" i="10"/>
  <c r="G999" i="10"/>
  <c r="G998" i="10"/>
  <c r="G997" i="10"/>
  <c r="G996" i="10"/>
  <c r="G995" i="10"/>
  <c r="G994" i="10"/>
  <c r="G993" i="10"/>
  <c r="G992" i="10"/>
  <c r="G991" i="10"/>
  <c r="G990" i="10"/>
  <c r="G989" i="10"/>
  <c r="G988" i="10"/>
  <c r="G987" i="10"/>
  <c r="G986" i="10"/>
  <c r="G985" i="10"/>
  <c r="G984" i="10"/>
  <c r="G983" i="10"/>
  <c r="G982" i="10"/>
  <c r="G981" i="10"/>
  <c r="G980" i="10"/>
  <c r="G979" i="10"/>
  <c r="G978" i="10"/>
  <c r="G977" i="10"/>
  <c r="G976" i="10"/>
  <c r="G975" i="10"/>
  <c r="G974" i="10"/>
  <c r="G973" i="10"/>
  <c r="G972" i="10"/>
  <c r="G971" i="10"/>
  <c r="G970" i="10"/>
  <c r="G969" i="10"/>
  <c r="G968" i="10"/>
  <c r="G967" i="10"/>
  <c r="G966" i="10"/>
  <c r="G965" i="10"/>
  <c r="G964" i="10"/>
  <c r="G963" i="10"/>
  <c r="G962" i="10"/>
  <c r="G961" i="10"/>
  <c r="G960" i="10"/>
  <c r="G959" i="10"/>
  <c r="G958" i="10"/>
  <c r="G957" i="10"/>
  <c r="G956" i="10"/>
  <c r="G955" i="10"/>
  <c r="G954" i="10"/>
  <c r="G953" i="10"/>
  <c r="G952" i="10"/>
  <c r="G951" i="10"/>
  <c r="G950" i="10"/>
  <c r="G949" i="10"/>
  <c r="G948" i="10"/>
  <c r="G947" i="10"/>
  <c r="G946" i="10"/>
  <c r="G945" i="10"/>
  <c r="G944" i="10"/>
  <c r="G943" i="10"/>
  <c r="G942" i="10"/>
  <c r="G941" i="10"/>
  <c r="G940" i="10"/>
  <c r="G939" i="10"/>
  <c r="G938" i="10"/>
  <c r="G937" i="10"/>
  <c r="G936" i="10"/>
  <c r="G935" i="10"/>
  <c r="G934" i="10"/>
  <c r="G933" i="10"/>
  <c r="G932" i="10"/>
  <c r="G931" i="10"/>
  <c r="G930" i="10"/>
  <c r="G929" i="10"/>
  <c r="G928" i="10"/>
  <c r="G927" i="10"/>
  <c r="G926" i="10"/>
  <c r="G925" i="10"/>
  <c r="G924" i="10"/>
  <c r="G923" i="10"/>
  <c r="G922" i="10"/>
  <c r="G921" i="10"/>
  <c r="G920" i="10"/>
  <c r="G919" i="10"/>
  <c r="G918" i="10"/>
  <c r="G917" i="10"/>
  <c r="G916" i="10"/>
  <c r="G915" i="10"/>
  <c r="G914" i="10"/>
  <c r="G913" i="10"/>
  <c r="G912" i="10"/>
  <c r="G911" i="10"/>
  <c r="G910" i="10"/>
  <c r="G909" i="10"/>
  <c r="G908" i="10"/>
  <c r="G907" i="10"/>
  <c r="G906" i="10"/>
  <c r="G905" i="10"/>
  <c r="G904" i="10"/>
  <c r="G903" i="10"/>
  <c r="G902" i="10"/>
  <c r="G901" i="10"/>
  <c r="G900" i="10"/>
  <c r="G899" i="10"/>
  <c r="G898" i="10"/>
  <c r="G897" i="10"/>
  <c r="G896" i="10"/>
  <c r="G895" i="10"/>
  <c r="G894" i="10"/>
  <c r="G893" i="10"/>
  <c r="G892" i="10"/>
  <c r="G891" i="10"/>
  <c r="G890" i="10"/>
  <c r="G889" i="10"/>
  <c r="G888" i="10"/>
  <c r="G887" i="10"/>
  <c r="G886" i="10"/>
  <c r="G885" i="10"/>
  <c r="G884" i="10"/>
  <c r="G883" i="10"/>
  <c r="G882" i="10"/>
  <c r="G881" i="10"/>
  <c r="G880" i="10"/>
  <c r="G879" i="10"/>
  <c r="G878" i="10"/>
  <c r="G877" i="10"/>
  <c r="G876" i="10"/>
  <c r="G875" i="10"/>
  <c r="G874" i="10"/>
  <c r="G873" i="10"/>
  <c r="G872" i="10"/>
  <c r="G871" i="10"/>
  <c r="G870" i="10"/>
  <c r="G869" i="10"/>
  <c r="G868" i="10"/>
  <c r="G867" i="10"/>
  <c r="G866" i="10"/>
  <c r="G865" i="10"/>
  <c r="G864" i="10"/>
  <c r="G863" i="10"/>
  <c r="G862" i="10"/>
  <c r="G861" i="10"/>
  <c r="G860" i="10"/>
  <c r="G859" i="10"/>
  <c r="G858" i="10"/>
  <c r="G857" i="10"/>
  <c r="G856" i="10"/>
  <c r="G855" i="10"/>
  <c r="G854" i="10"/>
  <c r="G853" i="10"/>
  <c r="G852" i="10"/>
  <c r="G851" i="10"/>
  <c r="G850" i="10"/>
  <c r="G849" i="10"/>
  <c r="G848" i="10"/>
  <c r="G847" i="10"/>
  <c r="G846" i="10"/>
  <c r="G845" i="10"/>
  <c r="G844" i="10"/>
  <c r="G843" i="10"/>
  <c r="G842" i="10"/>
  <c r="G841" i="10"/>
  <c r="G840" i="10"/>
  <c r="G839" i="10"/>
  <c r="G838" i="10"/>
  <c r="G821" i="10"/>
  <c r="G820" i="10"/>
  <c r="G819" i="10"/>
  <c r="G818" i="10"/>
  <c r="G817" i="10"/>
  <c r="G816" i="10"/>
  <c r="G815" i="10"/>
  <c r="G814" i="10"/>
  <c r="G813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G734" i="10"/>
  <c r="P733" i="10"/>
  <c r="P712" i="10" s="1"/>
  <c r="P691" i="10" s="1"/>
  <c r="O733" i="10"/>
  <c r="N733" i="10"/>
  <c r="N712" i="10" s="1"/>
  <c r="N691" i="10" s="1"/>
  <c r="M733" i="10"/>
  <c r="M712" i="10" s="1"/>
  <c r="M691" i="10" s="1"/>
  <c r="G733" i="10"/>
  <c r="P732" i="10"/>
  <c r="P711" i="10" s="1"/>
  <c r="P690" i="10" s="1"/>
  <c r="O732" i="10"/>
  <c r="O711" i="10" s="1"/>
  <c r="O690" i="10" s="1"/>
  <c r="N732" i="10"/>
  <c r="N711" i="10" s="1"/>
  <c r="N690" i="10" s="1"/>
  <c r="M732" i="10"/>
  <c r="M711" i="10" s="1"/>
  <c r="M690" i="10" s="1"/>
  <c r="G732" i="10"/>
  <c r="P731" i="10"/>
  <c r="P710" i="10" s="1"/>
  <c r="P689" i="10" s="1"/>
  <c r="O731" i="10"/>
  <c r="O710" i="10" s="1"/>
  <c r="O689" i="10" s="1"/>
  <c r="N731" i="10"/>
  <c r="N710" i="10" s="1"/>
  <c r="N689" i="10" s="1"/>
  <c r="M731" i="10"/>
  <c r="M710" i="10" s="1"/>
  <c r="M689" i="10" s="1"/>
  <c r="G731" i="10"/>
  <c r="P730" i="10"/>
  <c r="P709" i="10" s="1"/>
  <c r="P688" i="10" s="1"/>
  <c r="O730" i="10"/>
  <c r="O709" i="10" s="1"/>
  <c r="O688" i="10" s="1"/>
  <c r="N730" i="10"/>
  <c r="N709" i="10" s="1"/>
  <c r="N688" i="10" s="1"/>
  <c r="M730" i="10"/>
  <c r="M709" i="10" s="1"/>
  <c r="M688" i="10" s="1"/>
  <c r="G730" i="10"/>
  <c r="P729" i="10"/>
  <c r="P708" i="10" s="1"/>
  <c r="P687" i="10" s="1"/>
  <c r="O729" i="10"/>
  <c r="O708" i="10" s="1"/>
  <c r="O687" i="10" s="1"/>
  <c r="N729" i="10"/>
  <c r="N708" i="10" s="1"/>
  <c r="N687" i="10" s="1"/>
  <c r="M729" i="10"/>
  <c r="M708" i="10" s="1"/>
  <c r="M687" i="10" s="1"/>
  <c r="G729" i="10"/>
  <c r="P728" i="10"/>
  <c r="P707" i="10" s="1"/>
  <c r="P686" i="10" s="1"/>
  <c r="O728" i="10"/>
  <c r="O707" i="10" s="1"/>
  <c r="O686" i="10" s="1"/>
  <c r="N728" i="10"/>
  <c r="N707" i="10" s="1"/>
  <c r="N686" i="10" s="1"/>
  <c r="M728" i="10"/>
  <c r="M707" i="10" s="1"/>
  <c r="M686" i="10" s="1"/>
  <c r="G728" i="10"/>
  <c r="P727" i="10"/>
  <c r="P706" i="10" s="1"/>
  <c r="O727" i="10"/>
  <c r="O706" i="10" s="1"/>
  <c r="N727" i="10"/>
  <c r="N706" i="10" s="1"/>
  <c r="M727" i="10"/>
  <c r="M706" i="10" s="1"/>
  <c r="G727" i="10"/>
  <c r="P726" i="10"/>
  <c r="P705" i="10" s="1"/>
  <c r="O726" i="10"/>
  <c r="O705" i="10" s="1"/>
  <c r="N726" i="10"/>
  <c r="N705" i="10" s="1"/>
  <c r="M726" i="10"/>
  <c r="M705" i="10" s="1"/>
  <c r="G726" i="10"/>
  <c r="P725" i="10"/>
  <c r="P704" i="10" s="1"/>
  <c r="O725" i="10"/>
  <c r="O704" i="10" s="1"/>
  <c r="N725" i="10"/>
  <c r="N704" i="10" s="1"/>
  <c r="M725" i="10"/>
  <c r="M704" i="10" s="1"/>
  <c r="G725" i="10"/>
  <c r="P724" i="10"/>
  <c r="P703" i="10" s="1"/>
  <c r="O724" i="10"/>
  <c r="O703" i="10" s="1"/>
  <c r="N724" i="10"/>
  <c r="N703" i="10" s="1"/>
  <c r="M724" i="10"/>
  <c r="M703" i="10" s="1"/>
  <c r="G724" i="10"/>
  <c r="P723" i="10"/>
  <c r="P702" i="10" s="1"/>
  <c r="O723" i="10"/>
  <c r="O702" i="10" s="1"/>
  <c r="N723" i="10"/>
  <c r="N702" i="10" s="1"/>
  <c r="M723" i="10"/>
  <c r="M702" i="10" s="1"/>
  <c r="G723" i="10"/>
  <c r="P722" i="10"/>
  <c r="P701" i="10" s="1"/>
  <c r="O722" i="10"/>
  <c r="O701" i="10" s="1"/>
  <c r="N722" i="10"/>
  <c r="N701" i="10" s="1"/>
  <c r="M722" i="10"/>
  <c r="M701" i="10" s="1"/>
  <c r="G722" i="10"/>
  <c r="P721" i="10"/>
  <c r="P700" i="10" s="1"/>
  <c r="O721" i="10"/>
  <c r="O700" i="10" s="1"/>
  <c r="N721" i="10"/>
  <c r="N700" i="10" s="1"/>
  <c r="M721" i="10"/>
  <c r="M700" i="10" s="1"/>
  <c r="G721" i="10"/>
  <c r="P720" i="10"/>
  <c r="P699" i="10" s="1"/>
  <c r="O720" i="10"/>
  <c r="O699" i="10" s="1"/>
  <c r="N720" i="10"/>
  <c r="N699" i="10" s="1"/>
  <c r="M720" i="10"/>
  <c r="M699" i="10" s="1"/>
  <c r="G720" i="10"/>
  <c r="P719" i="10"/>
  <c r="P698" i="10" s="1"/>
  <c r="O719" i="10"/>
  <c r="O698" i="10" s="1"/>
  <c r="N719" i="10"/>
  <c r="N698" i="10" s="1"/>
  <c r="M719" i="10"/>
  <c r="M698" i="10" s="1"/>
  <c r="G719" i="10"/>
  <c r="P718" i="10"/>
  <c r="P697" i="10" s="1"/>
  <c r="O718" i="10"/>
  <c r="O697" i="10" s="1"/>
  <c r="N718" i="10"/>
  <c r="N697" i="10" s="1"/>
  <c r="M718" i="10"/>
  <c r="M697" i="10" s="1"/>
  <c r="G718" i="10"/>
  <c r="P717" i="10"/>
  <c r="P696" i="10" s="1"/>
  <c r="O717" i="10"/>
  <c r="O696" i="10" s="1"/>
  <c r="N717" i="10"/>
  <c r="N696" i="10" s="1"/>
  <c r="M717" i="10"/>
  <c r="M696" i="10" s="1"/>
  <c r="G717" i="10"/>
  <c r="P716" i="10"/>
  <c r="P695" i="10" s="1"/>
  <c r="O716" i="10"/>
  <c r="O695" i="10" s="1"/>
  <c r="N716" i="10"/>
  <c r="N695" i="10" s="1"/>
  <c r="M716" i="10"/>
  <c r="M695" i="10" s="1"/>
  <c r="G716" i="10"/>
  <c r="P715" i="10"/>
  <c r="P694" i="10" s="1"/>
  <c r="O715" i="10"/>
  <c r="O694" i="10" s="1"/>
  <c r="N715" i="10"/>
  <c r="N694" i="10" s="1"/>
  <c r="M715" i="10"/>
  <c r="M694" i="10" s="1"/>
  <c r="G715" i="10"/>
  <c r="P714" i="10"/>
  <c r="P693" i="10" s="1"/>
  <c r="O714" i="10"/>
  <c r="O693" i="10" s="1"/>
  <c r="N714" i="10"/>
  <c r="N693" i="10" s="1"/>
  <c r="M714" i="10"/>
  <c r="M693" i="10" s="1"/>
  <c r="G714" i="10"/>
  <c r="P713" i="10"/>
  <c r="P692" i="10" s="1"/>
  <c r="O713" i="10"/>
  <c r="O692" i="10" s="1"/>
  <c r="N713" i="10"/>
  <c r="N692" i="10" s="1"/>
  <c r="M713" i="10"/>
  <c r="M692" i="10" s="1"/>
  <c r="G713" i="10"/>
  <c r="O712" i="10"/>
  <c r="O691" i="10" s="1"/>
  <c r="G712" i="10"/>
  <c r="G711" i="10"/>
  <c r="G710" i="10"/>
  <c r="G709" i="10"/>
  <c r="G708" i="10"/>
  <c r="G707" i="10"/>
  <c r="G706" i="10"/>
  <c r="G705" i="10"/>
  <c r="G704" i="10"/>
  <c r="G703" i="10"/>
  <c r="G702" i="10"/>
  <c r="G701" i="10"/>
  <c r="G700" i="10"/>
  <c r="G699" i="10"/>
  <c r="G698" i="10"/>
  <c r="G697" i="10"/>
  <c r="G696" i="10"/>
  <c r="G695" i="10"/>
  <c r="G694" i="10"/>
  <c r="G693" i="10"/>
  <c r="G692" i="10"/>
  <c r="G691" i="10"/>
  <c r="G690" i="10"/>
  <c r="G689" i="10"/>
  <c r="G688" i="10"/>
  <c r="G687" i="10"/>
  <c r="G686" i="10"/>
  <c r="G685" i="10"/>
  <c r="G684" i="10"/>
  <c r="G683" i="10"/>
  <c r="G682" i="10"/>
  <c r="G681" i="10"/>
  <c r="G680" i="10"/>
  <c r="G679" i="10"/>
  <c r="G678" i="10"/>
  <c r="G677" i="10"/>
  <c r="G676" i="10"/>
  <c r="G675" i="10"/>
  <c r="G674" i="10"/>
  <c r="G673" i="10"/>
  <c r="G672" i="10"/>
  <c r="G671" i="10"/>
  <c r="G670" i="10"/>
  <c r="G669" i="10"/>
  <c r="G668" i="10"/>
  <c r="G667" i="10"/>
  <c r="G666" i="10"/>
  <c r="G665" i="10"/>
  <c r="G664" i="10"/>
  <c r="G663" i="10"/>
  <c r="G662" i="10"/>
  <c r="G661" i="10"/>
  <c r="G660" i="10"/>
  <c r="G659" i="10"/>
  <c r="G658" i="10"/>
  <c r="G657" i="10"/>
  <c r="G656" i="10"/>
  <c r="G655" i="10"/>
  <c r="G654" i="10"/>
  <c r="G653" i="10"/>
  <c r="G652" i="10"/>
  <c r="G651" i="10"/>
  <c r="G650" i="10"/>
  <c r="G649" i="10"/>
  <c r="G648" i="10"/>
  <c r="G647" i="10"/>
  <c r="G646" i="10"/>
  <c r="G64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29" i="10"/>
  <c r="G628" i="10"/>
  <c r="G627" i="10"/>
  <c r="G626" i="10"/>
  <c r="G625" i="10"/>
  <c r="G624" i="10"/>
  <c r="G623" i="10"/>
  <c r="G622" i="10"/>
  <c r="G621" i="10"/>
  <c r="G620" i="10"/>
  <c r="G619" i="10"/>
  <c r="G618" i="10"/>
  <c r="G617" i="10"/>
  <c r="G616" i="10"/>
  <c r="G615" i="10"/>
  <c r="G614" i="10"/>
  <c r="G613" i="10"/>
  <c r="G612" i="10"/>
  <c r="G611" i="10"/>
  <c r="G610" i="10"/>
  <c r="G609" i="10"/>
  <c r="G608" i="10"/>
  <c r="G607" i="10"/>
  <c r="G606" i="10"/>
  <c r="G605" i="10"/>
  <c r="G604" i="10"/>
  <c r="G603" i="10"/>
  <c r="G602" i="10"/>
  <c r="G601" i="10"/>
  <c r="G600" i="10"/>
  <c r="G599" i="10"/>
  <c r="G598" i="10"/>
  <c r="G597" i="10"/>
  <c r="G596" i="10"/>
  <c r="G595" i="10"/>
  <c r="G594" i="10"/>
  <c r="G593" i="10"/>
  <c r="G592" i="10"/>
  <c r="G591" i="10"/>
  <c r="G590" i="10"/>
  <c r="G589" i="10"/>
  <c r="G588" i="10"/>
  <c r="G587" i="10"/>
  <c r="G586" i="10"/>
  <c r="G585" i="10"/>
  <c r="G584" i="10"/>
  <c r="G583" i="10"/>
  <c r="G582" i="10"/>
  <c r="G581" i="10"/>
  <c r="G580" i="10"/>
  <c r="G579" i="10"/>
  <c r="G578" i="10"/>
  <c r="G577" i="10"/>
  <c r="G576" i="10"/>
  <c r="G575" i="10"/>
  <c r="G574" i="10"/>
  <c r="G573" i="10"/>
  <c r="G572" i="10"/>
  <c r="G571" i="10"/>
  <c r="G570" i="10"/>
  <c r="G569" i="10"/>
  <c r="G568" i="10"/>
  <c r="G567" i="10"/>
  <c r="G566" i="10"/>
  <c r="G565" i="10"/>
  <c r="G564" i="10"/>
  <c r="G563" i="10"/>
  <c r="G562" i="10"/>
  <c r="G561" i="10"/>
  <c r="G560" i="10"/>
  <c r="G559" i="10"/>
  <c r="G558" i="10"/>
  <c r="G557" i="10"/>
  <c r="G556" i="10"/>
  <c r="G555" i="10"/>
  <c r="G554" i="10"/>
  <c r="G553" i="10"/>
  <c r="G552" i="10"/>
  <c r="G551" i="10"/>
  <c r="G550" i="10"/>
  <c r="G549" i="10"/>
  <c r="G548" i="10"/>
  <c r="G547" i="10"/>
  <c r="G546" i="10"/>
  <c r="G545" i="10"/>
  <c r="G544" i="10"/>
  <c r="G543" i="10"/>
  <c r="G542" i="10"/>
  <c r="G541" i="10"/>
  <c r="G540" i="10"/>
  <c r="G539" i="10"/>
  <c r="G538" i="10"/>
  <c r="G537" i="10"/>
  <c r="G536" i="10"/>
  <c r="G535" i="10"/>
  <c r="G534" i="10"/>
  <c r="G533" i="10"/>
  <c r="G532" i="10"/>
  <c r="G531" i="10"/>
  <c r="G530" i="10"/>
  <c r="G529" i="10"/>
  <c r="G528" i="10"/>
  <c r="G527" i="10"/>
  <c r="G526" i="10"/>
  <c r="G525" i="10"/>
  <c r="G524" i="10"/>
  <c r="G523" i="10"/>
  <c r="G522" i="10"/>
  <c r="G521" i="10"/>
  <c r="G520" i="10"/>
  <c r="G519" i="10"/>
  <c r="G518" i="10"/>
  <c r="G517" i="10"/>
  <c r="G516" i="10"/>
  <c r="G515" i="10"/>
  <c r="G514" i="10"/>
  <c r="G513" i="10"/>
  <c r="G512" i="10"/>
  <c r="G511" i="10"/>
  <c r="G510" i="10"/>
  <c r="G509" i="10"/>
  <c r="G508" i="10"/>
  <c r="G507" i="10"/>
  <c r="G506" i="10"/>
  <c r="G505" i="10"/>
  <c r="G504" i="10"/>
  <c r="G503" i="10"/>
  <c r="G502" i="10"/>
  <c r="G501" i="10"/>
  <c r="G500" i="10"/>
  <c r="G499" i="10"/>
  <c r="G498" i="10"/>
  <c r="G497" i="10"/>
  <c r="G496" i="10"/>
  <c r="G495" i="10"/>
  <c r="G494" i="10"/>
  <c r="G493" i="10"/>
  <c r="G492" i="10"/>
  <c r="G491" i="10"/>
  <c r="G490" i="10"/>
  <c r="G489" i="10"/>
  <c r="G488" i="10"/>
  <c r="G487" i="10"/>
  <c r="G486" i="10"/>
  <c r="G485" i="10"/>
  <c r="G484" i="10"/>
  <c r="G483" i="10"/>
  <c r="G482" i="10"/>
  <c r="G481" i="10"/>
  <c r="G480" i="10"/>
  <c r="G479" i="10"/>
  <c r="G478" i="10"/>
  <c r="G477" i="10"/>
  <c r="G476" i="10"/>
  <c r="G475" i="10"/>
  <c r="G474" i="10"/>
  <c r="G473" i="10"/>
  <c r="G472" i="10"/>
  <c r="G471" i="10"/>
  <c r="G470" i="10"/>
  <c r="G469" i="10"/>
  <c r="G468" i="10"/>
  <c r="G467" i="10"/>
  <c r="G466" i="10"/>
  <c r="G465" i="10"/>
  <c r="G464" i="10"/>
  <c r="G463" i="10"/>
  <c r="G462" i="10"/>
  <c r="G461" i="10"/>
  <c r="G460" i="10"/>
  <c r="G459" i="10"/>
  <c r="G458" i="10"/>
  <c r="G457" i="10"/>
  <c r="G456" i="10"/>
  <c r="G455" i="10"/>
  <c r="G454" i="10"/>
  <c r="G453" i="10"/>
  <c r="G452" i="10"/>
  <c r="G451" i="10"/>
  <c r="G450" i="10"/>
  <c r="G449" i="10"/>
  <c r="G448" i="10"/>
  <c r="G447" i="10"/>
  <c r="G446" i="10"/>
  <c r="G445" i="10"/>
  <c r="G444" i="10"/>
  <c r="G443" i="10"/>
  <c r="G442" i="10"/>
  <c r="G441" i="10"/>
  <c r="G440" i="10"/>
  <c r="G439" i="10"/>
  <c r="G438" i="10"/>
  <c r="G437" i="10"/>
  <c r="G436" i="10"/>
  <c r="G435" i="10"/>
  <c r="G434" i="10"/>
  <c r="G433" i="10"/>
  <c r="G432" i="10"/>
  <c r="G431" i="10"/>
  <c r="G430" i="10"/>
  <c r="G429" i="10"/>
  <c r="G428" i="10"/>
  <c r="G427" i="10"/>
  <c r="G426" i="10"/>
  <c r="G425" i="10"/>
  <c r="G424" i="10"/>
  <c r="G423" i="10"/>
  <c r="G422" i="10"/>
  <c r="G421" i="10"/>
  <c r="G420" i="10"/>
  <c r="G419" i="10"/>
  <c r="G418" i="10"/>
  <c r="G417" i="10"/>
  <c r="G416" i="10"/>
  <c r="G415" i="10"/>
  <c r="G414" i="10"/>
  <c r="G413" i="10"/>
  <c r="G412" i="10"/>
  <c r="G411" i="10"/>
  <c r="G410" i="10"/>
  <c r="G409" i="10"/>
  <c r="G408" i="10"/>
  <c r="G407" i="10"/>
  <c r="G406" i="10"/>
  <c r="G405" i="10"/>
  <c r="G404" i="10"/>
  <c r="G403" i="10"/>
  <c r="G402" i="10"/>
  <c r="G401" i="10"/>
  <c r="G400" i="10"/>
  <c r="G399" i="10"/>
  <c r="G398" i="10"/>
  <c r="G397" i="10"/>
  <c r="G396" i="10"/>
  <c r="G395" i="10"/>
  <c r="G394" i="10"/>
  <c r="G393" i="10"/>
  <c r="G392" i="10"/>
  <c r="G391" i="10"/>
  <c r="G390" i="10"/>
  <c r="G389" i="10"/>
  <c r="G388" i="10"/>
  <c r="G387" i="10"/>
  <c r="G386" i="10"/>
  <c r="G385" i="10"/>
  <c r="G384" i="10"/>
  <c r="G383" i="10"/>
  <c r="G382" i="10"/>
  <c r="G381" i="10"/>
  <c r="G380" i="10"/>
  <c r="G379" i="10"/>
  <c r="G378" i="10"/>
  <c r="G377" i="10"/>
  <c r="G376" i="10"/>
  <c r="G375" i="10"/>
  <c r="G374" i="10"/>
  <c r="G373" i="10"/>
  <c r="G372" i="10"/>
  <c r="G371" i="10"/>
  <c r="G370" i="10"/>
  <c r="G369" i="10"/>
  <c r="G368" i="10"/>
  <c r="G367" i="10"/>
  <c r="G366" i="10"/>
  <c r="G365" i="10"/>
  <c r="G364" i="10"/>
  <c r="G363" i="10"/>
  <c r="G362" i="10"/>
  <c r="G361" i="10"/>
  <c r="G360" i="10"/>
  <c r="G359" i="10"/>
  <c r="G358" i="10"/>
  <c r="G357" i="10"/>
  <c r="G356" i="10"/>
  <c r="G355" i="10"/>
  <c r="G354" i="10"/>
  <c r="G353" i="10"/>
  <c r="G352" i="10"/>
  <c r="G351" i="10"/>
  <c r="G350" i="10"/>
  <c r="G349" i="10"/>
  <c r="G348" i="10"/>
  <c r="G347" i="10"/>
  <c r="G346" i="10"/>
  <c r="G345" i="10"/>
  <c r="G344" i="10"/>
  <c r="G343" i="10"/>
  <c r="G342" i="10"/>
  <c r="G341" i="10"/>
  <c r="G340" i="10"/>
  <c r="G339" i="10"/>
  <c r="G338" i="10"/>
  <c r="G337" i="10"/>
  <c r="G336" i="10"/>
  <c r="G335" i="10"/>
  <c r="G334" i="10"/>
  <c r="G333" i="10"/>
  <c r="G332" i="10"/>
  <c r="G331" i="10"/>
  <c r="G330" i="10"/>
  <c r="G329" i="10"/>
  <c r="G328" i="10"/>
  <c r="G327" i="10"/>
  <c r="G326" i="10"/>
  <c r="G325" i="10"/>
  <c r="G324" i="10"/>
  <c r="G323" i="10"/>
  <c r="G322" i="10"/>
  <c r="G321" i="10"/>
  <c r="G320" i="10"/>
  <c r="G319" i="10"/>
  <c r="G318" i="10"/>
  <c r="G317" i="10"/>
  <c r="G316" i="10"/>
  <c r="G315" i="10"/>
  <c r="G314" i="10"/>
  <c r="G313" i="10"/>
  <c r="G312" i="10"/>
  <c r="G311" i="10"/>
  <c r="G310" i="10"/>
  <c r="G309" i="10"/>
  <c r="G308" i="10"/>
  <c r="G307" i="10"/>
  <c r="G306" i="10"/>
  <c r="G305" i="10"/>
  <c r="G304" i="10"/>
  <c r="G303" i="10"/>
  <c r="G302" i="10"/>
  <c r="G301" i="10"/>
  <c r="G300" i="10"/>
  <c r="G299" i="10"/>
  <c r="G298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63" i="10"/>
  <c r="G262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Urbano Gonçalves</author>
  </authors>
  <commentList>
    <comment ref="Q48" authorId="0" shapeId="0" xr:uid="{C80A721B-2706-4819-A748-CD98446C3735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48" authorId="0" shapeId="0" xr:uid="{5D2D5F22-D1CF-4B07-B643-EF8306DA4E9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49" authorId="0" shapeId="0" xr:uid="{E262CA80-E440-4B80-80C2-070C98BECE04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49" authorId="0" shapeId="0" xr:uid="{0542FEE5-0A10-4E68-AC33-6820E8C8B674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50" authorId="0" shapeId="0" xr:uid="{D496E7F5-A10F-454A-9F03-7D84E10023DD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50" authorId="0" shapeId="0" xr:uid="{737BA572-1297-4302-BE2C-4FD506F66430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51" authorId="0" shapeId="0" xr:uid="{76F3F26C-22ED-43F3-A563-2CC12A38F3B5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51" authorId="0" shapeId="0" xr:uid="{D1D7D510-7061-4803-9393-FD607FB55FBE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52" authorId="0" shapeId="0" xr:uid="{6CE805C1-90F4-4651-94B0-18889ACA4965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52" authorId="0" shapeId="0" xr:uid="{13AFF8D0-90F3-4C6F-B645-D720A8902E09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53" authorId="0" shapeId="0" xr:uid="{BB58A8E7-94B1-4069-9B62-E0B691170238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53" authorId="0" shapeId="0" xr:uid="{F31B6AE0-656D-4989-B0F5-AD413080213E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54" authorId="0" shapeId="0" xr:uid="{8ACC4910-2536-4D2A-906F-63BE79B2CCC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54" authorId="0" shapeId="0" xr:uid="{776A00DC-5E6A-4D6D-9F7E-A9287C6EF42D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55" authorId="0" shapeId="0" xr:uid="{6ECDD825-6BA1-4DC9-9C65-C607BB62437E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55" authorId="0" shapeId="0" xr:uid="{FD4A5493-03C3-4298-904D-7634EC0DC18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56" authorId="0" shapeId="0" xr:uid="{3759C3AB-B9A6-4C89-80F7-DA3431778089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56" authorId="0" shapeId="0" xr:uid="{BD2C2E0E-CF80-4E3C-9AE0-91DE5253B3CB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57" authorId="0" shapeId="0" xr:uid="{796C11CB-CC9A-427E-AC6D-177A0FD047E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57" authorId="0" shapeId="0" xr:uid="{FABA4BF5-76E7-493E-8394-101472BA312F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58" authorId="0" shapeId="0" xr:uid="{D1C4E056-F648-4D53-B7C7-A9CB7B2AA287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58" authorId="0" shapeId="0" xr:uid="{E980C23E-951F-4811-BF33-EF2B8A275915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59" authorId="0" shapeId="0" xr:uid="{BE58C528-5EB8-4F35-AD64-FC5FFB2D17DD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59" authorId="0" shapeId="0" xr:uid="{E843DA89-5B8E-4805-8A6E-734C948375A8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60" authorId="0" shapeId="0" xr:uid="{11EED7C0-90E4-4186-92D5-20966AB43717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60" authorId="0" shapeId="0" xr:uid="{D30F5CA0-3C69-4518-B25A-64CD3869E6D0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61" authorId="0" shapeId="0" xr:uid="{FBDA207D-43B8-4D11-B772-356132063F72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61" authorId="0" shapeId="0" xr:uid="{48C35C1C-3F91-42E2-B2D9-6740803A0A43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62" authorId="0" shapeId="0" xr:uid="{1BF33D3A-598B-42A8-9A78-06CF38742A90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62" authorId="0" shapeId="0" xr:uid="{468507F9-08D4-4F85-9F81-0622AF0EB6A0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63" authorId="0" shapeId="0" xr:uid="{1ECB57EE-5D8C-4D30-BEED-242CF0689F6F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63" authorId="0" shapeId="0" xr:uid="{895F02E1-249B-47F1-998A-CC64F6F1ABFF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64" authorId="0" shapeId="0" xr:uid="{B1E22A42-B084-4C90-AEC3-86CA4B82FE3B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64" authorId="0" shapeId="0" xr:uid="{E66CF29D-5E36-4A01-B8B9-8D2E77DAC75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65" authorId="0" shapeId="0" xr:uid="{085DB0CD-AB4F-46F6-A6E6-593027B42FFC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65" authorId="0" shapeId="0" xr:uid="{DFCEB34F-F7B4-42AC-B9D0-433A768D4286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66" authorId="0" shapeId="0" xr:uid="{22A77F00-38AF-4B06-9F90-6B239E5B0267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66" authorId="0" shapeId="0" xr:uid="{49E22E64-1C5C-40B3-A34B-F11AFDF005A1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67" authorId="0" shapeId="0" xr:uid="{C553AEFC-86EB-4A5F-B92E-0F2407D66CA6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67" authorId="0" shapeId="0" xr:uid="{6B91CB8E-9FF4-4631-A6FE-84AA7968E809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68" authorId="0" shapeId="0" xr:uid="{D36A8A07-140F-46CD-85F3-686BCC5C1457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68" authorId="0" shapeId="0" xr:uid="{B14BDCB6-4193-486E-A094-73A360195B68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69" authorId="0" shapeId="0" xr:uid="{4C6FA531-EDFA-4FC0-AC76-B4E6B5FDAFDE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69" authorId="0" shapeId="0" xr:uid="{952E983A-1961-4037-A857-2DF8A16E9BB6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70" authorId="0" shapeId="0" xr:uid="{C53C3A84-034C-4773-8B0F-CCD491BA4EE5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70" authorId="0" shapeId="0" xr:uid="{3DB0E42E-73A9-45EF-968B-F39C79B21E83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71" authorId="0" shapeId="0" xr:uid="{F9C6DFF7-3A56-48C8-9BFA-3B36B27A0613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71" authorId="0" shapeId="0" xr:uid="{6C5AC00B-D7B2-4CBA-B4F3-A44FBDEC6549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72" authorId="0" shapeId="0" xr:uid="{462C9091-0F42-41A9-BDC6-7A2EFFBD066E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72" authorId="0" shapeId="0" xr:uid="{5F807DB0-3A63-4846-A63A-D0A144A0782F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73" authorId="0" shapeId="0" xr:uid="{A84CE7B4-2511-4FB3-AC4C-6FA983313A0E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73" authorId="0" shapeId="0" xr:uid="{01753258-78CD-47AA-851F-202FEE6E2855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74" authorId="0" shapeId="0" xr:uid="{486EA9BD-EAD1-41CB-857B-D3A7AE265E3C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74" authorId="0" shapeId="0" xr:uid="{5124CAE6-A1E6-45AA-8FE2-7575C34E2F47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75" authorId="0" shapeId="0" xr:uid="{C4C63598-AD26-4D04-88AA-D615DD91B1E9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75" authorId="0" shapeId="0" xr:uid="{DA4B4D11-27ED-40AA-9306-18E1B8BFD358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Q76" authorId="0" shapeId="0" xr:uid="{DE705C3A-C9C8-4918-8F50-32161A9F581B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X76" authorId="0" shapeId="0" xr:uid="{0DAA52FB-9217-4AE3-981F-92BD4D7B5AC7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D. Teresa: 918557006</t>
        </r>
      </text>
    </comment>
    <comment ref="AB474" authorId="0" shapeId="0" xr:uid="{B200A197-859F-403A-A61D-A0F5058C189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75" authorId="0" shapeId="0" xr:uid="{2419294E-3E41-4330-8C50-3BF4274360AC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76" authorId="0" shapeId="0" xr:uid="{202533CA-8AB4-4000-9D93-453A8A9C2DFC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77" authorId="0" shapeId="0" xr:uid="{09C6371F-E852-41D5-8D12-A76F6DC876E3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78" authorId="0" shapeId="0" xr:uid="{AFDD6614-7295-4C47-8B71-31F9A032D66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79" authorId="0" shapeId="0" xr:uid="{858BAD8C-215D-4298-B02B-D18859F12F15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80" authorId="0" shapeId="0" xr:uid="{F6D5FC5B-2183-4574-82D9-2D8793DAE10E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81" authorId="0" shapeId="0" xr:uid="{8C2902C3-BA75-4C86-A6D1-C66EAA85B3D6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82" authorId="0" shapeId="0" xr:uid="{C381E4A6-A316-49B1-AFD1-748313E2857F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83" authorId="0" shapeId="0" xr:uid="{00756D40-0BB2-4777-876E-2354F5481A2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84" authorId="0" shapeId="0" xr:uid="{D237CE77-3B93-4D3B-B283-4F6BE61317DB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85" authorId="0" shapeId="0" xr:uid="{218AD642-2E1E-4E13-9465-23FD7DB12D28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86" authorId="0" shapeId="0" xr:uid="{1C1EB2F4-69DD-4ECE-A7CB-9BF3BD6E7A85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87" authorId="0" shapeId="0" xr:uid="{203E33B6-D3B1-49F3-B897-9022107C4703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88" authorId="0" shapeId="0" xr:uid="{72AA2ED8-D4FF-4A31-80AB-457972BEB404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89" authorId="0" shapeId="0" xr:uid="{7F6C6789-D8B7-4547-A87D-F8049699FB99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90" authorId="0" shapeId="0" xr:uid="{CEE33634-DD2C-476F-9910-02D9FA4FD986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91" authorId="0" shapeId="0" xr:uid="{5484B759-706B-4543-9484-FA2107AB2351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92" authorId="0" shapeId="0" xr:uid="{EF95F4DC-22C1-404B-B161-87F2A4672A9D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93" authorId="0" shapeId="0" xr:uid="{9B057AF7-3C21-453F-A213-744B1ACA6B6E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94" authorId="0" shapeId="0" xr:uid="{838CC265-7784-4E42-8B6D-E620F0E0FCCC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95" authorId="0" shapeId="0" xr:uid="{35245F24-B625-4DAF-9040-FFC3D9D66E1D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96" authorId="0" shapeId="0" xr:uid="{FE1A94A2-1980-4F70-ACD9-FF2A4CE8A02D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97" authorId="0" shapeId="0" xr:uid="{083F88C9-1C94-401E-B1CA-C4676F25737E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98" authorId="0" shapeId="0" xr:uid="{4B7534A7-D81C-41D6-9568-8F473F32E84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499" authorId="0" shapeId="0" xr:uid="{E816B3EF-2162-4E01-9C3A-4023D455795E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00" authorId="0" shapeId="0" xr:uid="{8BB7F102-3500-4187-8181-B9F61B2C4E65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01" authorId="0" shapeId="0" xr:uid="{F59CD5BB-E20E-4702-93D8-0C7446007ECB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02" authorId="0" shapeId="0" xr:uid="{BA19D803-82B6-4C3A-991E-C0EAAF39FBE9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03" authorId="0" shapeId="0" xr:uid="{8CDAE16E-4A45-465E-9EE9-AB650417BBCF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04" authorId="0" shapeId="0" xr:uid="{C8A4B8D9-35D8-4763-A6B2-29BAA6B4C6EB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05" authorId="0" shapeId="0" xr:uid="{B654A425-D3EF-4C6A-AFD4-9230C648616E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06" authorId="0" shapeId="0" xr:uid="{1D1D911A-B901-432A-B022-6C7F311A48F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07" authorId="0" shapeId="0" xr:uid="{81EE0DD6-20AC-4B85-BC9B-F6AC17C3A5D2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08" authorId="0" shapeId="0" xr:uid="{36CE8440-31F5-4B5F-BD08-7FC10B0AE1FE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09" authorId="0" shapeId="0" xr:uid="{146E5CA4-4BE5-4B72-981F-0E00F31C15D2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10" authorId="0" shapeId="0" xr:uid="{8F876373-3F26-4271-B65C-D06F4F9AA823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11" authorId="0" shapeId="0" xr:uid="{0BDF04A5-6407-43CB-BFDB-6CE7C4A9DCFF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12" authorId="0" shapeId="0" xr:uid="{EEFA2D98-5E73-49A1-A497-44408947C90F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13" authorId="0" shapeId="0" xr:uid="{0D29F569-E1AA-4A7D-9DA8-3263D7E45340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14" authorId="0" shapeId="0" xr:uid="{2BEA2F71-0985-4368-B073-69D6452F693F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15" authorId="0" shapeId="0" xr:uid="{9914E1F9-01E9-4075-9C93-D1546E65083C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16" authorId="0" shapeId="0" xr:uid="{F280462D-19E6-4B16-A6FB-707F5A18C1BB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17" authorId="0" shapeId="0" xr:uid="{47151A45-47C6-4145-8F7C-24009C659FDE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18" authorId="0" shapeId="0" xr:uid="{E0396897-26A6-463B-8AF8-FF6085018CAB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19" authorId="0" shapeId="0" xr:uid="{F6F7D37C-31B6-4DDE-985D-06B79D382760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20" authorId="0" shapeId="0" xr:uid="{B285A37C-4246-4C08-A158-D740905C39CC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21" authorId="0" shapeId="0" xr:uid="{7AFE02F9-EC88-465A-9158-35038D7C082C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22" authorId="0" shapeId="0" xr:uid="{2C2C38FD-DE59-4AF2-BC44-E5E87E0E41D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23" authorId="0" shapeId="0" xr:uid="{8ADFC2E7-E163-4AE5-B411-A36646A4C176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24" authorId="0" shapeId="0" xr:uid="{08E26781-CCA9-4A01-9DB9-C23717494806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25" authorId="0" shapeId="0" xr:uid="{C469AE54-121E-40DF-A9DC-FFCC39398879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26" authorId="0" shapeId="0" xr:uid="{618EEA2F-CEFE-48E4-9880-CA836946EF21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27" authorId="0" shapeId="0" xr:uid="{897449CF-DF8B-40D1-A36F-27EEA30A7C2E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28" authorId="0" shapeId="0" xr:uid="{0577D775-02D1-4FC8-892D-01EF6EE75508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29" authorId="0" shapeId="0" xr:uid="{5DF5862D-F5DA-4F67-A26E-75E08444DB37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30" authorId="0" shapeId="0" xr:uid="{9471FDE4-B27E-4B00-83CF-AC7A8402FAF2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31" authorId="0" shapeId="0" xr:uid="{B1329CD3-C978-4E09-8A77-C59B2B169799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32" authorId="0" shapeId="0" xr:uid="{2663B4AF-68EA-467A-864A-914301E53B7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33" authorId="0" shapeId="0" xr:uid="{AE0E2A45-9F5C-4FD6-8CA0-47DDEB24199B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e tb: Vitor Manuel Jordão Soares (diretor departamento de ambiente)
</t>
        </r>
      </text>
    </comment>
    <comment ref="AB559" authorId="0" shapeId="0" xr:uid="{7E9092E8-A2F5-4929-BDCC-412A5970EB07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60" authorId="0" shapeId="0" xr:uid="{CED1EAF9-36C9-4A1D-90D8-A57366363639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61" authorId="0" shapeId="0" xr:uid="{8C0521A1-3170-48CE-94BB-89D3B0EED034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62" authorId="0" shapeId="0" xr:uid="{140C185B-9730-4279-9236-96DA4AA07B14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63" authorId="0" shapeId="0" xr:uid="{05B3E21E-9ECC-44CD-91D3-8792EB5AC01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64" authorId="0" shapeId="0" xr:uid="{CD68D535-71CE-465B-8BE6-EFD4B46CE242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65" authorId="0" shapeId="0" xr:uid="{57593183-3B9F-4FDC-BA49-0848EC5902C8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66" authorId="0" shapeId="0" xr:uid="{DCF9B2AF-5051-479B-852A-1471614259E6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67" authorId="0" shapeId="0" xr:uid="{BCA54F2F-BA08-4C76-9369-0925EE86C4C1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68" authorId="0" shapeId="0" xr:uid="{E2D3C7D1-37E4-4E8E-90D0-9E1059668831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69" authorId="0" shapeId="0" xr:uid="{B2B0FB83-8005-4D39-AE99-A8CE6518400C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70" authorId="0" shapeId="0" xr:uid="{15AA5F19-2D0A-45E2-9B2B-B8CFB18964FB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71" authorId="0" shapeId="0" xr:uid="{072D49F1-F40A-43F9-B81F-1D3517D96D70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72" authorId="0" shapeId="0" xr:uid="{99F23BDC-A4DE-43DB-A71B-4D775CF93662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73" authorId="0" shapeId="0" xr:uid="{781905CD-F6E9-413C-86EA-61FC7E31106C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74" authorId="0" shapeId="0" xr:uid="{673BE895-4DC7-4D1B-9EAC-F30A891D784E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75" authorId="0" shapeId="0" xr:uid="{0A387DBC-58FD-471E-AF80-6C7A5F8FAA1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76" authorId="0" shapeId="0" xr:uid="{F5DAA0A5-C73C-47AB-9EB3-1A2DEB918B9C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77" authorId="0" shapeId="0" xr:uid="{6514A1B1-3E0C-446A-868F-5209324F3899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AB578" authorId="0" shapeId="0" xr:uid="{696786AA-FB32-4D06-8754-19869BE06ED4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O Responsável foi Magda Maria Duarte Rodrigues até à data da 1.ª Renovação do Alvará.  </t>
        </r>
      </text>
    </comment>
    <comment ref="K1049" authorId="0" shapeId="0" xr:uid="{58682886-A7CD-49DC-9838-5A7A3C30FCFD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50" authorId="0" shapeId="0" xr:uid="{6603F80C-AB3B-47EE-A658-E8CD1E6BD40F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51" authorId="0" shapeId="0" xr:uid="{45671E97-B3EF-41ED-8D59-3B782014C476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52" authorId="0" shapeId="0" xr:uid="{45123EA6-D728-4A89-BFA2-757E39BD26AB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53" authorId="0" shapeId="0" xr:uid="{216E8923-FB90-4950-B347-83211F3BB576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54" authorId="0" shapeId="0" xr:uid="{8A8EDE47-611A-4C10-8316-DF86EED87B83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55" authorId="0" shapeId="0" xr:uid="{60B6B54B-B149-4A25-9E22-54AFA995AB8D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56" authorId="0" shapeId="0" xr:uid="{3A2D5A2A-A002-4598-AA48-9B70A13CCCDD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57" authorId="0" shapeId="0" xr:uid="{610A0F1B-ABF5-48C5-9621-EE34E83D713C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58" authorId="0" shapeId="0" xr:uid="{2AB067A7-4849-4829-B570-5414BE2A6DB1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59" authorId="0" shapeId="0" xr:uid="{D85F6C60-BC89-4773-B02C-303BB31D4A8F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60" authorId="0" shapeId="0" xr:uid="{F9BECE02-ABB9-4CF5-8796-246DA487AE15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61" authorId="0" shapeId="0" xr:uid="{7CB6DE4A-5BAF-4040-A38E-777271EA6696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62" authorId="0" shapeId="0" xr:uid="{05DC5713-4DFA-4393-B976-FC69087C46B6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63" authorId="0" shapeId="0" xr:uid="{1006FC22-0908-4E3F-84CD-AA27C7105353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64" authorId="0" shapeId="0" xr:uid="{7EBEA454-B980-48A7-8169-6F1F4920B9A8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65" authorId="0" shapeId="0" xr:uid="{497ECA37-AF7B-452D-AB7F-D1CB97C532EE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66" authorId="0" shapeId="0" xr:uid="{9121739B-72CD-47F7-A4FC-1957869AFA36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67" authorId="0" shapeId="0" xr:uid="{9244949C-79CD-431D-A8D6-A0B463E671B9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68" authorId="0" shapeId="0" xr:uid="{0967CA56-5D61-4E27-9947-D6AB2E23E4CD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69" authorId="0" shapeId="0" xr:uid="{0604ED78-597A-4F31-BB66-7E869DFF51B5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70" authorId="0" shapeId="0" xr:uid="{38505758-0563-437D-8CD4-493D645A450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71" authorId="0" shapeId="0" xr:uid="{E972BB47-5509-4B29-B037-26E490A85F89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72" authorId="0" shapeId="0" xr:uid="{14C909F5-F998-4887-8D9A-60ADECA2BBB0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73" authorId="0" shapeId="0" xr:uid="{17C1F8CF-77B3-4C77-A02E-A2D7D8B8B841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74" authorId="0" shapeId="0" xr:uid="{9B919796-F8E8-44B5-A834-BBB78B952663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75" authorId="0" shapeId="0" xr:uid="{EB4EC0CC-AE95-4A12-B420-656B9561E243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76" authorId="0" shapeId="0" xr:uid="{95803DB2-375D-4E12-B34F-60369659B9E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77" authorId="0" shapeId="0" xr:uid="{4D141A3D-FF11-4EB6-9504-2A11BB642CFA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78" authorId="0" shapeId="0" xr:uid="{75D97D89-C38A-4D4F-B798-E5D7349BA65B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79" authorId="0" shapeId="0" xr:uid="{1FD03504-0592-4204-9A33-6B17098FE510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  <comment ref="K1080" authorId="0" shapeId="0" xr:uid="{DCE8626E-771E-4BEE-9A61-A37CADC26D55}">
      <text>
        <r>
          <rPr>
            <b/>
            <sz val="9"/>
            <color indexed="81"/>
            <rFont val="Tahoma"/>
            <family val="2"/>
          </rPr>
          <t>Urbano Gonçalves:</t>
        </r>
        <r>
          <rPr>
            <sz val="9"/>
            <color indexed="81"/>
            <rFont val="Tahoma"/>
            <family val="2"/>
          </rPr>
          <t xml:space="preserve">
Não tem CAE 38!
</t>
        </r>
      </text>
    </comment>
  </commentList>
</comments>
</file>

<file path=xl/sharedStrings.xml><?xml version="1.0" encoding="utf-8"?>
<sst xmlns="http://schemas.openxmlformats.org/spreadsheetml/2006/main" count="32287" uniqueCount="965">
  <si>
    <t>Código LER</t>
  </si>
  <si>
    <t>20 01 25</t>
  </si>
  <si>
    <t>Óleos sintéticos de motores, transmissões e lubrificação</t>
  </si>
  <si>
    <t>Outros óleos de motores, transmissões e lubrificação</t>
  </si>
  <si>
    <t>Óleos hidráulicos facilmente biodegradáveis</t>
  </si>
  <si>
    <t>Outros óleos hidráulicos</t>
  </si>
  <si>
    <t>Óleos de porão de navios de navegação interior</t>
  </si>
  <si>
    <t>Óleos de porão provenientes das canalizações dos cais</t>
  </si>
  <si>
    <t>Óleos de porão de outros tipos de navios</t>
  </si>
  <si>
    <t>Óleos provenientes dos separadores óleo/água</t>
  </si>
  <si>
    <t>16 02 16</t>
  </si>
  <si>
    <t>12 01 01</t>
  </si>
  <si>
    <t>12 01 03</t>
  </si>
  <si>
    <t>15 01 04</t>
  </si>
  <si>
    <t>17 04 01</t>
  </si>
  <si>
    <t>17 04 02</t>
  </si>
  <si>
    <t>17 04 03</t>
  </si>
  <si>
    <t>17 04 04</t>
  </si>
  <si>
    <t>17 04 05</t>
  </si>
  <si>
    <t>17 04 07</t>
  </si>
  <si>
    <t>17 04 11</t>
  </si>
  <si>
    <t>19 01 02</t>
  </si>
  <si>
    <t>19 12 02</t>
  </si>
  <si>
    <t>19 12 03</t>
  </si>
  <si>
    <t>20 01 40</t>
  </si>
  <si>
    <t>20 03 07</t>
  </si>
  <si>
    <t>16 01 06</t>
  </si>
  <si>
    <t>Aparas e limalhas de metais ferrosos</t>
  </si>
  <si>
    <t>Aparas e limalhas de metais não ferrosos</t>
  </si>
  <si>
    <t>Embalagens de metal</t>
  </si>
  <si>
    <t>Cobre, bronze e latão</t>
  </si>
  <si>
    <t>Alumínio</t>
  </si>
  <si>
    <t>Chumbo</t>
  </si>
  <si>
    <t>Zinco</t>
  </si>
  <si>
    <t>Ferro e aço</t>
  </si>
  <si>
    <t>Mistura de metais</t>
  </si>
  <si>
    <t>Cabos não abrangidos em 17 04 10</t>
  </si>
  <si>
    <t>Materiais ferrosos removidos das cinzas</t>
  </si>
  <si>
    <t>Metais ferrosos</t>
  </si>
  <si>
    <t>Metais não ferrosos</t>
  </si>
  <si>
    <t>Metais</t>
  </si>
  <si>
    <t>Monstros</t>
  </si>
  <si>
    <t>Veículos em fim de vida</t>
  </si>
  <si>
    <t>16 01 03</t>
  </si>
  <si>
    <t>16 01 12</t>
  </si>
  <si>
    <t>16 06 05</t>
  </si>
  <si>
    <t>20 01 34</t>
  </si>
  <si>
    <t>Pneus usados</t>
  </si>
  <si>
    <t>Filtros de óleo</t>
  </si>
  <si>
    <t>Pastilhas de travões não abrangidas em 16 01 11</t>
  </si>
  <si>
    <t>Acumuladores de chumbo</t>
  </si>
  <si>
    <t>Acumuladores de níquel-cádmio</t>
  </si>
  <si>
    <t>Outras pilhas e acumuladores</t>
  </si>
  <si>
    <t>02 01 04</t>
  </si>
  <si>
    <t>20 01 01</t>
  </si>
  <si>
    <t>20 01 39</t>
  </si>
  <si>
    <t>15 01 01</t>
  </si>
  <si>
    <t>15 01 02</t>
  </si>
  <si>
    <t>15 01 03</t>
  </si>
  <si>
    <t>15 01 07</t>
  </si>
  <si>
    <t>20 01 02</t>
  </si>
  <si>
    <t>Papel e cartão</t>
  </si>
  <si>
    <t>Plásticos</t>
  </si>
  <si>
    <t>Embalagens de plástico</t>
  </si>
  <si>
    <t>Embalagens de madeira</t>
  </si>
  <si>
    <t>Embalagens de vidro</t>
  </si>
  <si>
    <t>Vidro</t>
  </si>
  <si>
    <t>16 01 15</t>
  </si>
  <si>
    <t>Fluidos de travões</t>
  </si>
  <si>
    <t>Fluidos anticongelantes contendo substâncias perigosas</t>
  </si>
  <si>
    <t>Fluidos anticongelantes não abrangidos em 16 01 14</t>
  </si>
  <si>
    <t>Resíduos contendo hidrocarbonetos</t>
  </si>
  <si>
    <t>16 01 17</t>
  </si>
  <si>
    <t>16 01 18</t>
  </si>
  <si>
    <t>16 01 19</t>
  </si>
  <si>
    <t>16 01 20</t>
  </si>
  <si>
    <t>20 03 01</t>
  </si>
  <si>
    <t>Plástico</t>
  </si>
  <si>
    <t>17 02 03</t>
  </si>
  <si>
    <t>19 12 04</t>
  </si>
  <si>
    <t>Plástico e borracha</t>
  </si>
  <si>
    <t>16 06 04</t>
  </si>
  <si>
    <t>Pilhas contendo mercúrio</t>
  </si>
  <si>
    <t>15 02 03</t>
  </si>
  <si>
    <t>Emulsões não cloradas</t>
  </si>
  <si>
    <t>Lamas provenientes do interceptor</t>
  </si>
  <si>
    <t>Lamas ou emulsões de dessalinização</t>
  </si>
  <si>
    <t>Outras emulsões</t>
  </si>
  <si>
    <t>Outros resíduos não anteriormente especificados</t>
  </si>
  <si>
    <t>20 03 99</t>
  </si>
  <si>
    <t>18 01 04</t>
  </si>
  <si>
    <t>20 01 99</t>
  </si>
  <si>
    <t>18 01 01</t>
  </si>
  <si>
    <t>18 01 07</t>
  </si>
  <si>
    <t>18 01 09</t>
  </si>
  <si>
    <t>18 02 01</t>
  </si>
  <si>
    <t>18 02 03</t>
  </si>
  <si>
    <t>18 02 06</t>
  </si>
  <si>
    <t>18 02 08</t>
  </si>
  <si>
    <t>Banhos de revelação e activação de base aquosa</t>
  </si>
  <si>
    <t>Banhos de fixação</t>
  </si>
  <si>
    <t>19 08 09</t>
  </si>
  <si>
    <t>17 01 01</t>
  </si>
  <si>
    <t>17 01 02</t>
  </si>
  <si>
    <t>17 01 03</t>
  </si>
  <si>
    <t>17 01 07</t>
  </si>
  <si>
    <t>17 02 01</t>
  </si>
  <si>
    <t>17 02 02</t>
  </si>
  <si>
    <t>17 04 06</t>
  </si>
  <si>
    <t>17 05 04</t>
  </si>
  <si>
    <t>17 06 04</t>
  </si>
  <si>
    <t>17 08 02</t>
  </si>
  <si>
    <t>17 09 04</t>
  </si>
  <si>
    <t>Madeira</t>
  </si>
  <si>
    <t>Estanho</t>
  </si>
  <si>
    <t>Solos e rochas não abrangidos em 17 05 03</t>
  </si>
  <si>
    <t>Materiais de isolamento não abrangidos em 17 06 01 e 17 06 03</t>
  </si>
  <si>
    <t>Betão</t>
  </si>
  <si>
    <t>Tijolos</t>
  </si>
  <si>
    <t>15 01 05</t>
  </si>
  <si>
    <t>15 01 06</t>
  </si>
  <si>
    <t>16 02 14</t>
  </si>
  <si>
    <t>19 12 05</t>
  </si>
  <si>
    <t>19 12 07</t>
  </si>
  <si>
    <t>20 01 08</t>
  </si>
  <si>
    <t>20 01 10</t>
  </si>
  <si>
    <t>20 01 11</t>
  </si>
  <si>
    <t>20 01 36</t>
  </si>
  <si>
    <t>20 01 38</t>
  </si>
  <si>
    <t>20 02 01</t>
  </si>
  <si>
    <t>20 02 02</t>
  </si>
  <si>
    <t>20 02 03</t>
  </si>
  <si>
    <t>20 03 03</t>
  </si>
  <si>
    <t>20 03 04</t>
  </si>
  <si>
    <t>08 03 18</t>
  </si>
  <si>
    <t>R13/D15</t>
  </si>
  <si>
    <t>R13</t>
  </si>
  <si>
    <t>12 01 13</t>
  </si>
  <si>
    <t>Resíduos da soldadura</t>
  </si>
  <si>
    <t>Componentes perigosos retirados de equipamento fora de uso</t>
  </si>
  <si>
    <t>19 12 12</t>
  </si>
  <si>
    <t>D15</t>
  </si>
  <si>
    <t>Embalagens contendo ou contaminadas por resíduos de substâncias perigosas</t>
  </si>
  <si>
    <t>Óleos hidráulicos minerais não clorados</t>
  </si>
  <si>
    <t xml:space="preserve">Óleos hidráulicos sintéticos </t>
  </si>
  <si>
    <t xml:space="preserve">Óleos minerais não clorados de motores, transmissões e lubrificação </t>
  </si>
  <si>
    <t>Óleos facilmente biodegradáveis de motores, transmissões e lubrificação</t>
  </si>
  <si>
    <t>Óleos minerais isolantes e de transmissão de calor não clorados</t>
  </si>
  <si>
    <t>Óleos sintéticos isolantes e de transmissão de calor</t>
  </si>
  <si>
    <t>Outros óleos isolantes e de transmissão de calor</t>
  </si>
  <si>
    <t>Embalagens compósitas</t>
  </si>
  <si>
    <t>Roupas</t>
  </si>
  <si>
    <t>Têxteis</t>
  </si>
  <si>
    <t>Lâmpadas fluorescentes e outros resíduos contendo mercúrio</t>
  </si>
  <si>
    <t>Madeira não abrangida em 20 01 37</t>
  </si>
  <si>
    <t>Resíduos biodegradáveis</t>
  </si>
  <si>
    <t>Misturas de embalagens</t>
  </si>
  <si>
    <t>Resíduos biodegradáveis de cozinhas e cantinas</t>
  </si>
  <si>
    <t>20 03 02</t>
  </si>
  <si>
    <t>Resíduos de mercados</t>
  </si>
  <si>
    <t>Resíduos da limpeza de ruas</t>
  </si>
  <si>
    <t>19 08 01</t>
  </si>
  <si>
    <t>Gradados</t>
  </si>
  <si>
    <t>19 08 02</t>
  </si>
  <si>
    <t>Terras e pedras</t>
  </si>
  <si>
    <t xml:space="preserve">Outros resíduos não biodegradáveis </t>
  </si>
  <si>
    <t>19 01 99</t>
  </si>
  <si>
    <t>20 01 32</t>
  </si>
  <si>
    <t>10 01 01</t>
  </si>
  <si>
    <t>19 08 05</t>
  </si>
  <si>
    <t>Lamas do tratamento de águas residuais urbanas</t>
  </si>
  <si>
    <t>19 08 12</t>
  </si>
  <si>
    <t>18 01 02</t>
  </si>
  <si>
    <t>Produtos químicos contendo ou compostos por substâncias perigosas</t>
  </si>
  <si>
    <t>Medicamentos citotóxicos e citostáticos</t>
  </si>
  <si>
    <t xml:space="preserve">Medicamentos citotóxicos e citostáticos </t>
  </si>
  <si>
    <t>Pneus Usados</t>
  </si>
  <si>
    <t xml:space="preserve">20 01 36 </t>
  </si>
  <si>
    <t>16 01 16</t>
  </si>
  <si>
    <t>Depósitos para gás liquefeito</t>
  </si>
  <si>
    <t>16 01 22</t>
  </si>
  <si>
    <t>16 08 01</t>
  </si>
  <si>
    <t>Resíduos de tonner de impressão contendo substâncias perigosas</t>
  </si>
  <si>
    <t>Óleos facilmente biodegradáveis isolantes e de transmissão de calor</t>
  </si>
  <si>
    <t>Resíduos sólidos provenientes de desarenadores e de separadores óleo/água</t>
  </si>
  <si>
    <t>Água com óleo proveniente dos separadores óleo/água</t>
  </si>
  <si>
    <t>Misturas de resíduos provenientes de desarenadores e de separadores óleo/água</t>
  </si>
  <si>
    <t>Fuelóleo e gasóleo</t>
  </si>
  <si>
    <t>Transformadores e condensadores contendo PCB</t>
  </si>
  <si>
    <t>Equipamento fora de uso não abrangido em 16 02 09 a 16 02 13</t>
  </si>
  <si>
    <t>Componentes retirados de equipamento fora de uso não abrangidos em 16 02 15</t>
  </si>
  <si>
    <t>Catalisadores usados contendo metais de transição ou compostos de metais de transição não especificados de outra forma</t>
  </si>
  <si>
    <t>Catalisadores usados contaminados com substâncias perigosas</t>
  </si>
  <si>
    <t>Vidro, plástico e madeira contentdo ou contaminados com substâncias perigosas</t>
  </si>
  <si>
    <t>Misturas betuminosas contendo alcatrão</t>
  </si>
  <si>
    <t>Alcatrão e produtos de alcatrão</t>
  </si>
  <si>
    <t xml:space="preserve">Solos e rochas contendo substâncias perigosas   </t>
  </si>
  <si>
    <t>Materiais de construção à base de gesso não abrangidos em 17 08 01</t>
  </si>
  <si>
    <t>Resíduos de amálgamas de tratamentos dentários</t>
  </si>
  <si>
    <t>Misturas de gorduras e óleos, da separação óleo/água, contendo apenas óleos e gorduras alimentares</t>
  </si>
  <si>
    <t>Resíduos de tonner de impressão não abrangidos em 08 03 17</t>
  </si>
  <si>
    <t>Equipamento fora de uso contendo ou contaminado por PCB não abrangido em 16 02 09</t>
  </si>
  <si>
    <t>Equipamento fora de uso contendo amianto livre</t>
  </si>
  <si>
    <t>D9/D15</t>
  </si>
  <si>
    <t xml:space="preserve">APICIUS </t>
  </si>
  <si>
    <t>SERLIMA</t>
  </si>
  <si>
    <t>QUINTA TERRA BOA</t>
  </si>
  <si>
    <t>D1</t>
  </si>
  <si>
    <t>R4/R13</t>
  </si>
  <si>
    <t>SOCISCO</t>
  </si>
  <si>
    <t>AUTO RIBEIRA DA CAMISA</t>
  </si>
  <si>
    <t>ECO-COLOR</t>
  </si>
  <si>
    <t>Estrada Comandante Camacho de Freitas, 701</t>
  </si>
  <si>
    <t>APICIUS</t>
  </si>
  <si>
    <t>249 823 566</t>
  </si>
  <si>
    <t>249 824 185</t>
  </si>
  <si>
    <t>FILTRAMADEIRA</t>
  </si>
  <si>
    <t>ÓLEOTORRES</t>
  </si>
  <si>
    <t>Auto Ribeira da Camisa, Lda.</t>
  </si>
  <si>
    <t>Caminho do Lombo de São Tiago, n.º 42</t>
  </si>
  <si>
    <t>Eco-Color, Lda.</t>
  </si>
  <si>
    <t>joaocorreia@autopop.com.pt</t>
  </si>
  <si>
    <t>Rua dos Ferreiros, n.º 234</t>
  </si>
  <si>
    <t>DVG - Desmantelamento de Veículos do Garachico, Lda.</t>
  </si>
  <si>
    <t>D9</t>
  </si>
  <si>
    <t>38121 e 38220</t>
  </si>
  <si>
    <t>SUSPENSA</t>
  </si>
  <si>
    <t>-</t>
  </si>
  <si>
    <t>Operador</t>
  </si>
  <si>
    <t>Alvará</t>
  </si>
  <si>
    <t>2/2011</t>
  </si>
  <si>
    <t>6/2010</t>
  </si>
  <si>
    <t>7/2010</t>
  </si>
  <si>
    <t>4/2011</t>
  </si>
  <si>
    <t>1/2014</t>
  </si>
  <si>
    <t>1/2013</t>
  </si>
  <si>
    <t>3/2012</t>
  </si>
  <si>
    <t>3/2013</t>
  </si>
  <si>
    <t>Caminho do Telégrafo, n.º 6</t>
  </si>
  <si>
    <t>NIF</t>
  </si>
  <si>
    <t>socisco@hotmail.com</t>
  </si>
  <si>
    <t>291 923 617</t>
  </si>
  <si>
    <t>info@madeira-recycling.com</t>
  </si>
  <si>
    <t>info@oleotorres.pt</t>
  </si>
  <si>
    <t>16 01 99</t>
  </si>
  <si>
    <t>Componentes contendo mercúrio</t>
  </si>
  <si>
    <t>Componentes contendo PCB</t>
  </si>
  <si>
    <t>Componentes perigosos não abrangidos em 16 01 07 a 16 01 11, 16 01 13 e 16 01 14</t>
  </si>
  <si>
    <t>Mistura de resíduos de construção e demolição não abrangidos em 17 09 01, 17 09 02 e 17 09 03</t>
  </si>
  <si>
    <t>HIPERSUCATA</t>
  </si>
  <si>
    <t>Hipersucata, Lda.</t>
  </si>
  <si>
    <t>hipersucata@hotmail.com</t>
  </si>
  <si>
    <t>1/2015</t>
  </si>
  <si>
    <t>20 01 30</t>
  </si>
  <si>
    <t>20 01 41</t>
  </si>
  <si>
    <t>Detergentes não abrangidos em 20 01 29</t>
  </si>
  <si>
    <t>Resíduos da limpeza de chaminés</t>
  </si>
  <si>
    <t>R12/R13</t>
  </si>
  <si>
    <t>Outros ácidos</t>
  </si>
  <si>
    <t>Resíduos de tintas e vernizes, contendo solventes orgânicos ou outras substâncias perigosas</t>
  </si>
  <si>
    <t>Outros solventes e misturas de solventes halogenados</t>
  </si>
  <si>
    <t>Outros solventes e misturas de solventes</t>
  </si>
  <si>
    <t>17 03 02</t>
  </si>
  <si>
    <t>Misturas betuminosas não abrangidas em 17 03 01</t>
  </si>
  <si>
    <t>geral@aguasdamadeira.pt</t>
  </si>
  <si>
    <t>3/2015</t>
  </si>
  <si>
    <t>Veículos em fim de vida que não contenham líquidos nem outros componentes perigosos</t>
  </si>
  <si>
    <t>Resíduos sem outras especificações</t>
  </si>
  <si>
    <t>LA 1/2015/DROTA</t>
  </si>
  <si>
    <t>02 01 02</t>
  </si>
  <si>
    <t>Resíduos de tecidos animais</t>
  </si>
  <si>
    <t>02 01 03</t>
  </si>
  <si>
    <t xml:space="preserve">Resíduos de tecidos vegetais </t>
  </si>
  <si>
    <t>02 01 06</t>
  </si>
  <si>
    <t>02 01 07</t>
  </si>
  <si>
    <t xml:space="preserve">Resíduos silvícolas </t>
  </si>
  <si>
    <t>02 01 99</t>
  </si>
  <si>
    <t xml:space="preserve">Outros resíduos não anteriormente especificados </t>
  </si>
  <si>
    <t>02 02 02</t>
  </si>
  <si>
    <t xml:space="preserve">Resíduos de tecidos animais </t>
  </si>
  <si>
    <t>02 02 03</t>
  </si>
  <si>
    <t xml:space="preserve">Matérias impróprias para consumo ou processamento </t>
  </si>
  <si>
    <t>02 02 04</t>
  </si>
  <si>
    <t xml:space="preserve">Lamas do tratamento local de efluentes </t>
  </si>
  <si>
    <t>02 02 99</t>
  </si>
  <si>
    <t>02 03 04</t>
  </si>
  <si>
    <t>02 03 99</t>
  </si>
  <si>
    <t xml:space="preserve">Resíduos sem outras especificações </t>
  </si>
  <si>
    <t>02 05 01</t>
  </si>
  <si>
    <t>02 05 99</t>
  </si>
  <si>
    <t>02 06 01</t>
  </si>
  <si>
    <t>02 06 99</t>
  </si>
  <si>
    <t>02 07 01</t>
  </si>
  <si>
    <t xml:space="preserve">Resíduos da lavagem, limpeza e redução mecânica das matérias-primas </t>
  </si>
  <si>
    <t>02 07 02</t>
  </si>
  <si>
    <t xml:space="preserve">Resíduos da destilação de bebidas espirituosas </t>
  </si>
  <si>
    <t>02 07 04</t>
  </si>
  <si>
    <t>02 07 99</t>
  </si>
  <si>
    <t>03 01 01</t>
  </si>
  <si>
    <t xml:space="preserve">Resíduos do descasque de madeira e de cortiça </t>
  </si>
  <si>
    <t>03 01 05</t>
  </si>
  <si>
    <t xml:space="preserve">Serradura, aparas, fitas de aplainamento, madeira, aglomerados e folheados não abrangidos em 03 01 04 </t>
  </si>
  <si>
    <t>07 06 99</t>
  </si>
  <si>
    <t xml:space="preserve">Vidro </t>
  </si>
  <si>
    <t xml:space="preserve">Componentes sem outras especificações </t>
  </si>
  <si>
    <t>16 03 04</t>
  </si>
  <si>
    <t xml:space="preserve">Resíduos inorgânicos não abrangidos em 16 03 03 </t>
  </si>
  <si>
    <t>16 03 06</t>
  </si>
  <si>
    <t xml:space="preserve">Resíduos orgânicos não abrangidos em 16 03 05 </t>
  </si>
  <si>
    <t xml:space="preserve">Mistura de resíduos de construção e demolição não abrangidos em 17 09 01, 17 09 02 e 17 09 03 </t>
  </si>
  <si>
    <t xml:space="preserve">Produtos químicos não abrangidos em 18 01 06 </t>
  </si>
  <si>
    <t xml:space="preserve">Produtos químicos não abrangidos em 18 02 05 </t>
  </si>
  <si>
    <t xml:space="preserve">Medicamentos não abrangidos em 18 01 08 </t>
  </si>
  <si>
    <t xml:space="preserve">Medicamentos não abrangidos em 18 02 07 </t>
  </si>
  <si>
    <t>19 01 12</t>
  </si>
  <si>
    <t>19 03 07</t>
  </si>
  <si>
    <t xml:space="preserve">Resíduos solidificados não abrangidos em 19 03 06 </t>
  </si>
  <si>
    <t>19 05 02</t>
  </si>
  <si>
    <t xml:space="preserve">Fração não compostada de resíduos animais e vegetais </t>
  </si>
  <si>
    <t>19 05 03</t>
  </si>
  <si>
    <t xml:space="preserve">Composto fora de especificação </t>
  </si>
  <si>
    <t>19 05 99</t>
  </si>
  <si>
    <t xml:space="preserve">Lamas do tratamento biológico de águas residuais industriais não abrangidas em 19 08 11 </t>
  </si>
  <si>
    <t>19 08 14</t>
  </si>
  <si>
    <t xml:space="preserve">Lamas de outros tratamentos de águas residuais industriais não abrangidas em 19 08 13 </t>
  </si>
  <si>
    <t>19 08 99</t>
  </si>
  <si>
    <t>19 09 04</t>
  </si>
  <si>
    <t xml:space="preserve">Carvão ativado usado </t>
  </si>
  <si>
    <t>19 09 05</t>
  </si>
  <si>
    <t xml:space="preserve">Resinas de permuta iónica, saturadas ou usadas </t>
  </si>
  <si>
    <t>19 09 99</t>
  </si>
  <si>
    <t>19 12 01</t>
  </si>
  <si>
    <t xml:space="preserve">Papel e cartão </t>
  </si>
  <si>
    <t xml:space="preserve">Madeira não abrangida em 19 12 06 </t>
  </si>
  <si>
    <t>19 12 08</t>
  </si>
  <si>
    <t xml:space="preserve">Têxteis </t>
  </si>
  <si>
    <t>19 12 09</t>
  </si>
  <si>
    <t xml:space="preserve">Óleos e gorduras alimentares </t>
  </si>
  <si>
    <t xml:space="preserve">Medicamentos não abrangidos em 20 01 31 </t>
  </si>
  <si>
    <t>20 03 06</t>
  </si>
  <si>
    <t>R3</t>
  </si>
  <si>
    <t>291 934 524</t>
  </si>
  <si>
    <t>Morada</t>
  </si>
  <si>
    <t>Freguesia</t>
  </si>
  <si>
    <t>Concelho</t>
  </si>
  <si>
    <t>Código Postal</t>
  </si>
  <si>
    <t>Imaculado Coração de Maria</t>
  </si>
  <si>
    <t>Funchal</t>
  </si>
  <si>
    <t>Parque Industrial da Cancela, Pavilhão P.I 3.3</t>
  </si>
  <si>
    <t>9125-042 Caniço</t>
  </si>
  <si>
    <t>Caniço</t>
  </si>
  <si>
    <t>Santa Cruz</t>
  </si>
  <si>
    <t>Telefone</t>
  </si>
  <si>
    <t>Fax</t>
  </si>
  <si>
    <t>E-mail</t>
  </si>
  <si>
    <t>Canhas</t>
  </si>
  <si>
    <t>Ponta do Sol</t>
  </si>
  <si>
    <t>Estrada do Barreiro e Feiteira, n.º 115 (piso -1)</t>
  </si>
  <si>
    <t xml:space="preserve">19 12 03 </t>
  </si>
  <si>
    <t>R12</t>
  </si>
  <si>
    <t>9360-339 Canhas</t>
  </si>
  <si>
    <t>Socisco - Recolha e Valorização de resíduos Metálicos, Lda.</t>
  </si>
  <si>
    <t>9360-347 Canhas</t>
  </si>
  <si>
    <t>Correia &amp; Pedro, Lda.</t>
  </si>
  <si>
    <t>9000-082 Funchal</t>
  </si>
  <si>
    <t>Sé</t>
  </si>
  <si>
    <t>Rua dos Ferreiros, n.º 148 a 150</t>
  </si>
  <si>
    <t xml:space="preserve">ARM - Águas e Resíduos da Madeira, S.A. </t>
  </si>
  <si>
    <t>Rua dos ferreiros, n.º 148 a 150</t>
  </si>
  <si>
    <t>9125-014 Caniço</t>
  </si>
  <si>
    <t>Rua Dr. Fraancisco Peres, Edifício Alberto Teixeira, Loja G</t>
  </si>
  <si>
    <t>Estrada do Aeroporto, n.º 3, Sítio da Tendeira</t>
  </si>
  <si>
    <t>9125-078 Caniço</t>
  </si>
  <si>
    <t>Sítio da Meia Serra, Camacha</t>
  </si>
  <si>
    <t>Camacha</t>
  </si>
  <si>
    <t>9135-400 Camacha</t>
  </si>
  <si>
    <t>Caminho Municipal da Portela, entrada 164, estaleiro n.º 3</t>
  </si>
  <si>
    <t>9135 – 379 Camacha</t>
  </si>
  <si>
    <t>32.689722, -16.862594</t>
  </si>
  <si>
    <t>R12/D15</t>
  </si>
  <si>
    <t>D13/D15</t>
  </si>
  <si>
    <t>R12/D13/D15</t>
  </si>
  <si>
    <t xml:space="preserve">Madeira Cartão - Sociedade de Triagem, Lda. </t>
  </si>
  <si>
    <t>9200-047 Caniçal</t>
  </si>
  <si>
    <t>Caniçal</t>
  </si>
  <si>
    <t>Machico</t>
  </si>
  <si>
    <t>Estrada do Pinheirinho</t>
  </si>
  <si>
    <t>9135-415 Camacha</t>
  </si>
  <si>
    <t>1/2016</t>
  </si>
  <si>
    <t>32.669610, -16.857712</t>
  </si>
  <si>
    <t>Resíduos da remoção de tintas e vernizes, contendo solventes orgânicos ou outras substâncias perigosas</t>
  </si>
  <si>
    <t>Suspensões aquosas contendo tintas e vernizes, contendo solventes orgânicos ou outras substâncias perigosas</t>
  </si>
  <si>
    <t>15 01 09</t>
  </si>
  <si>
    <t>Embalagens têxteis</t>
  </si>
  <si>
    <t>15 02 02*</t>
  </si>
  <si>
    <t>Cinzas e escórias, não abrangidas em 19 01 11</t>
  </si>
  <si>
    <t>Resíduos urbanos e equiparados, sem outras especificações</t>
  </si>
  <si>
    <t>R12/D13</t>
  </si>
  <si>
    <t>R12/D13, R13/D15</t>
  </si>
  <si>
    <t>R12/D13, D15</t>
  </si>
  <si>
    <t>R12, R13</t>
  </si>
  <si>
    <t>Porto Santo</t>
  </si>
  <si>
    <t>9240 – 118 Ponta Delgada SVC</t>
  </si>
  <si>
    <t>Ponta Delgada</t>
  </si>
  <si>
    <t>São Vicente</t>
  </si>
  <si>
    <t>Sítio da Ribeira da Camisa</t>
  </si>
  <si>
    <t>9020 – 301 Funchal</t>
  </si>
  <si>
    <t>Santo António</t>
  </si>
  <si>
    <t>Sítio do Vasco Gil</t>
  </si>
  <si>
    <t>Estrada do Parque Empresarial da Ribeira Brava, n.º 2, Sítio da Boa Morte</t>
  </si>
  <si>
    <t>9350-104 Ribeira Brava</t>
  </si>
  <si>
    <t>Ribeira Brava</t>
  </si>
  <si>
    <t>32.682296, -17.040616</t>
  </si>
  <si>
    <t xml:space="preserve">MWR – Madeira Waste Recycling, Lda. </t>
  </si>
  <si>
    <t>3/2016</t>
  </si>
  <si>
    <t>Quinta Terra Boa, Lda.</t>
  </si>
  <si>
    <t>Rua da Torrinha, n.º 7</t>
  </si>
  <si>
    <t>9050 - 429 Funchal</t>
  </si>
  <si>
    <t>291 226 309</t>
  </si>
  <si>
    <t>291 227 453</t>
  </si>
  <si>
    <t>quintaterraboa@gmail.com</t>
  </si>
  <si>
    <t>Sítio das Carreiras de Cima, Monte, Funchal</t>
  </si>
  <si>
    <t>Monte</t>
  </si>
  <si>
    <t>32.692504, -16.878292</t>
  </si>
  <si>
    <t>R12, D13</t>
  </si>
  <si>
    <t>Ladrilhos, telhas e materiais cerâmicos</t>
  </si>
  <si>
    <t>08 01 18</t>
  </si>
  <si>
    <t>Absorventes, materiais filtrantes, panos de limpeza e vestuário de proteção não abrangidos em 15 02 02</t>
  </si>
  <si>
    <t>D13</t>
  </si>
  <si>
    <t>Misturas ou frações separadas de betão, tijolos, ladrilhos, telhas e materiais cerâmicos contendo substâncias perigosas</t>
  </si>
  <si>
    <t>Resíduos metálicos contaminados com substâncias perigosas</t>
  </si>
  <si>
    <t>Cabos contendo hidrocarbonetos, alcatrão ou outras substâncias perigosas</t>
  </si>
  <si>
    <t>17 05 06</t>
  </si>
  <si>
    <t>Lamas de dragagem não abrangidas em 17 05 05</t>
  </si>
  <si>
    <t>Outros materiais de isolamento contendo ou constituídos por substâncias perigosas</t>
  </si>
  <si>
    <t>Materiais de construção contendo amianto</t>
  </si>
  <si>
    <t>Materiais de construção à base de gesso contaminados por substâncias perigosas</t>
  </si>
  <si>
    <t>Madeira contendo substâncias perigosas</t>
  </si>
  <si>
    <t>Solventes</t>
  </si>
  <si>
    <t>Ácidos</t>
  </si>
  <si>
    <t>Resíduos alcalinos</t>
  </si>
  <si>
    <t>Produtos químicos para fotografia</t>
  </si>
  <si>
    <t>Pesticidas</t>
  </si>
  <si>
    <t>Óleos e gorduras não abrangidos em 20 01 25</t>
  </si>
  <si>
    <t>Tintas, produtos adesivos, colas e resinas, contendo substâncias perigosas</t>
  </si>
  <si>
    <t>20 01 28</t>
  </si>
  <si>
    <t>Tintas, produtos adesivos, colas e resinas não abrangidos em 20 01 27</t>
  </si>
  <si>
    <t>Detergentes contendo substâncias perigosas</t>
  </si>
  <si>
    <t>Lamas de fossas séticas</t>
  </si>
  <si>
    <t>D13, D15</t>
  </si>
  <si>
    <t>D13, R15</t>
  </si>
  <si>
    <t>Resíduos de remoção de tintas e vernizes, não abrangidos em 08 01 17</t>
  </si>
  <si>
    <t>20 01 21*</t>
  </si>
  <si>
    <t>20 01 23*</t>
  </si>
  <si>
    <t>Equipamento fora de uso contendo clorofluorocarbonetos</t>
  </si>
  <si>
    <t>António &amp; Isidro, Lda.</t>
  </si>
  <si>
    <t>9125-258 Caniço</t>
  </si>
  <si>
    <t>918557036/962956669</t>
  </si>
  <si>
    <t>antonioisidro@live.com.pt</t>
  </si>
  <si>
    <t>32.661890, -16.835107</t>
  </si>
  <si>
    <t>veículos em fim de vida que não contenham líquidos nem outros componentes perigosos</t>
  </si>
  <si>
    <t>Câmara de Lobos</t>
  </si>
  <si>
    <t>32.820979, -17.003920</t>
  </si>
  <si>
    <t>a.ribeiradacamisa@sapo.pt</t>
  </si>
  <si>
    <t>São Martinho</t>
  </si>
  <si>
    <t>Plataforma 36B da Zona Franca Industrial da Madeira</t>
  </si>
  <si>
    <t>32.745423, -16.730504</t>
  </si>
  <si>
    <t>Filtramadeira - Recolha de Óleos Alimentares, Unipessoal, Lda.</t>
  </si>
  <si>
    <t>38112, 38322</t>
  </si>
  <si>
    <t xml:space="preserve">Apicius - Reciclagem de Resíduos, Lda. </t>
  </si>
  <si>
    <t>45200, 38311</t>
  </si>
  <si>
    <t>4/2016</t>
  </si>
  <si>
    <t>5/2016</t>
  </si>
  <si>
    <t>Resíduos da limpeza de esgotos</t>
  </si>
  <si>
    <t>33.090898, -16.346669</t>
  </si>
  <si>
    <t xml:space="preserve">Sítio do Porto das Salemas, Camacha </t>
  </si>
  <si>
    <t>291 980 560</t>
  </si>
  <si>
    <t>Embalagens de papel e de cartão</t>
  </si>
  <si>
    <t>Pastilhas de travões, contendo amianto</t>
  </si>
  <si>
    <t>R13/D15, R12/D13</t>
  </si>
  <si>
    <t>291863893 / 965060037</t>
  </si>
  <si>
    <t>Parque Empresarial Câmara de Lobos, Pavilhão 9, Estrada da Ribeira Garcia</t>
  </si>
  <si>
    <t>9300 – 324 Câmara de Lobos</t>
  </si>
  <si>
    <t>32.669352, -16.998654</t>
  </si>
  <si>
    <t>Diogo Filipe Abreu Rodrigues</t>
  </si>
  <si>
    <t>Oleotorres, Lda.</t>
  </si>
  <si>
    <t>2350-483 Torres Novas</t>
  </si>
  <si>
    <t>Santa Maria</t>
  </si>
  <si>
    <t>Torres Novas</t>
  </si>
  <si>
    <t>Parque Empresarial da Ribeira Brava</t>
  </si>
  <si>
    <t>Rui André Rodrigues Ferreira</t>
  </si>
  <si>
    <t>32.658654, -16.812705</t>
  </si>
  <si>
    <t>291 004 300</t>
  </si>
  <si>
    <t>R1</t>
  </si>
  <si>
    <t>Email</t>
  </si>
  <si>
    <t>Gaula</t>
  </si>
  <si>
    <t>Sítio do Porto Novo</t>
  </si>
  <si>
    <t>9100 - 069 Gaula</t>
  </si>
  <si>
    <t>32.704040, -16.869011</t>
  </si>
  <si>
    <t>32.651581, -16.859789</t>
  </si>
  <si>
    <t>SERLIMA Ambiente, Limpeza e Conservação, S.A.</t>
  </si>
  <si>
    <t>9020 – 152 Funchal</t>
  </si>
  <si>
    <t>serlimaambiente.madeira@serlima.pt</t>
  </si>
  <si>
    <t>João Paulo da Costa Pedroso Botas</t>
  </si>
  <si>
    <t>Parque Empresarial da Cancela, Pavilhão PI 3.3</t>
  </si>
  <si>
    <t>9012-042 Caniço</t>
  </si>
  <si>
    <t>32.651861, -16.860111</t>
  </si>
  <si>
    <t>1/2017</t>
  </si>
  <si>
    <t xml:space="preserve">José António Ornelas </t>
  </si>
  <si>
    <t>ANTÓNIO &amp; ISIDRO</t>
  </si>
  <si>
    <t>RECICLILHA</t>
  </si>
  <si>
    <t>19 02 03</t>
  </si>
  <si>
    <t>1/2018</t>
  </si>
  <si>
    <t>2/2018</t>
  </si>
  <si>
    <t>Reciclilha, Lda.</t>
  </si>
  <si>
    <t>Ribeira da Cal, Boa Morte</t>
  </si>
  <si>
    <t>9350-047 Ribeira Brava</t>
  </si>
  <si>
    <t>reciclilha@gmail.com</t>
  </si>
  <si>
    <t xml:space="preserve">Sidónio Cardoso Carvalho Spínola </t>
  </si>
  <si>
    <t>3/2018</t>
  </si>
  <si>
    <t>O LIBERAL COMUNICAÇÕES</t>
  </si>
  <si>
    <t>Equipamento fora de uso contendo clorofluorocarbonetos, HCFC, HFC</t>
  </si>
  <si>
    <t>Equipamento fora de uso, contendo componentes perigosos não abrangidos em 16 02 09 a 16 02 12</t>
  </si>
  <si>
    <t>Equipamento elétrico e eletrónico fora de uso, não abrangido em 20 01 21 ou 20 01 23, contendo componentes perigosos</t>
  </si>
  <si>
    <t>32.661704, -16.812729</t>
  </si>
  <si>
    <t>291 529 120</t>
  </si>
  <si>
    <t>Resíduos do desarenamento</t>
  </si>
  <si>
    <t>12 01 05</t>
  </si>
  <si>
    <t>Aparas de matérias plásticas</t>
  </si>
  <si>
    <t>O Liberal Comunicações, Lda.</t>
  </si>
  <si>
    <t>comercial@oliberal.pt</t>
  </si>
  <si>
    <t>32.684083, -17.038867</t>
  </si>
  <si>
    <t>Eduardo Caires / Isabel Baptista</t>
  </si>
  <si>
    <t>Centro Comercial Sol Mar, sala 203, Av. Infante D. Henrique, n.º 71</t>
  </si>
  <si>
    <t>9500-769 Ponta Delgada</t>
  </si>
  <si>
    <t>Parque Empresarial da Zona Oeste, Lote 7</t>
  </si>
  <si>
    <t>9304-006 Câmara de Lobos</t>
  </si>
  <si>
    <t>Instalação</t>
  </si>
  <si>
    <t>9300-324 Câmara de Lobos</t>
  </si>
  <si>
    <t>Rua da Classe Operária - Zona Industrial</t>
  </si>
  <si>
    <t>Rua Vale da Ajuda, n.º 29, Ed. Jardins Forum Plaza III</t>
  </si>
  <si>
    <t>9000-116 Funchal</t>
  </si>
  <si>
    <t>geral@ecocolor.pt</t>
  </si>
  <si>
    <t>Miguel Ângelo Andrade Ganança</t>
  </si>
  <si>
    <t>32.718178, -17.124013</t>
  </si>
  <si>
    <t>Maria José Abreu Faria Freitas</t>
  </si>
  <si>
    <t>32.637342, -16.943754</t>
  </si>
  <si>
    <t>16 01 07*</t>
  </si>
  <si>
    <t>HJ SUCATA</t>
  </si>
  <si>
    <t>4/2018</t>
  </si>
  <si>
    <t>32.658163, -16.858422</t>
  </si>
  <si>
    <t>Rua da Paz, n.º 24</t>
  </si>
  <si>
    <t>HJ Sucata, Lda.</t>
  </si>
  <si>
    <t>9125-160 Caniço</t>
  </si>
  <si>
    <t>hjsucata@hotmail.com</t>
  </si>
  <si>
    <t>32.683258, -17.038577</t>
  </si>
  <si>
    <t>5/2018</t>
  </si>
  <si>
    <t>ADELINO GONÇALVES</t>
  </si>
  <si>
    <t>Adelino Gonçalves - Unipessoal, Lda.</t>
  </si>
  <si>
    <t>Caminho do Pináculo, Entrada 31, n.º 4</t>
  </si>
  <si>
    <t>9060-236 Funchal</t>
  </si>
  <si>
    <t>São Gonçalo</t>
  </si>
  <si>
    <t>Hugo Joel Gomes Andrade</t>
  </si>
  <si>
    <t>José Adelino Gonçalves</t>
  </si>
  <si>
    <t>Parque Empresarial da Cancela, Pavilhão 4.7 Superior</t>
  </si>
  <si>
    <t>32.650162, -16.858028</t>
  </si>
  <si>
    <t>mestreadelino@sapo.pt</t>
  </si>
  <si>
    <t>R13/D15, D13</t>
  </si>
  <si>
    <t>6/2018</t>
  </si>
  <si>
    <t>16 01 11*</t>
  </si>
  <si>
    <t>16 01 21*</t>
  </si>
  <si>
    <t>16 02 13*</t>
  </si>
  <si>
    <t>16 06 01*</t>
  </si>
  <si>
    <t>16 06 02*</t>
  </si>
  <si>
    <t>20 01 33*</t>
  </si>
  <si>
    <t>20 01 35*</t>
  </si>
  <si>
    <t>Pilhas e acumuladores abrangidos em 16 06 01, 16 06 02 ou 16 06 03 e pilhas e acumuladores, não triados, contendo desses acumuladores ou pilhas</t>
  </si>
  <si>
    <t>Pilhas e acumuladores, não abrangidos em 20 01 33</t>
  </si>
  <si>
    <t>dvg-2013@outlook.com</t>
  </si>
  <si>
    <t>7/2018</t>
  </si>
  <si>
    <t>8/2018</t>
  </si>
  <si>
    <t>32.663392, -16.920486</t>
  </si>
  <si>
    <t>Graciela Andrea Ramos de Sousa</t>
  </si>
  <si>
    <t>Câmara Municipal do Funchal</t>
  </si>
  <si>
    <t>Praça do Município</t>
  </si>
  <si>
    <t>9004-512 Funchal</t>
  </si>
  <si>
    <t>9000-037 Funchal</t>
  </si>
  <si>
    <t>São Roque</t>
  </si>
  <si>
    <t>dep.ambiente@cm-funchal.pt</t>
  </si>
  <si>
    <t>cmf@cm-funchal.pt</t>
  </si>
  <si>
    <t xml:space="preserve">09 01 07 </t>
  </si>
  <si>
    <t>Película e papel fotográfico, contendo prata ou compostos de prata</t>
  </si>
  <si>
    <t xml:space="preserve">Metais não ferrosos </t>
  </si>
  <si>
    <t>16 02 11*</t>
  </si>
  <si>
    <t>16 06 03*</t>
  </si>
  <si>
    <t xml:space="preserve">R3/R13 </t>
  </si>
  <si>
    <t>Rua Mestre Sidónio, n.º 28</t>
  </si>
  <si>
    <t>CÂMARA MUNICIPAL DO FUNCHAL</t>
  </si>
  <si>
    <t>32.691117, -16.949909</t>
  </si>
  <si>
    <t>Silvestre de Abreu Pereira</t>
  </si>
  <si>
    <t>geral@madeiracartao.net</t>
  </si>
  <si>
    <t>16 02 09*</t>
  </si>
  <si>
    <t>16 02 10*</t>
  </si>
  <si>
    <t>16 02 12*</t>
  </si>
  <si>
    <t>16 02 15*</t>
  </si>
  <si>
    <t>16 06 06*</t>
  </si>
  <si>
    <t>16 08 07*</t>
  </si>
  <si>
    <t>Misturas de betão, tijolos, ladrilhos, telhas e materiais cerâmicos, não abrangidas em 17 01 06</t>
  </si>
  <si>
    <t>291221061 / 963650942</t>
  </si>
  <si>
    <t>15 01 10*</t>
  </si>
  <si>
    <t>16 01 04*</t>
  </si>
  <si>
    <t>06 01 06*</t>
  </si>
  <si>
    <t>08 01 11*</t>
  </si>
  <si>
    <t>13 01 05*</t>
  </si>
  <si>
    <t>13 01 10*</t>
  </si>
  <si>
    <t>13 01 11*</t>
  </si>
  <si>
    <t>13 01 12*</t>
  </si>
  <si>
    <t>13 01 13*</t>
  </si>
  <si>
    <t>13 02 05*</t>
  </si>
  <si>
    <t>13 02 06*</t>
  </si>
  <si>
    <t>13 02 07*</t>
  </si>
  <si>
    <t>13 02 08*</t>
  </si>
  <si>
    <t>13 03 07*</t>
  </si>
  <si>
    <t>13 03 08*</t>
  </si>
  <si>
    <t>13 03 09*</t>
  </si>
  <si>
    <t>13 03 10*</t>
  </si>
  <si>
    <t>13 04 01*</t>
  </si>
  <si>
    <t>13 04 02*</t>
  </si>
  <si>
    <t>13 04 03*</t>
  </si>
  <si>
    <t>13 05 01*</t>
  </si>
  <si>
    <t>13 05 02*</t>
  </si>
  <si>
    <t>13 05 03*</t>
  </si>
  <si>
    <t>13 05 06*</t>
  </si>
  <si>
    <t>13 05 07*</t>
  </si>
  <si>
    <t>13 05 08*</t>
  </si>
  <si>
    <t>13 07 01*</t>
  </si>
  <si>
    <t>13 07 03*</t>
  </si>
  <si>
    <t>13 08 01*</t>
  </si>
  <si>
    <t>13 08 02*</t>
  </si>
  <si>
    <t>13 08 99*</t>
  </si>
  <si>
    <t>14 06 02*</t>
  </si>
  <si>
    <t>14 06 03*</t>
  </si>
  <si>
    <t>16 01 13*</t>
  </si>
  <si>
    <t>18 01 03*</t>
  </si>
  <si>
    <t>18 01 06*</t>
  </si>
  <si>
    <t>18 01 08*</t>
  </si>
  <si>
    <t>18 02 02*</t>
  </si>
  <si>
    <t>18 02 05*</t>
  </si>
  <si>
    <t>18 02 07*</t>
  </si>
  <si>
    <t>15 01 11*</t>
  </si>
  <si>
    <t>16 01 08*</t>
  </si>
  <si>
    <t>16 01 10*</t>
  </si>
  <si>
    <t>16 01 14*</t>
  </si>
  <si>
    <t>16 08 02*</t>
  </si>
  <si>
    <t>16 08 03*</t>
  </si>
  <si>
    <t>17 04 09*</t>
  </si>
  <si>
    <t>16 01 09*</t>
  </si>
  <si>
    <t>08 01 17*</t>
  </si>
  <si>
    <t>08 01 19*</t>
  </si>
  <si>
    <t>16 07 08*</t>
  </si>
  <si>
    <t>17 02 04*</t>
  </si>
  <si>
    <t>17 03 01*</t>
  </si>
  <si>
    <t>17 03 03*</t>
  </si>
  <si>
    <t>17 05 03*</t>
  </si>
  <si>
    <t>19 12 11*</t>
  </si>
  <si>
    <t>08 03 17*</t>
  </si>
  <si>
    <t>17 01 06*</t>
  </si>
  <si>
    <t>17 04 10*</t>
  </si>
  <si>
    <t>17 06 03*</t>
  </si>
  <si>
    <t>17 06 05*</t>
  </si>
  <si>
    <t>17 08 01*</t>
  </si>
  <si>
    <t>17 09 03*</t>
  </si>
  <si>
    <t>19 12 06*</t>
  </si>
  <si>
    <t>20 01 13*</t>
  </si>
  <si>
    <t>20 01 14*</t>
  </si>
  <si>
    <t>20 01 15*</t>
  </si>
  <si>
    <t>20 01 17*</t>
  </si>
  <si>
    <t>20 01 19*</t>
  </si>
  <si>
    <t>20 01 26*</t>
  </si>
  <si>
    <t>20 01 27*</t>
  </si>
  <si>
    <t>20 01 29*</t>
  </si>
  <si>
    <t>20 01 37*</t>
  </si>
  <si>
    <t>09 01 01*</t>
  </si>
  <si>
    <t>09 01 04*</t>
  </si>
  <si>
    <t>18 01 10*</t>
  </si>
  <si>
    <t>32.648793, -16.968200</t>
  </si>
  <si>
    <t>Absorventes, materiais filtrantes (incluindo filtros de óleo sem outras especificações), panos de limpeza e vestuário de proteção, contaminados por substâncias perigosas</t>
  </si>
  <si>
    <t>Catalisadores usados contendo ouro, prata, rénio, ródio, paládio, irídio ou platina (exceto 16 08 07)</t>
  </si>
  <si>
    <t>Outros combustíveis (incluindo misturas)</t>
  </si>
  <si>
    <t>Pilhas alcalinas (exceto 16 06 03)</t>
  </si>
  <si>
    <t>Resíduos de plásticos (excluindo embalagens)</t>
  </si>
  <si>
    <t>Cinzas, escórias e poeiras de caldeiras (excluindo as poeiras de caldeiras abrangidas em 10 01 04)</t>
  </si>
  <si>
    <t>Outros resíduos (incluindo misturas de materiais) do tratamento mecânico de resíduos, não abrangidos em 19 12 11</t>
  </si>
  <si>
    <t>Partes anatómicas e órgãos, incluindo sacos de sangue e sangue conservado (exceto 18 01 03)</t>
  </si>
  <si>
    <t>Objetos cortantes e perfurantes (exceto 18 02 02)</t>
  </si>
  <si>
    <t>Embalagens de metal, incluindo recipientes vazios sob pressão, contendo uma matriz porosa sólida perigosa (por exemplo amianto)</t>
  </si>
  <si>
    <t>Componentes explosivos [por exemplo, almofadas de ar (air bags)]</t>
  </si>
  <si>
    <t>Outros resíduos (incluindo misturas de materiais) do tratamento mecânico de resíduos, contendo substâncias perigosas</t>
  </si>
  <si>
    <t>Outras frações, sem outras especificações</t>
  </si>
  <si>
    <t>Outros resíduos de construção e demolição (incluindo misturas de resíduos) contendo substâncias perigosas</t>
  </si>
  <si>
    <t>Resíduos cujas recolha e eliminação não estão sujeitas a requisitos específicos com vista à prevenção de infeções (por exemplo pensos, compressas, ligaduras, gessos, roupas, vestuário descartável, fraldas)</t>
  </si>
  <si>
    <t>José Manuel Sousa Ponte</t>
  </si>
  <si>
    <t>jose.ponte@aguasdamadeira.pt</t>
  </si>
  <si>
    <t>C. CORREIA E FILHOS</t>
  </si>
  <si>
    <t>Sítio da Meia Légua</t>
  </si>
  <si>
    <t>291 950 500</t>
  </si>
  <si>
    <t>32.6935857, -17.0454921</t>
  </si>
  <si>
    <t>965013983 / 966437056</t>
  </si>
  <si>
    <t>(D. Isabel)</t>
  </si>
  <si>
    <t>info@gruporodrigues.pt</t>
  </si>
  <si>
    <t>09 01 03*</t>
  </si>
  <si>
    <t>Banhos de revelação, à base de solventes</t>
  </si>
  <si>
    <t>Lamas provenientes de separadores óleo/água</t>
  </si>
  <si>
    <t>13 07 02*</t>
  </si>
  <si>
    <t>Gasolina</t>
  </si>
  <si>
    <t>1/2020</t>
  </si>
  <si>
    <t>PEÇASRAM</t>
  </si>
  <si>
    <t>PeçasRAM – Comércio de Peças e Acessórios, Lda.</t>
  </si>
  <si>
    <t>Rua Ribeira da Freira - Edifício Serparkium Pavilhão 1 - Armazém 4 - Abegoaria</t>
  </si>
  <si>
    <t>9125-122 Caniço</t>
  </si>
  <si>
    <t>comercial.pecasram@createbusiness.pt</t>
  </si>
  <si>
    <t>2/2020</t>
  </si>
  <si>
    <t>Inter-Quantum, Lda.</t>
  </si>
  <si>
    <t>lfigueiredo@inter-quantum.com</t>
  </si>
  <si>
    <t>Leandro Figueiredo</t>
  </si>
  <si>
    <t>32.674548, -16.999035</t>
  </si>
  <si>
    <t>Estrada Ribeira Garcia, Parque Empresarial de Câmara de Lobos, Pavilhão 45D</t>
  </si>
  <si>
    <t>Parque Empresarial de Câmara de Lobos, Pavilhão 45D</t>
  </si>
  <si>
    <t>32.649674, -16. 856992</t>
  </si>
  <si>
    <t>José Luís Vieira Gonçalves</t>
  </si>
  <si>
    <t>Estrada do Barreiro e Feiteiras, n.º 115, Canhas</t>
  </si>
  <si>
    <t>2/2011/DRAMB</t>
  </si>
  <si>
    <t>R12/R14</t>
  </si>
  <si>
    <t>Parque Empresarial da Cancela, Pavilhão PI 3.3 Inferior, Caniço</t>
  </si>
  <si>
    <t>7/2018/DROTA</t>
  </si>
  <si>
    <t>01/2014/IASAUDE</t>
  </si>
  <si>
    <t>Resíduos cujas recolha e eliminação estão sujeitas a requisitos específicos com vista à prevenção de infeções</t>
  </si>
  <si>
    <t>Objetos cortantes e perfurantes (exceto 18 01 03)</t>
  </si>
  <si>
    <t>Ribeira da Cal, Sítio da Boa Morte, Ribeira Brava</t>
  </si>
  <si>
    <t>02/2018/DROTA</t>
  </si>
  <si>
    <t>Sítio das Carreiras, ER203, Monte</t>
  </si>
  <si>
    <t>Parque Empresarial da Ribeira Brava - Lote 33, Sítio da Boa Morte, Ribeira Brava</t>
  </si>
  <si>
    <t>01/2015/DROTA</t>
  </si>
  <si>
    <t>03/2018/DROTA</t>
  </si>
  <si>
    <t>Parque Empresarial da Zona Oeste, Lote 7, Câmara de Lobos</t>
  </si>
  <si>
    <t>Estrada do Parque Empresarial da Ribeira Brava, n.º 2, Sítio da Boa Morte, Ribeira Brava</t>
  </si>
  <si>
    <t>3/2016/DROTA</t>
  </si>
  <si>
    <t>MADEIRA WASTE RECYCLING BOA MORTE</t>
  </si>
  <si>
    <t>Substâncias minerais (por exemplo areia, rochas)</t>
  </si>
  <si>
    <t>Caminho Municipal da Portela, Entrada 164, Estaleiro n.º 3, Camacha</t>
  </si>
  <si>
    <t>3/2013/DROTA</t>
  </si>
  <si>
    <t>MADEIRA WASTE RECYCLING CAMACHA</t>
  </si>
  <si>
    <t>Sítio do Vasco Gil, Santo António, Funchal</t>
  </si>
  <si>
    <t>3/2012/DROTA</t>
  </si>
  <si>
    <t>MADEIRA CARTÃO VASCO GIL</t>
  </si>
  <si>
    <t>Caminho do Pinheiro, Camacha</t>
  </si>
  <si>
    <t>1/2018/DROTA</t>
  </si>
  <si>
    <t>MADEIRA CARTÃO CAMACHA</t>
  </si>
  <si>
    <t>Rua da Paz, n.º 24, Caniço</t>
  </si>
  <si>
    <t>4/2018/DROTA</t>
  </si>
  <si>
    <t>Estrada do Aeroporto, n.º 3, Tendeira, Caniço</t>
  </si>
  <si>
    <t>3/2015/DROTA</t>
  </si>
  <si>
    <t>4/2016/DROTA</t>
  </si>
  <si>
    <t>Zona Franca Industrial da Madeira, Plataforma 36B, Caniçal</t>
  </si>
  <si>
    <t xml:space="preserve">Rua Vale da ajuda, n.º 29, Ed. Jardins Fórum Plaza III, Funchal </t>
  </si>
  <si>
    <t>1/2013/DROTA</t>
  </si>
  <si>
    <t>Parque Empresarial de Câmara de Lobos, Pavilhão 9, Câmara de Lobos</t>
  </si>
  <si>
    <t xml:space="preserve">1/2014/DROTA </t>
  </si>
  <si>
    <t>DESMANTELAMENTO DE VEÍCULOS DO GARACHICO</t>
  </si>
  <si>
    <t>Parque Empresarial da Cancela, Pavilhão P.I. 3.3, Caniço</t>
  </si>
  <si>
    <t>1/2016/DROTA</t>
  </si>
  <si>
    <t>Rua Mestre Sidónio, n.º 28, Funchal</t>
  </si>
  <si>
    <t>8/2018/DRAMB</t>
  </si>
  <si>
    <t>Sítio da Ribeira da Camisa, Ponta Delgada</t>
  </si>
  <si>
    <t>4/2011/DRAMB</t>
  </si>
  <si>
    <t>Catalisadores usados contendo metais de transição perigosos ou contendo compostos de metais de transição perigosos</t>
  </si>
  <si>
    <t>R1/D1</t>
  </si>
  <si>
    <t>ÁGUAS E RESÍDUOS DA MADEIRA ETRS</t>
  </si>
  <si>
    <t>R1/R3</t>
  </si>
  <si>
    <t>R1/R12</t>
  </si>
  <si>
    <t>R1/R3/D1</t>
  </si>
  <si>
    <t xml:space="preserve">Fezes, urina e estrume de animais*, efluentes recolhidos separadamente e tratados noutro local </t>
  </si>
  <si>
    <t>Sítio do Porto das Salemas, Camacha</t>
  </si>
  <si>
    <t>6/2018/DROTA</t>
  </si>
  <si>
    <t>ÁGUAS E RESÍDUOS DA MADEIRA CPRS</t>
  </si>
  <si>
    <t>Sítio do Porto Novo, Gaula</t>
  </si>
  <si>
    <t>ÁGUAS E RESÍDUOS DA MADEIRA ETZL ET</t>
  </si>
  <si>
    <t>7/2010/DRAMB</t>
  </si>
  <si>
    <t>5/2016/DROTA</t>
  </si>
  <si>
    <t>Caminho do Telégrafo, n.º 6, Caniço</t>
  </si>
  <si>
    <t>1/2017/DROTA</t>
  </si>
  <si>
    <t>Parque Empresarial da Cancela, Pavilhão 4.7 Superior, Caniço</t>
  </si>
  <si>
    <t>5/2018/DROTA</t>
  </si>
  <si>
    <t>Operação</t>
  </si>
  <si>
    <t>Designação do resíduo</t>
  </si>
  <si>
    <t>Local Instalação</t>
  </si>
  <si>
    <t>Concelho Instalação</t>
  </si>
  <si>
    <t>Validade Alvará</t>
  </si>
  <si>
    <t>CAE</t>
  </si>
  <si>
    <t xml:space="preserve">Instalação </t>
  </si>
  <si>
    <t>Georeferênciação</t>
  </si>
  <si>
    <t>Responsável Técnico</t>
  </si>
  <si>
    <t>Caminho do Pináculo, Entrada 31, n.º 5</t>
  </si>
  <si>
    <t>45200, 38312</t>
  </si>
  <si>
    <t>292 934 524</t>
  </si>
  <si>
    <t>45200, 38313</t>
  </si>
  <si>
    <t>293 934 524</t>
  </si>
  <si>
    <t>45200, 38314</t>
  </si>
  <si>
    <t>294 934 524</t>
  </si>
  <si>
    <t>45200, 38315</t>
  </si>
  <si>
    <t>295 934 524</t>
  </si>
  <si>
    <t>45200, 38316</t>
  </si>
  <si>
    <t>296 934 524</t>
  </si>
  <si>
    <t>45200, 38317</t>
  </si>
  <si>
    <t>297 934 524</t>
  </si>
  <si>
    <t>45200, 38318</t>
  </si>
  <si>
    <t>298 934 524</t>
  </si>
  <si>
    <t>45200, 38319</t>
  </si>
  <si>
    <t>299 934 524</t>
  </si>
  <si>
    <t>45200, 38320</t>
  </si>
  <si>
    <t>300 934 524</t>
  </si>
  <si>
    <t>45200, 38321</t>
  </si>
  <si>
    <t>301 934 524</t>
  </si>
  <si>
    <t>45200, 38322</t>
  </si>
  <si>
    <t>302 934 524</t>
  </si>
  <si>
    <t>45200, 38323</t>
  </si>
  <si>
    <t>303 934 524</t>
  </si>
  <si>
    <t>45200, 38324</t>
  </si>
  <si>
    <t>304 934 524</t>
  </si>
  <si>
    <t>45200, 38325</t>
  </si>
  <si>
    <t>305 934 524</t>
  </si>
  <si>
    <t>45200, 38326</t>
  </si>
  <si>
    <t>306 934 524</t>
  </si>
  <si>
    <t>45200, 38327</t>
  </si>
  <si>
    <t>307 934 524</t>
  </si>
  <si>
    <t>45200, 38328</t>
  </si>
  <si>
    <t>308 934 524</t>
  </si>
  <si>
    <t>45200, 38329</t>
  </si>
  <si>
    <t>309 934 524</t>
  </si>
  <si>
    <t>45200, 38330</t>
  </si>
  <si>
    <t>310 934 524</t>
  </si>
  <si>
    <t>45200, 38331</t>
  </si>
  <si>
    <t>311 934 524</t>
  </si>
  <si>
    <t>45200, 38332</t>
  </si>
  <si>
    <t>312 934 524</t>
  </si>
  <si>
    <t>45200, 38333</t>
  </si>
  <si>
    <t>313 934 524</t>
  </si>
  <si>
    <t>45200, 38334</t>
  </si>
  <si>
    <t>314 934 524</t>
  </si>
  <si>
    <t>45200, 38335</t>
  </si>
  <si>
    <t>315 934 524</t>
  </si>
  <si>
    <t>45200, 38336</t>
  </si>
  <si>
    <t>316 934 524</t>
  </si>
  <si>
    <t>45200, 38337</t>
  </si>
  <si>
    <t>317 934 524</t>
  </si>
  <si>
    <t>45200, 38338</t>
  </si>
  <si>
    <t>318 934 524</t>
  </si>
  <si>
    <t>45200, 38339</t>
  </si>
  <si>
    <t>319 934 524</t>
  </si>
  <si>
    <t>António Bartolomeu Sousa Rebeto</t>
  </si>
  <si>
    <t>ambiente.madeira@bensaude.pt</t>
  </si>
  <si>
    <t xml:space="preserve">9200-047 Caniçal  </t>
  </si>
  <si>
    <t>antonio.rebelo@bensaude.pt</t>
  </si>
  <si>
    <t>Eliana Paula Gamelas Santos</t>
  </si>
  <si>
    <t>eliana.santos@aguasdamadeira.pt</t>
  </si>
  <si>
    <t>9159 - 069 Gaula</t>
  </si>
  <si>
    <t>ÁGUAS E RESÍDUOS DA MADEIRA ETZO</t>
  </si>
  <si>
    <t>6/2010/DRAMB</t>
  </si>
  <si>
    <t>9400-010 Porto Santo</t>
  </si>
  <si>
    <t>965464505 (Petra)</t>
  </si>
  <si>
    <t>João Carlos Correia</t>
  </si>
  <si>
    <t>2/2021</t>
  </si>
  <si>
    <t>3/2021</t>
  </si>
  <si>
    <t>PANÁRIBLOCO</t>
  </si>
  <si>
    <t>Panáribloco - Fábrica de Blocos, Lda.</t>
  </si>
  <si>
    <t>Estrada do Serrado, n.º 4</t>
  </si>
  <si>
    <t>9350 - 031 Campanário</t>
  </si>
  <si>
    <t>Campanário</t>
  </si>
  <si>
    <t>panaribloco@gmail.com</t>
  </si>
  <si>
    <t>32.673838, -17.029471</t>
  </si>
  <si>
    <t>João Abreu da Silva</t>
  </si>
  <si>
    <t>R12A/R5I</t>
  </si>
  <si>
    <t>291953637/966173202</t>
  </si>
  <si>
    <t>Atualizado a 16-12-2021</t>
  </si>
  <si>
    <t>R1/R12/R13/D1</t>
  </si>
  <si>
    <t>Misturas de resíduos, contendo apenas resíduos não perigosos </t>
  </si>
  <si>
    <t>38122 e 38220</t>
  </si>
  <si>
    <t>292 004 300</t>
  </si>
  <si>
    <t>4/2021</t>
  </si>
  <si>
    <t>1/2019/IASAUDE</t>
  </si>
  <si>
    <t xml:space="preserve">Sítio da Meia Légua </t>
  </si>
  <si>
    <t>45200 e 38311</t>
  </si>
  <si>
    <t>João Carlos Abreu Faria</t>
  </si>
  <si>
    <t>38112 e 38212</t>
  </si>
  <si>
    <t>45320 e 38220</t>
  </si>
  <si>
    <t>Joana Raquel Jesus Caires</t>
  </si>
  <si>
    <t>INTERQUANTUM</t>
  </si>
  <si>
    <t>2/2020/DRAAC</t>
  </si>
  <si>
    <t>R13D</t>
  </si>
  <si>
    <t>R13D/D15</t>
  </si>
  <si>
    <t>R12B;R12J</t>
  </si>
  <si>
    <t>R12I/D13</t>
  </si>
  <si>
    <t>R13B</t>
  </si>
  <si>
    <t>R12C</t>
  </si>
  <si>
    <t>R12C/D13</t>
  </si>
  <si>
    <t>R12F</t>
  </si>
  <si>
    <t>R12I</t>
  </si>
  <si>
    <t>R12B/D13</t>
  </si>
  <si>
    <t>R12B</t>
  </si>
  <si>
    <t>R13C</t>
  </si>
  <si>
    <t>R12C/R13D</t>
  </si>
  <si>
    <t>R13C;R13D</t>
  </si>
  <si>
    <t>R13D/D13</t>
  </si>
  <si>
    <t>R12J/D13</t>
  </si>
  <si>
    <t>R12B/R12J</t>
  </si>
  <si>
    <t>R12I/D13/R3A</t>
  </si>
  <si>
    <t>R12I/R12J/R13D</t>
  </si>
  <si>
    <t xml:space="preserve">R12J/R13C/R13D </t>
  </si>
  <si>
    <t>R12I/R13B/R13D</t>
  </si>
  <si>
    <t>R13B/R13D</t>
  </si>
  <si>
    <t>R12F/R12J</t>
  </si>
  <si>
    <t>R12C/D13/R13D</t>
  </si>
  <si>
    <t>R12B/D13/R3A</t>
  </si>
  <si>
    <t>R12I/D13/R13D</t>
  </si>
  <si>
    <t>R12B/D13/R13D</t>
  </si>
  <si>
    <t>R12J/R13C</t>
  </si>
  <si>
    <t>R13B/R13D/D15</t>
  </si>
  <si>
    <t>R12B/R12I/R12J/D13</t>
  </si>
  <si>
    <t>38111 e 38112</t>
  </si>
  <si>
    <t>Estrada do Serrado, n.º 4, Campanário</t>
  </si>
  <si>
    <t>01/2020/DRAAC</t>
  </si>
  <si>
    <t>02/2021/DRAAC</t>
  </si>
  <si>
    <t>José Miguel Castro Caires</t>
  </si>
  <si>
    <r>
      <t>Sérgio Roberto Velosa Abreu / V</t>
    </r>
    <r>
      <rPr>
        <sz val="9"/>
        <color rgb="FFFF0000"/>
        <rFont val="Calibri"/>
        <family val="2"/>
        <scheme val="minor"/>
      </rPr>
      <t>itor João Ferreira Marques</t>
    </r>
  </si>
  <si>
    <t>Cristina Luísa  Caldeira de Sousa</t>
  </si>
  <si>
    <t>12 02 01</t>
  </si>
  <si>
    <r>
      <t xml:space="preserve">DVG
</t>
    </r>
    <r>
      <rPr>
        <b/>
        <sz val="5"/>
        <rFont val="Arial"/>
        <family val="2"/>
      </rPr>
      <t>DESMANTELAMENTO DE VEÍCULOS DO GARACHICO</t>
    </r>
  </si>
  <si>
    <r>
      <t xml:space="preserve">ARM CPRS
</t>
    </r>
    <r>
      <rPr>
        <b/>
        <sz val="5"/>
        <rFont val="Arial"/>
        <family val="2"/>
      </rPr>
      <t>ÁGUAS E RESÍDUOS DA MADEIRA CPRS</t>
    </r>
  </si>
  <si>
    <r>
      <t xml:space="preserve">ARM ETRS
</t>
    </r>
    <r>
      <rPr>
        <b/>
        <sz val="5"/>
        <rFont val="Arial"/>
        <family val="2"/>
      </rPr>
      <t>ÁGUAS E RESÍDUOS DA MADEIRA ETRS</t>
    </r>
  </si>
  <si>
    <r>
      <t xml:space="preserve">ARM ETZL ET
</t>
    </r>
    <r>
      <rPr>
        <b/>
        <sz val="5"/>
        <rFont val="Arial"/>
        <family val="2"/>
      </rPr>
      <t>ÁGUAS E RESÍDUOS DA MADEIRA ETZL ET</t>
    </r>
  </si>
  <si>
    <r>
      <t xml:space="preserve">ARM ETZO
</t>
    </r>
    <r>
      <rPr>
        <b/>
        <sz val="5"/>
        <rFont val="Arial"/>
        <family val="2"/>
      </rPr>
      <t>ÁGUAS E RESÍDUOS DA MADEIRA ETZO</t>
    </r>
  </si>
  <si>
    <r>
      <t xml:space="preserve">MWR BOA MORTE
</t>
    </r>
    <r>
      <rPr>
        <b/>
        <sz val="5"/>
        <rFont val="Arial"/>
        <family val="2"/>
      </rPr>
      <t>MADEIRA WASTE RECYCLING BOA MORTE</t>
    </r>
  </si>
  <si>
    <r>
      <t xml:space="preserve">MWR CAMACHA
</t>
    </r>
    <r>
      <rPr>
        <b/>
        <sz val="5"/>
        <rFont val="Arial"/>
        <family val="2"/>
      </rPr>
      <t>MADEIRA WASTE RECYCLING CAMACHA</t>
    </r>
  </si>
  <si>
    <r>
      <t xml:space="preserve">CMF
</t>
    </r>
    <r>
      <rPr>
        <b/>
        <sz val="5"/>
        <rFont val="Arial"/>
        <family val="2"/>
      </rPr>
      <t>CÂMARA MUNICIPAL DO FUNCHAL</t>
    </r>
  </si>
  <si>
    <t>LA 1/2015</t>
  </si>
  <si>
    <t>03/2021/DRAAC</t>
  </si>
  <si>
    <t>1/2014/IASAUDE</t>
  </si>
  <si>
    <t>D9C/D15</t>
  </si>
  <si>
    <t>Resíduos cujas recolha e eliminação não estão sujeitas a requisitos específicos com vista à prevenção de infeções</t>
  </si>
  <si>
    <t>4/2021/DRAAC</t>
  </si>
  <si>
    <t>17 08 04</t>
  </si>
  <si>
    <t>R12/R13/D1</t>
  </si>
  <si>
    <t xml:space="preserve">D1 </t>
  </si>
  <si>
    <t>R12/R13, D1</t>
  </si>
  <si>
    <t xml:space="preserve">R12/R13/D1 </t>
  </si>
  <si>
    <t xml:space="preserve">R12/D1 </t>
  </si>
  <si>
    <t>Eletrólitos de pilhas e acumuladores, recolhidos separadamente</t>
  </si>
  <si>
    <t>Equipamento elétrico e eletrónico fora de uso, não abrangido em 20 01 21, 20 01 23 ou 20 01 35</t>
  </si>
  <si>
    <t>Misturas de resíduos urbanos e equiparados</t>
  </si>
  <si>
    <t>Pesquisar:</t>
  </si>
  <si>
    <t>Códigos
 LER</t>
  </si>
  <si>
    <t>Designação do resíduo/OPERADORES</t>
  </si>
  <si>
    <t>DRAAC/DSAEC/UG/JAN22</t>
  </si>
  <si>
    <t>Direção Regional do Ambiente e Alterações Climáticas / Direção de Serviços do Ambiente e Economia Circular (DRAAC/DSAEC)</t>
  </si>
  <si>
    <t>Atualizado a 20-05-2022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</si>
</sst>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dd\-mm\-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sz val="6"/>
      <color theme="9" tint="-0.499984740745262"/>
      <name val="Arial"/>
      <family val="2"/>
    </font>
    <font>
      <b/>
      <sz val="8"/>
      <color theme="3" tint="0.39997558519241921"/>
      <name val="Arial"/>
      <family val="2"/>
    </font>
    <font>
      <b/>
      <sz val="6"/>
      <color theme="0"/>
      <name val="Arial"/>
      <family val="2"/>
    </font>
    <font>
      <sz val="9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10" fillId="0" borderId="0" applyNumberFormat="0" applyFill="0" applyBorder="0" applyAlignment="0" applyProtection="0"/>
    <xf numFmtId="0" fontId="2" fillId="0" borderId="0"/>
    <xf numFmtId="0" fontId="1" fillId="0" borderId="0"/>
  </cellStyleXfs>
  <cellXfs count="105">
    <xf numFmtId="0" fontId="0" fillId="0" borderId="0" xfId="0"/>
    <xf numFmtId="0" fontId="0" fillId="0" borderId="0" xfId="0" applyFill="1"/>
    <xf numFmtId="0" fontId="0" fillId="0" borderId="0" xfId="0" applyProtection="1"/>
    <xf numFmtId="0" fontId="4" fillId="0" borderId="0" xfId="0" applyFont="1" applyProtection="1"/>
    <xf numFmtId="0" fontId="1" fillId="0" borderId="0" xfId="5" applyFill="1"/>
    <xf numFmtId="0" fontId="11" fillId="0" borderId="1" xfId="5" applyFont="1" applyFill="1" applyBorder="1" applyAlignment="1" applyProtection="1">
      <alignment horizontal="left" vertical="center"/>
    </xf>
    <xf numFmtId="0" fontId="11" fillId="0" borderId="6" xfId="5" applyFont="1" applyFill="1" applyBorder="1" applyAlignment="1" applyProtection="1">
      <alignment horizontal="left" vertical="center"/>
    </xf>
    <xf numFmtId="14" fontId="11" fillId="0" borderId="1" xfId="5" applyNumberFormat="1" applyFont="1" applyFill="1" applyBorder="1" applyAlignment="1" applyProtection="1">
      <alignment horizontal="left" vertical="center"/>
    </xf>
    <xf numFmtId="0" fontId="11" fillId="0" borderId="3" xfId="5" applyFont="1" applyFill="1" applyBorder="1" applyAlignment="1" applyProtection="1">
      <alignment horizontal="left" vertical="center"/>
    </xf>
    <xf numFmtId="0" fontId="11" fillId="0" borderId="5" xfId="5" applyFont="1" applyFill="1" applyBorder="1" applyAlignment="1" applyProtection="1">
      <alignment horizontal="left" vertical="center"/>
    </xf>
    <xf numFmtId="0" fontId="11" fillId="0" borderId="4" xfId="5" applyFont="1" applyFill="1" applyBorder="1" applyAlignment="1" applyProtection="1">
      <alignment horizontal="left" vertical="center"/>
    </xf>
    <xf numFmtId="14" fontId="11" fillId="0" borderId="3" xfId="5" applyNumberFormat="1" applyFont="1" applyFill="1" applyBorder="1" applyAlignment="1" applyProtection="1">
      <alignment horizontal="left" vertical="center"/>
    </xf>
    <xf numFmtId="14" fontId="11" fillId="0" borderId="9" xfId="5" applyNumberFormat="1" applyFont="1" applyFill="1" applyBorder="1" applyAlignment="1" applyProtection="1">
      <alignment horizontal="left" vertical="center"/>
    </xf>
    <xf numFmtId="0" fontId="11" fillId="0" borderId="7" xfId="5" applyFont="1" applyFill="1" applyBorder="1" applyAlignment="1" applyProtection="1">
      <alignment horizontal="left" vertical="center"/>
    </xf>
    <xf numFmtId="0" fontId="11" fillId="0" borderId="11" xfId="5" applyFont="1" applyFill="1" applyBorder="1" applyAlignment="1" applyProtection="1">
      <alignment horizontal="left" vertical="center"/>
    </xf>
    <xf numFmtId="0" fontId="11" fillId="0" borderId="12" xfId="5" applyFont="1" applyFill="1" applyBorder="1" applyAlignment="1" applyProtection="1">
      <alignment horizontal="left" vertical="center"/>
    </xf>
    <xf numFmtId="0" fontId="1" fillId="0" borderId="8" xfId="5" applyFill="1" applyBorder="1"/>
    <xf numFmtId="0" fontId="1" fillId="0" borderId="10" xfId="5" applyFill="1" applyBorder="1"/>
    <xf numFmtId="0" fontId="11" fillId="0" borderId="9" xfId="5" applyFont="1" applyFill="1" applyBorder="1" applyAlignment="1" applyProtection="1">
      <alignment horizontal="left" vertical="center"/>
    </xf>
    <xf numFmtId="0" fontId="11" fillId="0" borderId="13" xfId="5" applyFont="1" applyFill="1" applyBorder="1" applyAlignment="1" applyProtection="1">
      <alignment horizontal="left" vertical="center"/>
    </xf>
    <xf numFmtId="0" fontId="11" fillId="0" borderId="1" xfId="5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2" fillId="0" borderId="15" xfId="5" applyFont="1" applyFill="1" applyBorder="1" applyAlignment="1" applyProtection="1">
      <alignment horizontal="left" vertical="center"/>
    </xf>
    <xf numFmtId="0" fontId="11" fillId="0" borderId="7" xfId="5" applyFont="1" applyFill="1" applyBorder="1" applyAlignment="1">
      <alignment horizontal="left" vertical="center"/>
    </xf>
    <xf numFmtId="0" fontId="11" fillId="0" borderId="14" xfId="5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5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textRotation="90"/>
    </xf>
    <xf numFmtId="0" fontId="15" fillId="0" borderId="16" xfId="0" applyFont="1" applyBorder="1" applyAlignment="1">
      <alignment horizontal="center" textRotation="90" wrapText="1"/>
    </xf>
    <xf numFmtId="0" fontId="19" fillId="0" borderId="16" xfId="0" applyFont="1" applyBorder="1" applyAlignment="1">
      <alignment horizontal="center" vertical="center"/>
    </xf>
    <xf numFmtId="0" fontId="14" fillId="0" borderId="1" xfId="5" applyFont="1" applyFill="1" applyBorder="1" applyAlignment="1" applyProtection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0" fontId="7" fillId="0" borderId="1" xfId="5" applyFont="1" applyFill="1" applyBorder="1" applyAlignment="1" applyProtection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14" fillId="0" borderId="6" xfId="5" applyFont="1" applyFill="1" applyBorder="1" applyAlignment="1" applyProtection="1">
      <alignment horizontal="left" vertical="center"/>
    </xf>
    <xf numFmtId="14" fontId="14" fillId="0" borderId="1" xfId="5" applyNumberFormat="1" applyFont="1" applyFill="1" applyBorder="1" applyAlignment="1" applyProtection="1">
      <alignment horizontal="left" vertical="center"/>
    </xf>
    <xf numFmtId="0" fontId="14" fillId="0" borderId="5" xfId="5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 wrapText="1"/>
    </xf>
    <xf numFmtId="165" fontId="18" fillId="0" borderId="16" xfId="0" applyNumberFormat="1" applyFont="1" applyFill="1" applyBorder="1" applyAlignment="1">
      <alignment horizontal="center" vertical="center"/>
    </xf>
    <xf numFmtId="165" fontId="20" fillId="4" borderId="16" xfId="0" applyNumberFormat="1" applyFont="1" applyFill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/>
    <xf numFmtId="165" fontId="16" fillId="0" borderId="16" xfId="0" applyNumberFormat="1" applyFont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19" fillId="0" borderId="16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16" fillId="0" borderId="16" xfId="0" applyFont="1" applyBorder="1"/>
    <xf numFmtId="0" fontId="0" fillId="0" borderId="0" xfId="0" applyFill="1" applyProtection="1"/>
    <xf numFmtId="0" fontId="23" fillId="0" borderId="19" xfId="0" applyFont="1" applyFill="1" applyBorder="1" applyAlignment="1" applyProtection="1">
      <alignment vertical="center"/>
    </xf>
    <xf numFmtId="0" fontId="23" fillId="0" borderId="20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/>
    <xf numFmtId="0" fontId="15" fillId="0" borderId="16" xfId="0" applyFont="1" applyBorder="1" applyAlignment="1" applyProtection="1">
      <alignment horizontal="center" textRotation="90"/>
    </xf>
    <xf numFmtId="0" fontId="15" fillId="0" borderId="16" xfId="0" applyFont="1" applyBorder="1" applyAlignment="1" applyProtection="1">
      <alignment horizontal="center" textRotation="90" wrapText="1"/>
    </xf>
    <xf numFmtId="49" fontId="16" fillId="0" borderId="16" xfId="0" applyNumberFormat="1" applyFont="1" applyBorder="1" applyAlignment="1" applyProtection="1">
      <alignment horizontal="center" vertical="center"/>
    </xf>
    <xf numFmtId="49" fontId="16" fillId="0" borderId="16" xfId="0" applyNumberFormat="1" applyFont="1" applyBorder="1" applyAlignment="1" applyProtection="1">
      <alignment horizontal="center" vertical="center" wrapText="1"/>
    </xf>
    <xf numFmtId="165" fontId="16" fillId="0" borderId="16" xfId="0" applyNumberFormat="1" applyFont="1" applyBorder="1" applyAlignment="1" applyProtection="1">
      <alignment horizontal="center" vertical="center"/>
    </xf>
    <xf numFmtId="165" fontId="16" fillId="0" borderId="16" xfId="0" applyNumberFormat="1" applyFont="1" applyFill="1" applyBorder="1" applyAlignment="1" applyProtection="1">
      <alignment horizontal="center" vertical="center"/>
    </xf>
    <xf numFmtId="165" fontId="20" fillId="4" borderId="16" xfId="0" applyNumberFormat="1" applyFont="1" applyFill="1" applyBorder="1" applyAlignment="1" applyProtection="1">
      <alignment horizontal="center" vertical="center"/>
    </xf>
    <xf numFmtId="165" fontId="5" fillId="0" borderId="16" xfId="0" applyNumberFormat="1" applyFont="1" applyBorder="1" applyAlignment="1" applyProtection="1">
      <alignment horizontal="center" vertical="center"/>
    </xf>
    <xf numFmtId="165" fontId="19" fillId="0" borderId="16" xfId="0" applyNumberFormat="1" applyFont="1" applyFill="1" applyBorder="1" applyAlignment="1" applyProtection="1">
      <alignment horizontal="center" vertical="center"/>
    </xf>
    <xf numFmtId="165" fontId="18" fillId="0" borderId="16" xfId="0" applyNumberFormat="1" applyFont="1" applyFill="1" applyBorder="1" applyAlignment="1" applyProtection="1">
      <alignment horizontal="center" vertical="center"/>
    </xf>
    <xf numFmtId="165" fontId="5" fillId="0" borderId="16" xfId="0" applyNumberFormat="1" applyFont="1" applyFill="1" applyBorder="1" applyAlignment="1" applyProtection="1">
      <alignment horizontal="center" vertical="center"/>
    </xf>
    <xf numFmtId="49" fontId="19" fillId="0" borderId="16" xfId="0" applyNumberFormat="1" applyFont="1" applyFill="1" applyBorder="1" applyAlignment="1" applyProtection="1">
      <alignment horizontal="center" vertical="center"/>
    </xf>
    <xf numFmtId="49" fontId="19" fillId="0" borderId="16" xfId="0" applyNumberFormat="1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vertical="center"/>
    </xf>
    <xf numFmtId="0" fontId="16" fillId="0" borderId="16" xfId="0" applyFont="1" applyBorder="1" applyAlignment="1" applyProtection="1">
      <alignment horizontal="left" vertical="center"/>
    </xf>
    <xf numFmtId="0" fontId="16" fillId="0" borderId="16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1" fillId="0" borderId="23" xfId="0" applyFont="1" applyBorder="1" applyAlignment="1">
      <alignment horizontal="right" vertical="center"/>
    </xf>
    <xf numFmtId="165" fontId="21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6" fillId="3" borderId="17" xfId="0" applyFont="1" applyFill="1" applyBorder="1" applyAlignment="1" applyProtection="1">
      <alignment horizontal="right" vertical="center"/>
    </xf>
    <xf numFmtId="0" fontId="23" fillId="3" borderId="18" xfId="0" applyFont="1" applyFill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24" fillId="0" borderId="24" xfId="0" applyFont="1" applyFill="1" applyBorder="1" applyAlignment="1">
      <alignment horizontal="right"/>
    </xf>
    <xf numFmtId="0" fontId="21" fillId="0" borderId="17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</cellXfs>
  <cellStyles count="6">
    <cellStyle name="Hiperligação 2" xfId="3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9490AEEE-A19F-4E97-9CD4-3F1E3C323755}"/>
  </cellStyles>
  <dxfs count="2"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</dxfs>
  <tableStyles count="1" defaultTableStyle="TableStyleMedium2" defaultPivotStyle="PivotStyleLight16">
    <tableStyle name="Estilo de Tabela Dinâmica 1" table="0" count="0" xr9:uid="{00000000-0011-0000-FFFF-FFFF00000000}"/>
  </tableStyles>
  <colors>
    <mruColors>
      <color rgb="FFFFFF66"/>
      <color rgb="FFEBF1DE"/>
      <color rgb="FFD8E4BC"/>
      <color rgb="FF75921E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info@gruporodrigues.pt" TargetMode="External"/><Relationship Id="rId1827" Type="http://schemas.openxmlformats.org/officeDocument/2006/relationships/hyperlink" Target="mailto:socisco@hotmail.com" TargetMode="External"/><Relationship Id="rId21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70" Type="http://schemas.openxmlformats.org/officeDocument/2006/relationships/hyperlink" Target="mailto:ambiente.madeira@bensaude.pt" TargetMode="External"/><Relationship Id="rId268" Type="http://schemas.openxmlformats.org/officeDocument/2006/relationships/hyperlink" Target="mailto:geral@aguasdamadeira.pt" TargetMode="External"/><Relationship Id="rId475" Type="http://schemas.openxmlformats.org/officeDocument/2006/relationships/hyperlink" Target="mailto:jose.ponte@aguasdamadeira.pt" TargetMode="External"/><Relationship Id="rId682" Type="http://schemas.openxmlformats.org/officeDocument/2006/relationships/hyperlink" Target="mailto:geral@aguasdamadeira.pt" TargetMode="External"/><Relationship Id="rId128" Type="http://schemas.openxmlformats.org/officeDocument/2006/relationships/hyperlink" Target="mailto:antonioisidro@live.com.pt" TargetMode="External"/><Relationship Id="rId335" Type="http://schemas.openxmlformats.org/officeDocument/2006/relationships/hyperlink" Target="mailto:geral@aguasdamadeira.pt" TargetMode="External"/><Relationship Id="rId542" Type="http://schemas.openxmlformats.org/officeDocument/2006/relationships/hyperlink" Target="mailto:jose.ponte@aguasdamadeira.pt" TargetMode="External"/><Relationship Id="rId987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1172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402" Type="http://schemas.openxmlformats.org/officeDocument/2006/relationships/hyperlink" Target="mailto:geral@aguasdamadeira.pt" TargetMode="External"/><Relationship Id="rId847" Type="http://schemas.openxmlformats.org/officeDocument/2006/relationships/hyperlink" Target="mailto:dep.ambiente@cm-funchal.pt" TargetMode="External"/><Relationship Id="rId1032" Type="http://schemas.openxmlformats.org/officeDocument/2006/relationships/hyperlink" Target="mailto:hipersucata@hotmail.com" TargetMode="External"/><Relationship Id="rId1477" Type="http://schemas.openxmlformats.org/officeDocument/2006/relationships/hyperlink" Target="mailto:info@gruporodrigues.pt" TargetMode="External"/><Relationship Id="rId1684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91" Type="http://schemas.openxmlformats.org/officeDocument/2006/relationships/hyperlink" Target="https://www.google.com/maps/@32.6910972,-16.9506418,467m/data=!3m1!1e3" TargetMode="External"/><Relationship Id="rId707" Type="http://schemas.openxmlformats.org/officeDocument/2006/relationships/hyperlink" Target="mailto:geral@aguasdamadeira.pt" TargetMode="External"/><Relationship Id="rId914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337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44" Type="http://schemas.openxmlformats.org/officeDocument/2006/relationships/hyperlink" Target="mailto:info@gruporodrigues.pt" TargetMode="External"/><Relationship Id="rId1751" Type="http://schemas.openxmlformats.org/officeDocument/2006/relationships/hyperlink" Target="mailto:serlimaambiente.madeira@serlima.pt" TargetMode="External"/><Relationship Id="rId1989" Type="http://schemas.openxmlformats.org/officeDocument/2006/relationships/vmlDrawing" Target="../drawings/vmlDrawing1.vml"/><Relationship Id="rId43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404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11" Type="http://schemas.openxmlformats.org/officeDocument/2006/relationships/hyperlink" Target="https://www.google.com/maps/place/32%C2%B040'59.7%22N+17%C2%B002'18.9%22W/@32.683258,-17.0400833,462m/data=!3m2!1e3!4b1!4m5!3m4!1s0x0:0x0!8m2!3d32.683258!4d-17.038577" TargetMode="External"/><Relationship Id="rId1849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92" Type="http://schemas.openxmlformats.org/officeDocument/2006/relationships/hyperlink" Target="mailto:antonio.rebelo@bensaude.pt" TargetMode="External"/><Relationship Id="rId1709" Type="http://schemas.openxmlformats.org/officeDocument/2006/relationships/hyperlink" Target="mailto:reciclilha@gmail.com" TargetMode="External"/><Relationship Id="rId1916" Type="http://schemas.openxmlformats.org/officeDocument/2006/relationships/hyperlink" Target="https://www.google.com/maps/@32.6910972,-16.9506418,467m/data=!3m1!1e3" TargetMode="External"/><Relationship Id="rId497" Type="http://schemas.openxmlformats.org/officeDocument/2006/relationships/hyperlink" Target="mailto:jose.ponte@aguasdamadeira.pt" TargetMode="External"/><Relationship Id="rId357" Type="http://schemas.openxmlformats.org/officeDocument/2006/relationships/hyperlink" Target="mailto:geral@aguasdamadeira.pt" TargetMode="External"/><Relationship Id="rId1194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217" Type="http://schemas.openxmlformats.org/officeDocument/2006/relationships/hyperlink" Target="mailto:antonio.rebelo@bensaude.pt" TargetMode="External"/><Relationship Id="rId564" Type="http://schemas.openxmlformats.org/officeDocument/2006/relationships/hyperlink" Target="https://www.google.pt/maps/search/299996,22,+-199675,32/@32.7017258,-16.8729834,3779m/data=!3m1!1e3" TargetMode="External"/><Relationship Id="rId771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869" Type="http://schemas.openxmlformats.org/officeDocument/2006/relationships/hyperlink" Target="mailto:dep.ambiente@cm-funchal.pt" TargetMode="External"/><Relationship Id="rId1499" Type="http://schemas.openxmlformats.org/officeDocument/2006/relationships/hyperlink" Target="mailto:info@gruporodrigues.pt" TargetMode="External"/><Relationship Id="rId424" Type="http://schemas.openxmlformats.org/officeDocument/2006/relationships/hyperlink" Target="mailto:geral@aguasdamadeira.pt" TargetMode="External"/><Relationship Id="rId631" Type="http://schemas.openxmlformats.org/officeDocument/2006/relationships/hyperlink" Target="https://www.google.pt/maps/search/299996,22,+-199675,32/@32.7017258,-16.8729834,3779m/data=!3m1!1e3" TargetMode="External"/><Relationship Id="rId729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054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261" Type="http://schemas.openxmlformats.org/officeDocument/2006/relationships/hyperlink" Target="mailto:info@madeira-recycling.com" TargetMode="External"/><Relationship Id="rId1359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936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21" Type="http://schemas.openxmlformats.org/officeDocument/2006/relationships/hyperlink" Target="mailto:info@madeira-recycling.com" TargetMode="External"/><Relationship Id="rId1219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566" Type="http://schemas.openxmlformats.org/officeDocument/2006/relationships/hyperlink" Target="mailto:info@gruporodrigues.pt" TargetMode="External"/><Relationship Id="rId1773" Type="http://schemas.openxmlformats.org/officeDocument/2006/relationships/hyperlink" Target="mailto:serlimaambiente.madeira@serlima.pt" TargetMode="External"/><Relationship Id="rId1980" Type="http://schemas.openxmlformats.org/officeDocument/2006/relationships/hyperlink" Target="mailto:info@gruporodrigues.pt" TargetMode="External"/><Relationship Id="rId65" Type="http://schemas.openxmlformats.org/officeDocument/2006/relationships/hyperlink" Target="mailto:mestreadelino@sapo.pt" TargetMode="External"/><Relationship Id="rId1426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33" Type="http://schemas.openxmlformats.org/officeDocument/2006/relationships/hyperlink" Target="https://www.google.pt/maps/place/32%C2%B041'33.0%22N+16%C2%B052'41.9%22W/@32.6930041,-16.8787505,930m/data=!3m1!1e3!4m5!3m4!1s0x0:0x0!8m2!3d32.692504!4d-16.878292" TargetMode="External"/><Relationship Id="rId1840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700" Type="http://schemas.openxmlformats.org/officeDocument/2006/relationships/hyperlink" Target="mailto:reciclilha@gmail.com" TargetMode="External"/><Relationship Id="rId1938" Type="http://schemas.openxmlformats.org/officeDocument/2006/relationships/hyperlink" Target="mailto:geral@madeiracartao.net" TargetMode="External"/><Relationship Id="rId281" Type="http://schemas.openxmlformats.org/officeDocument/2006/relationships/hyperlink" Target="mailto:geral@aguasdamadeira.pt" TargetMode="External"/><Relationship Id="rId141" Type="http://schemas.openxmlformats.org/officeDocument/2006/relationships/hyperlink" Target="mailto:antonioisidro@live.com.pt" TargetMode="External"/><Relationship Id="rId379" Type="http://schemas.openxmlformats.org/officeDocument/2006/relationships/hyperlink" Target="mailto:geral@aguasdamadeira.pt" TargetMode="External"/><Relationship Id="rId586" Type="http://schemas.openxmlformats.org/officeDocument/2006/relationships/hyperlink" Target="https://www.google.pt/maps/search/299996,22,+-199675,32/@32.7017258,-16.8729834,3779m/data=!3m1!1e3" TargetMode="External"/><Relationship Id="rId793" Type="http://schemas.openxmlformats.org/officeDocument/2006/relationships/hyperlink" Target="mailto:a.ribeiradacamisa@sapo.pt" TargetMode="External"/><Relationship Id="rId7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239" Type="http://schemas.openxmlformats.org/officeDocument/2006/relationships/hyperlink" Target="mailto:geral@aguasdamadeira.pt" TargetMode="External"/><Relationship Id="rId446" Type="http://schemas.openxmlformats.org/officeDocument/2006/relationships/hyperlink" Target="mailto:geral@aguasdamadeira.pt" TargetMode="External"/><Relationship Id="rId653" Type="http://schemas.openxmlformats.org/officeDocument/2006/relationships/hyperlink" Target="mailto:geral@aguasdamadeira.pt" TargetMode="External"/><Relationship Id="rId1076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1283" Type="http://schemas.openxmlformats.org/officeDocument/2006/relationships/hyperlink" Target="mailto:info@madeira-recycling.com" TargetMode="External"/><Relationship Id="rId1490" Type="http://schemas.openxmlformats.org/officeDocument/2006/relationships/hyperlink" Target="mailto:info@gruporodrigues.pt" TargetMode="External"/><Relationship Id="rId306" Type="http://schemas.openxmlformats.org/officeDocument/2006/relationships/hyperlink" Target="mailto:geral@aguasdamadeira.pt" TargetMode="External"/><Relationship Id="rId860" Type="http://schemas.openxmlformats.org/officeDocument/2006/relationships/hyperlink" Target="mailto:dep.ambiente@cm-funchal.pt" TargetMode="External"/><Relationship Id="rId958" Type="http://schemas.openxmlformats.org/officeDocument/2006/relationships/hyperlink" Target="https://www.google.pt/maps/place/32%C2%B039'06.7%22N+16%C2%B051'36.4%22W/@32.6486497,-16.8595368,346a,35y,44.93t/data=!3m1!1e3!4m5!3m4!1s0x0:0x0!8m2!3d32.651848!4d-16.860101" TargetMode="External"/><Relationship Id="rId1143" Type="http://schemas.openxmlformats.org/officeDocument/2006/relationships/hyperlink" Target="mailto:info@madeira-recycling.com" TargetMode="External"/><Relationship Id="rId1588" Type="http://schemas.openxmlformats.org/officeDocument/2006/relationships/hyperlink" Target="mailto:info@gruporodrigues.pt" TargetMode="External"/><Relationship Id="rId1795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87" Type="http://schemas.openxmlformats.org/officeDocument/2006/relationships/hyperlink" Target="mailto:mestreadelino@sapo.pt" TargetMode="External"/><Relationship Id="rId513" Type="http://schemas.openxmlformats.org/officeDocument/2006/relationships/hyperlink" Target="mailto:jose.ponte@aguasdamadeira.pt" TargetMode="External"/><Relationship Id="rId720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818" Type="http://schemas.openxmlformats.org/officeDocument/2006/relationships/hyperlink" Target="mailto:a.ribeiradacamisa@sapo.pt" TargetMode="External"/><Relationship Id="rId1350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448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55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003" Type="http://schemas.openxmlformats.org/officeDocument/2006/relationships/hyperlink" Target="mailto:dvg-2013@outlook.com" TargetMode="External"/><Relationship Id="rId1210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08" Type="http://schemas.openxmlformats.org/officeDocument/2006/relationships/hyperlink" Target="mailto:info@madeira-recycling.com" TargetMode="External"/><Relationship Id="rId1862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515" Type="http://schemas.openxmlformats.org/officeDocument/2006/relationships/hyperlink" Target="mailto:info@gruporodrigues.pt" TargetMode="External"/><Relationship Id="rId1722" Type="http://schemas.openxmlformats.org/officeDocument/2006/relationships/hyperlink" Target="mailto:reciclilha@gmail.com" TargetMode="External"/><Relationship Id="rId14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63" Type="http://schemas.openxmlformats.org/officeDocument/2006/relationships/hyperlink" Target="mailto:ambiente.madeira@bensaude.pt" TargetMode="External"/><Relationship Id="rId370" Type="http://schemas.openxmlformats.org/officeDocument/2006/relationships/hyperlink" Target="mailto:geral@aguasdamadeira.pt" TargetMode="External"/><Relationship Id="rId230" Type="http://schemas.openxmlformats.org/officeDocument/2006/relationships/hyperlink" Target="mailto:geral@aguasdamadeira.pt" TargetMode="External"/><Relationship Id="rId468" Type="http://schemas.openxmlformats.org/officeDocument/2006/relationships/hyperlink" Target="mailto:jose.ponte@aguasdamadeira.pt" TargetMode="External"/><Relationship Id="rId675" Type="http://schemas.openxmlformats.org/officeDocument/2006/relationships/hyperlink" Target="mailto:geral@aguasdamadeira.pt" TargetMode="External"/><Relationship Id="rId882" Type="http://schemas.openxmlformats.org/officeDocument/2006/relationships/hyperlink" Target="mailto:dep.ambiente@cm-funchal.pt" TargetMode="External"/><Relationship Id="rId1098" Type="http://schemas.openxmlformats.org/officeDocument/2006/relationships/hyperlink" Target="mailto:info@madeira-recycling.com" TargetMode="External"/><Relationship Id="rId328" Type="http://schemas.openxmlformats.org/officeDocument/2006/relationships/hyperlink" Target="mailto:geral@aguasdamadeira.pt" TargetMode="External"/><Relationship Id="rId535" Type="http://schemas.openxmlformats.org/officeDocument/2006/relationships/hyperlink" Target="mailto:jose.ponte@aguasdamadeira.pt" TargetMode="External"/><Relationship Id="rId742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165" Type="http://schemas.openxmlformats.org/officeDocument/2006/relationships/hyperlink" Target="mailto:info@madeira-recycling.com" TargetMode="External"/><Relationship Id="rId1372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602" Type="http://schemas.openxmlformats.org/officeDocument/2006/relationships/hyperlink" Target="https://www.google.pt/maps/search/299996,22,+-199675,32/@32.7017258,-16.8729834,3779m/data=!3m1!1e3" TargetMode="External"/><Relationship Id="rId1025" Type="http://schemas.openxmlformats.org/officeDocument/2006/relationships/hyperlink" Target="mailto:hipersucata@hotmail.com" TargetMode="External"/><Relationship Id="rId1232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677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84" Type="http://schemas.openxmlformats.org/officeDocument/2006/relationships/hyperlink" Target="https://www.google.com/maps/@32.6910972,-16.9506418,467m/data=!3m1!1e3" TargetMode="External"/><Relationship Id="rId907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537" Type="http://schemas.openxmlformats.org/officeDocument/2006/relationships/hyperlink" Target="mailto:info@gruporodrigues.pt" TargetMode="External"/><Relationship Id="rId1744" Type="http://schemas.openxmlformats.org/officeDocument/2006/relationships/hyperlink" Target="mailto:reciclilha@gmail.com" TargetMode="External"/><Relationship Id="rId1951" Type="http://schemas.openxmlformats.org/officeDocument/2006/relationships/hyperlink" Target="mailto:geral@madeiracartao.net" TargetMode="External"/><Relationship Id="rId36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604" Type="http://schemas.openxmlformats.org/officeDocument/2006/relationships/hyperlink" Target="https://www.google.com/maps/place/32%C2%B040'59.7%22N+17%C2%B002'18.9%22W/@32.683258,-17.0400833,462m/data=!3m2!1e3!4b1!4m5!3m4!1s0x0:0x0!8m2!3d32.683258!4d-17.038577" TargetMode="External"/><Relationship Id="rId185" Type="http://schemas.openxmlformats.org/officeDocument/2006/relationships/hyperlink" Target="mailto:ambiente.madeira@bensaude.pt" TargetMode="External"/><Relationship Id="rId1811" Type="http://schemas.openxmlformats.org/officeDocument/2006/relationships/hyperlink" Target="mailto:socisco@hotmail.com" TargetMode="External"/><Relationship Id="rId1909" Type="http://schemas.openxmlformats.org/officeDocument/2006/relationships/hyperlink" Target="https://www.google.com/maps/@32.6910972,-16.9506418,467m/data=!3m1!1e3" TargetMode="External"/><Relationship Id="rId392" Type="http://schemas.openxmlformats.org/officeDocument/2006/relationships/hyperlink" Target="mailto:geral@aguasdamadeira.pt" TargetMode="External"/><Relationship Id="rId697" Type="http://schemas.openxmlformats.org/officeDocument/2006/relationships/hyperlink" Target="mailto:geral@aguasdamadeira.pt" TargetMode="External"/><Relationship Id="rId252" Type="http://schemas.openxmlformats.org/officeDocument/2006/relationships/hyperlink" Target="mailto:geral@aguasdamadeira.pt" TargetMode="External"/><Relationship Id="rId1187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12" Type="http://schemas.openxmlformats.org/officeDocument/2006/relationships/hyperlink" Target="mailto:antonioisidro@live.com.pt" TargetMode="External"/><Relationship Id="rId557" Type="http://schemas.openxmlformats.org/officeDocument/2006/relationships/hyperlink" Target="https://www.google.pt/maps/search/299996,22,+-199675,32/@32.7017258,-16.8729834,3779m/data=!3m1!1e3" TargetMode="External"/><Relationship Id="rId764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71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1394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99" Type="http://schemas.openxmlformats.org/officeDocument/2006/relationships/hyperlink" Target="mailto:reciclilha@gmail.com" TargetMode="External"/><Relationship Id="rId417" Type="http://schemas.openxmlformats.org/officeDocument/2006/relationships/hyperlink" Target="mailto:geral@aguasdamadeira.pt" TargetMode="External"/><Relationship Id="rId624" Type="http://schemas.openxmlformats.org/officeDocument/2006/relationships/hyperlink" Target="https://www.google.pt/maps/search/299996,22,+-199675,32/@32.7017258,-16.8729834,3779m/data=!3m1!1e3" TargetMode="External"/><Relationship Id="rId831" Type="http://schemas.openxmlformats.org/officeDocument/2006/relationships/hyperlink" Target="mailto:a.ribeiradacamisa@sapo.pt" TargetMode="External"/><Relationship Id="rId1047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254" Type="http://schemas.openxmlformats.org/officeDocument/2006/relationships/hyperlink" Target="mailto:info@madeira-recycling.com" TargetMode="External"/><Relationship Id="rId1461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929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14" Type="http://schemas.openxmlformats.org/officeDocument/2006/relationships/hyperlink" Target="mailto:info@madeira-recycling.com" TargetMode="External"/><Relationship Id="rId1321" Type="http://schemas.openxmlformats.org/officeDocument/2006/relationships/hyperlink" Target="mailto:info@madeira-recycling.com" TargetMode="External"/><Relationship Id="rId1559" Type="http://schemas.openxmlformats.org/officeDocument/2006/relationships/hyperlink" Target="mailto:info@gruporodrigues.pt" TargetMode="External"/><Relationship Id="rId1766" Type="http://schemas.openxmlformats.org/officeDocument/2006/relationships/hyperlink" Target="mailto:serlimaambiente.madeira@serlima.pt" TargetMode="External"/><Relationship Id="rId1973" Type="http://schemas.openxmlformats.org/officeDocument/2006/relationships/hyperlink" Target="mailto:info@gruporodrigues.pt" TargetMode="External"/><Relationship Id="rId58" Type="http://schemas.openxmlformats.org/officeDocument/2006/relationships/hyperlink" Target="mailto:mestreadelino@sapo.pt" TargetMode="External"/><Relationship Id="rId1419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26" Type="http://schemas.openxmlformats.org/officeDocument/2006/relationships/hyperlink" Target="mailto:comercial.pecasram@createbusiness.pt" TargetMode="External"/><Relationship Id="rId1833" Type="http://schemas.openxmlformats.org/officeDocument/2006/relationships/hyperlink" Target="mailto:socisco@hotmail.com" TargetMode="External"/><Relationship Id="rId1900" Type="http://schemas.openxmlformats.org/officeDocument/2006/relationships/hyperlink" Target="https://www.google.com/maps/@32.6910972,-16.9506418,467m/data=!3m1!1e3" TargetMode="External"/><Relationship Id="rId274" Type="http://schemas.openxmlformats.org/officeDocument/2006/relationships/hyperlink" Target="mailto:geral@aguasdamadeira.pt" TargetMode="External"/><Relationship Id="rId481" Type="http://schemas.openxmlformats.org/officeDocument/2006/relationships/hyperlink" Target="mailto:jose.ponte@aguasdamadeira.pt" TargetMode="External"/><Relationship Id="rId134" Type="http://schemas.openxmlformats.org/officeDocument/2006/relationships/hyperlink" Target="mailto:antonioisidro@live.com.pt" TargetMode="External"/><Relationship Id="rId579" Type="http://schemas.openxmlformats.org/officeDocument/2006/relationships/hyperlink" Target="https://www.google.pt/maps/search/299996,22,+-199675,32/@32.7017258,-16.8729834,3779m/data=!3m1!1e3" TargetMode="External"/><Relationship Id="rId786" Type="http://schemas.openxmlformats.org/officeDocument/2006/relationships/hyperlink" Target="mailto:a.ribeiradacamisa@sapo.pt" TargetMode="External"/><Relationship Id="rId993" Type="http://schemas.openxmlformats.org/officeDocument/2006/relationships/hyperlink" Target="mailto:dvg-2013@outlook.com" TargetMode="External"/><Relationship Id="rId341" Type="http://schemas.openxmlformats.org/officeDocument/2006/relationships/hyperlink" Target="mailto:geral@aguasdamadeira.pt" TargetMode="External"/><Relationship Id="rId439" Type="http://schemas.openxmlformats.org/officeDocument/2006/relationships/hyperlink" Target="mailto:geral@aguasdamadeira.pt" TargetMode="External"/><Relationship Id="rId646" Type="http://schemas.openxmlformats.org/officeDocument/2006/relationships/hyperlink" Target="mailto:jose.ponte@aguasdamadeira.pt" TargetMode="External"/><Relationship Id="rId1069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1276" Type="http://schemas.openxmlformats.org/officeDocument/2006/relationships/hyperlink" Target="mailto:info@madeira-recycling.com" TargetMode="External"/><Relationship Id="rId1483" Type="http://schemas.openxmlformats.org/officeDocument/2006/relationships/hyperlink" Target="mailto:info@gruporodrigues.pt" TargetMode="External"/><Relationship Id="rId201" Type="http://schemas.openxmlformats.org/officeDocument/2006/relationships/hyperlink" Target="mailto:antonio.rebelo@bensaude.pt" TargetMode="External"/><Relationship Id="rId506" Type="http://schemas.openxmlformats.org/officeDocument/2006/relationships/hyperlink" Target="mailto:jose.ponte@aguasdamadeira.pt" TargetMode="External"/><Relationship Id="rId853" Type="http://schemas.openxmlformats.org/officeDocument/2006/relationships/hyperlink" Target="mailto:dep.ambiente@cm-funchal.pt" TargetMode="External"/><Relationship Id="rId1136" Type="http://schemas.openxmlformats.org/officeDocument/2006/relationships/hyperlink" Target="mailto:info@madeira-recycling.com" TargetMode="External"/><Relationship Id="rId1690" Type="http://schemas.openxmlformats.org/officeDocument/2006/relationships/hyperlink" Target="mailto:reciclilha@gmail.com" TargetMode="External"/><Relationship Id="rId1788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713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20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343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50" Type="http://schemas.openxmlformats.org/officeDocument/2006/relationships/hyperlink" Target="mailto:info@gruporodrigues.pt" TargetMode="External"/><Relationship Id="rId1648" Type="http://schemas.openxmlformats.org/officeDocument/2006/relationships/hyperlink" Target="mailto:joaocorreia@autopop.com.pt" TargetMode="External"/><Relationship Id="rId1203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10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08" Type="http://schemas.openxmlformats.org/officeDocument/2006/relationships/hyperlink" Target="mailto:info@gruporodrigues.pt" TargetMode="External"/><Relationship Id="rId1855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715" Type="http://schemas.openxmlformats.org/officeDocument/2006/relationships/hyperlink" Target="mailto:reciclilha@gmail.com" TargetMode="External"/><Relationship Id="rId1922" Type="http://schemas.openxmlformats.org/officeDocument/2006/relationships/hyperlink" Target="mailto:geral@madeiracartao.net" TargetMode="External"/><Relationship Id="rId296" Type="http://schemas.openxmlformats.org/officeDocument/2006/relationships/hyperlink" Target="mailto:geral@aguasdamadeira.pt" TargetMode="External"/><Relationship Id="rId156" Type="http://schemas.openxmlformats.org/officeDocument/2006/relationships/hyperlink" Target="mailto:ambiente.madeira@bensaude.pt" TargetMode="External"/><Relationship Id="rId363" Type="http://schemas.openxmlformats.org/officeDocument/2006/relationships/hyperlink" Target="mailto:geral@aguasdamadeira.pt" TargetMode="External"/><Relationship Id="rId570" Type="http://schemas.openxmlformats.org/officeDocument/2006/relationships/hyperlink" Target="https://www.google.pt/maps/search/299996,22,+-199675,32/@32.7017258,-16.8729834,3779m/data=!3m1!1e3" TargetMode="External"/><Relationship Id="rId223" Type="http://schemas.openxmlformats.org/officeDocument/2006/relationships/hyperlink" Target="mailto:geral@aguasdamadeira.pt" TargetMode="External"/><Relationship Id="rId430" Type="http://schemas.openxmlformats.org/officeDocument/2006/relationships/hyperlink" Target="mailto:geral@aguasdamadeira.pt" TargetMode="External"/><Relationship Id="rId668" Type="http://schemas.openxmlformats.org/officeDocument/2006/relationships/hyperlink" Target="mailto:geral@aguasdamadeira.pt" TargetMode="External"/><Relationship Id="rId875" Type="http://schemas.openxmlformats.org/officeDocument/2006/relationships/hyperlink" Target="mailto:dep.ambiente@cm-funchal.pt" TargetMode="External"/><Relationship Id="rId1060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298" Type="http://schemas.openxmlformats.org/officeDocument/2006/relationships/hyperlink" Target="mailto:info@madeira-recycling.com" TargetMode="External"/><Relationship Id="rId528" Type="http://schemas.openxmlformats.org/officeDocument/2006/relationships/hyperlink" Target="mailto:jose.ponte@aguasdamadeira.pt" TargetMode="External"/><Relationship Id="rId735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42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58" Type="http://schemas.openxmlformats.org/officeDocument/2006/relationships/hyperlink" Target="mailto:info@madeira-recycling.com" TargetMode="External"/><Relationship Id="rId1365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72" Type="http://schemas.openxmlformats.org/officeDocument/2006/relationships/hyperlink" Target="mailto:info@gruporodrigues.pt" TargetMode="External"/><Relationship Id="rId1018" Type="http://schemas.openxmlformats.org/officeDocument/2006/relationships/hyperlink" Target="https://www.google.com/maps/place/32%C2%B044'43.5%22N+16%C2%B043'49.8%22W/@32.745423,-16.7326927,670m/data=!3m2!1e3!4b1!4m5!3m4!1s0x0:0x0!8m2!3d32.745423!4d-16.730504" TargetMode="External"/><Relationship Id="rId1225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32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877" Type="http://schemas.openxmlformats.org/officeDocument/2006/relationships/hyperlink" Target="https://www.google.com/maps/@32.6910972,-16.9506418,467m/data=!3m1!1e3" TargetMode="External"/><Relationship Id="rId71" Type="http://schemas.openxmlformats.org/officeDocument/2006/relationships/hyperlink" Target="mailto:mestreadelino@sapo.pt" TargetMode="External"/><Relationship Id="rId802" Type="http://schemas.openxmlformats.org/officeDocument/2006/relationships/hyperlink" Target="mailto:a.ribeiradacamisa@sapo.pt" TargetMode="External"/><Relationship Id="rId1737" Type="http://schemas.openxmlformats.org/officeDocument/2006/relationships/hyperlink" Target="mailto:reciclilha@gmail.com" TargetMode="External"/><Relationship Id="rId1944" Type="http://schemas.openxmlformats.org/officeDocument/2006/relationships/hyperlink" Target="mailto:geral@madeiracartao.net" TargetMode="External"/><Relationship Id="rId29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78" Type="http://schemas.openxmlformats.org/officeDocument/2006/relationships/hyperlink" Target="mailto:ambiente.madeira@bensaude.pt" TargetMode="External"/><Relationship Id="rId1804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385" Type="http://schemas.openxmlformats.org/officeDocument/2006/relationships/hyperlink" Target="mailto:geral@aguasdamadeira.pt" TargetMode="External"/><Relationship Id="rId592" Type="http://schemas.openxmlformats.org/officeDocument/2006/relationships/hyperlink" Target="https://www.google.pt/maps/search/299996,22,+-199675,32/@32.7017258,-16.8729834,3779m/data=!3m1!1e3" TargetMode="External"/><Relationship Id="rId245" Type="http://schemas.openxmlformats.org/officeDocument/2006/relationships/hyperlink" Target="mailto:geral@aguasdamadeira.pt" TargetMode="External"/><Relationship Id="rId452" Type="http://schemas.openxmlformats.org/officeDocument/2006/relationships/hyperlink" Target="mailto:geral@aguasdamadeira.pt" TargetMode="External"/><Relationship Id="rId897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082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105" Type="http://schemas.openxmlformats.org/officeDocument/2006/relationships/hyperlink" Target="mailto:antonioisidro@live.com.pt" TargetMode="External"/><Relationship Id="rId312" Type="http://schemas.openxmlformats.org/officeDocument/2006/relationships/hyperlink" Target="mailto:geral@aguasdamadeira.pt" TargetMode="External"/><Relationship Id="rId757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64" Type="http://schemas.openxmlformats.org/officeDocument/2006/relationships/hyperlink" Target="mailto:joaocorreia@autopop.com.pt" TargetMode="External"/><Relationship Id="rId1387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94" Type="http://schemas.openxmlformats.org/officeDocument/2006/relationships/hyperlink" Target="mailto:info@gruporodrigues.pt" TargetMode="External"/><Relationship Id="rId93" Type="http://schemas.openxmlformats.org/officeDocument/2006/relationships/hyperlink" Target="mailto:antonioisidro@live.com.pt" TargetMode="External"/><Relationship Id="rId617" Type="http://schemas.openxmlformats.org/officeDocument/2006/relationships/hyperlink" Target="https://www.google.pt/maps/search/299996,22,+-199675,32/@32.7017258,-16.8729834,3779m/data=!3m1!1e3" TargetMode="External"/><Relationship Id="rId824" Type="http://schemas.openxmlformats.org/officeDocument/2006/relationships/hyperlink" Target="mailto:a.ribeiradacamisa@sapo.pt" TargetMode="External"/><Relationship Id="rId1247" Type="http://schemas.openxmlformats.org/officeDocument/2006/relationships/hyperlink" Target="mailto:info@madeira-recycling.com" TargetMode="External"/><Relationship Id="rId1454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61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99" Type="http://schemas.openxmlformats.org/officeDocument/2006/relationships/hyperlink" Target="https://www.google.com/maps/@32.6910972,-16.9506418,467m/data=!3m1!1e3" TargetMode="External"/><Relationship Id="rId1107" Type="http://schemas.openxmlformats.org/officeDocument/2006/relationships/hyperlink" Target="mailto:info@madeira-recycling.com" TargetMode="External"/><Relationship Id="rId1314" Type="http://schemas.openxmlformats.org/officeDocument/2006/relationships/hyperlink" Target="mailto:info@madeira-recycling.com" TargetMode="External"/><Relationship Id="rId1521" Type="http://schemas.openxmlformats.org/officeDocument/2006/relationships/hyperlink" Target="mailto:info@gruporodrigues.pt" TargetMode="External"/><Relationship Id="rId1759" Type="http://schemas.openxmlformats.org/officeDocument/2006/relationships/hyperlink" Target="mailto:serlimaambiente.madeira@serlima.pt" TargetMode="External"/><Relationship Id="rId1966" Type="http://schemas.openxmlformats.org/officeDocument/2006/relationships/hyperlink" Target="mailto:geral@madeiracartao.net" TargetMode="External"/><Relationship Id="rId1619" Type="http://schemas.openxmlformats.org/officeDocument/2006/relationships/hyperlink" Target="mailto:panaribloco@gmail.com" TargetMode="External"/><Relationship Id="rId1826" Type="http://schemas.openxmlformats.org/officeDocument/2006/relationships/hyperlink" Target="mailto:socisco@hotmail.com" TargetMode="External"/><Relationship Id="rId20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267" Type="http://schemas.openxmlformats.org/officeDocument/2006/relationships/hyperlink" Target="mailto:geral@aguasdamadeira.pt" TargetMode="External"/><Relationship Id="rId474" Type="http://schemas.openxmlformats.org/officeDocument/2006/relationships/hyperlink" Target="mailto:jose.ponte@aguasdamadeira.pt" TargetMode="External"/><Relationship Id="rId127" Type="http://schemas.openxmlformats.org/officeDocument/2006/relationships/hyperlink" Target="mailto:antonioisidro@live.com.pt" TargetMode="External"/><Relationship Id="rId681" Type="http://schemas.openxmlformats.org/officeDocument/2006/relationships/hyperlink" Target="mailto:geral@aguasdamadeira.pt" TargetMode="External"/><Relationship Id="rId779" Type="http://schemas.openxmlformats.org/officeDocument/2006/relationships/hyperlink" Target="mailto:a.ribeiradacamisa@sapo.pt" TargetMode="External"/><Relationship Id="rId986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334" Type="http://schemas.openxmlformats.org/officeDocument/2006/relationships/hyperlink" Target="mailto:geral@aguasdamadeira.pt" TargetMode="External"/><Relationship Id="rId541" Type="http://schemas.openxmlformats.org/officeDocument/2006/relationships/hyperlink" Target="mailto:jose.ponte@aguasdamadeira.pt" TargetMode="External"/><Relationship Id="rId639" Type="http://schemas.openxmlformats.org/officeDocument/2006/relationships/hyperlink" Target="https://www.google.pt/maps/search/299996,22,+-199675,32/@32.7017258,-16.8729834,3779m/data=!3m1!1e3" TargetMode="External"/><Relationship Id="rId1171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269" Type="http://schemas.openxmlformats.org/officeDocument/2006/relationships/hyperlink" Target="mailto:info@madeira-recycling.com" TargetMode="External"/><Relationship Id="rId1476" Type="http://schemas.openxmlformats.org/officeDocument/2006/relationships/hyperlink" Target="mailto:info@gruporodrigues.pt" TargetMode="External"/><Relationship Id="rId401" Type="http://schemas.openxmlformats.org/officeDocument/2006/relationships/hyperlink" Target="mailto:geral@aguasdamadeira.pt" TargetMode="External"/><Relationship Id="rId846" Type="http://schemas.openxmlformats.org/officeDocument/2006/relationships/hyperlink" Target="mailto:dep.ambiente@cm-funchal.pt" TargetMode="External"/><Relationship Id="rId1031" Type="http://schemas.openxmlformats.org/officeDocument/2006/relationships/hyperlink" Target="mailto:hipersucata@hotmail.com" TargetMode="External"/><Relationship Id="rId1129" Type="http://schemas.openxmlformats.org/officeDocument/2006/relationships/hyperlink" Target="mailto:info@madeira-recycling.com" TargetMode="External"/><Relationship Id="rId1683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90" Type="http://schemas.openxmlformats.org/officeDocument/2006/relationships/hyperlink" Target="https://www.google.com/maps/@32.6910972,-16.9506418,467m/data=!3m1!1e3" TargetMode="External"/><Relationship Id="rId1988" Type="http://schemas.openxmlformats.org/officeDocument/2006/relationships/printerSettings" Target="../printerSettings/printerSettings1.bin"/><Relationship Id="rId706" Type="http://schemas.openxmlformats.org/officeDocument/2006/relationships/hyperlink" Target="mailto:geral@aguasdamadeira.pt" TargetMode="External"/><Relationship Id="rId913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336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43" Type="http://schemas.openxmlformats.org/officeDocument/2006/relationships/hyperlink" Target="mailto:info@gruporodrigues.pt" TargetMode="External"/><Relationship Id="rId1750" Type="http://schemas.openxmlformats.org/officeDocument/2006/relationships/hyperlink" Target="mailto:serlimaambiente.madeira@serlima.pt" TargetMode="External"/><Relationship Id="rId42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403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10" Type="http://schemas.openxmlformats.org/officeDocument/2006/relationships/hyperlink" Target="https://www.google.com/maps/place/32%C2%B040'59.7%22N+17%C2%B002'18.9%22W/@32.683258,-17.0400833,462m/data=!3m2!1e3!4b1!4m5!3m4!1s0x0:0x0!8m2!3d32.683258!4d-17.038577" TargetMode="External"/><Relationship Id="rId1848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91" Type="http://schemas.openxmlformats.org/officeDocument/2006/relationships/hyperlink" Target="mailto:antonio.rebelo@bensaude.pt" TargetMode="External"/><Relationship Id="rId1708" Type="http://schemas.openxmlformats.org/officeDocument/2006/relationships/hyperlink" Target="mailto:reciclilha@gmail.com" TargetMode="External"/><Relationship Id="rId1915" Type="http://schemas.openxmlformats.org/officeDocument/2006/relationships/hyperlink" Target="https://www.google.com/maps/@32.6910972,-16.9506418,467m/data=!3m1!1e3" TargetMode="External"/><Relationship Id="rId289" Type="http://schemas.openxmlformats.org/officeDocument/2006/relationships/hyperlink" Target="mailto:geral@aguasdamadeira.pt" TargetMode="External"/><Relationship Id="rId496" Type="http://schemas.openxmlformats.org/officeDocument/2006/relationships/hyperlink" Target="mailto:jose.ponte@aguasdamadeira.pt" TargetMode="External"/><Relationship Id="rId149" Type="http://schemas.openxmlformats.org/officeDocument/2006/relationships/hyperlink" Target="https://www.google.com/maps/place/32%C2%B044'43.5%22N+16%C2%B043'49.8%22W/@32.745423,-16.7326927,670m/data=!3m2!1e3!4b1!4m5!3m4!1s0x0:0x0!8m2!3d32.745423!4d-16.730504" TargetMode="External"/><Relationship Id="rId356" Type="http://schemas.openxmlformats.org/officeDocument/2006/relationships/hyperlink" Target="mailto:geral@aguasdamadeira.pt" TargetMode="External"/><Relationship Id="rId563" Type="http://schemas.openxmlformats.org/officeDocument/2006/relationships/hyperlink" Target="https://www.google.pt/maps/search/299996,22,+-199675,32/@32.7017258,-16.8729834,3779m/data=!3m1!1e3" TargetMode="External"/><Relationship Id="rId770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193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216" Type="http://schemas.openxmlformats.org/officeDocument/2006/relationships/hyperlink" Target="mailto:antonio.rebelo@bensaude.pt" TargetMode="External"/><Relationship Id="rId423" Type="http://schemas.openxmlformats.org/officeDocument/2006/relationships/hyperlink" Target="mailto:geral@aguasdamadeira.pt" TargetMode="External"/><Relationship Id="rId868" Type="http://schemas.openxmlformats.org/officeDocument/2006/relationships/hyperlink" Target="mailto:dep.ambiente@cm-funchal.pt" TargetMode="External"/><Relationship Id="rId1053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260" Type="http://schemas.openxmlformats.org/officeDocument/2006/relationships/hyperlink" Target="mailto:info@madeira-recycling.com" TargetMode="External"/><Relationship Id="rId1498" Type="http://schemas.openxmlformats.org/officeDocument/2006/relationships/hyperlink" Target="mailto:info@gruporodrigues.pt" TargetMode="External"/><Relationship Id="rId630" Type="http://schemas.openxmlformats.org/officeDocument/2006/relationships/hyperlink" Target="https://www.google.pt/maps/search/299996,22,+-199675,32/@32.7017258,-16.8729834,3779m/data=!3m1!1e3" TargetMode="External"/><Relationship Id="rId728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35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358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65" Type="http://schemas.openxmlformats.org/officeDocument/2006/relationships/hyperlink" Target="mailto:info@gruporodrigues.pt" TargetMode="External"/><Relationship Id="rId1772" Type="http://schemas.openxmlformats.org/officeDocument/2006/relationships/hyperlink" Target="mailto:serlimaambiente.madeira@serlima.pt" TargetMode="External"/><Relationship Id="rId64" Type="http://schemas.openxmlformats.org/officeDocument/2006/relationships/hyperlink" Target="mailto:mestreadelino@sapo.pt" TargetMode="External"/><Relationship Id="rId1120" Type="http://schemas.openxmlformats.org/officeDocument/2006/relationships/hyperlink" Target="mailto:info@madeira-recycling.com" TargetMode="External"/><Relationship Id="rId1218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25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32" Type="http://schemas.openxmlformats.org/officeDocument/2006/relationships/hyperlink" Target="https://www.google.pt/maps/place/32%C2%B041'33.0%22N+16%C2%B052'41.9%22W/@32.6930041,-16.8787505,930m/data=!3m1!1e3!4m5!3m4!1s0x0:0x0!8m2!3d32.692504!4d-16.878292" TargetMode="External"/><Relationship Id="rId1937" Type="http://schemas.openxmlformats.org/officeDocument/2006/relationships/hyperlink" Target="mailto:geral@madeiracartao.net" TargetMode="External"/><Relationship Id="rId280" Type="http://schemas.openxmlformats.org/officeDocument/2006/relationships/hyperlink" Target="mailto:geral@aguasdamadeira.pt" TargetMode="External"/><Relationship Id="rId140" Type="http://schemas.openxmlformats.org/officeDocument/2006/relationships/hyperlink" Target="mailto:antonioisidro@live.com.pt" TargetMode="External"/><Relationship Id="rId378" Type="http://schemas.openxmlformats.org/officeDocument/2006/relationships/hyperlink" Target="mailto:geral@aguasdamadeira.pt" TargetMode="External"/><Relationship Id="rId585" Type="http://schemas.openxmlformats.org/officeDocument/2006/relationships/hyperlink" Target="https://www.google.pt/maps/search/299996,22,+-199675,32/@32.7017258,-16.8729834,3779m/data=!3m1!1e3" TargetMode="External"/><Relationship Id="rId792" Type="http://schemas.openxmlformats.org/officeDocument/2006/relationships/hyperlink" Target="mailto:a.ribeiradacamisa@sapo.pt" TargetMode="External"/><Relationship Id="rId6" Type="http://schemas.openxmlformats.org/officeDocument/2006/relationships/hyperlink" Target="mailto:mestreadelino@sapo.pt" TargetMode="External"/><Relationship Id="rId238" Type="http://schemas.openxmlformats.org/officeDocument/2006/relationships/hyperlink" Target="mailto:geral@aguasdamadeira.pt" TargetMode="External"/><Relationship Id="rId445" Type="http://schemas.openxmlformats.org/officeDocument/2006/relationships/hyperlink" Target="mailto:geral@aguasdamadeira.pt" TargetMode="External"/><Relationship Id="rId652" Type="http://schemas.openxmlformats.org/officeDocument/2006/relationships/hyperlink" Target="mailto:geral@aguasdamadeira.pt" TargetMode="External"/><Relationship Id="rId1075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1282" Type="http://schemas.openxmlformats.org/officeDocument/2006/relationships/hyperlink" Target="mailto:info@madeira-recycling.com" TargetMode="External"/><Relationship Id="rId305" Type="http://schemas.openxmlformats.org/officeDocument/2006/relationships/hyperlink" Target="mailto:geral@aguasdamadeira.pt" TargetMode="External"/><Relationship Id="rId512" Type="http://schemas.openxmlformats.org/officeDocument/2006/relationships/hyperlink" Target="mailto:jose.ponte@aguasdamadeira.pt" TargetMode="External"/><Relationship Id="rId957" Type="http://schemas.openxmlformats.org/officeDocument/2006/relationships/hyperlink" Target="https://www.google.pt/maps/place/32%C2%B039'06.7%22N+16%C2%B051'36.4%22W/@32.6486497,-16.8595368,346a,35y,44.93t/data=!3m1!1e3!4m5!3m4!1s0x0:0x0!8m2!3d32.651848!4d-16.860101" TargetMode="External"/><Relationship Id="rId1142" Type="http://schemas.openxmlformats.org/officeDocument/2006/relationships/hyperlink" Target="mailto:info@madeira-recycling.com" TargetMode="External"/><Relationship Id="rId1587" Type="http://schemas.openxmlformats.org/officeDocument/2006/relationships/hyperlink" Target="mailto:info@gruporodrigues.pt" TargetMode="External"/><Relationship Id="rId1794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86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817" Type="http://schemas.openxmlformats.org/officeDocument/2006/relationships/hyperlink" Target="mailto:a.ribeiradacamisa@sapo.pt" TargetMode="External"/><Relationship Id="rId1002" Type="http://schemas.openxmlformats.org/officeDocument/2006/relationships/hyperlink" Target="mailto:dvg-2013@outlook.com" TargetMode="External"/><Relationship Id="rId1447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54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61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307" Type="http://schemas.openxmlformats.org/officeDocument/2006/relationships/hyperlink" Target="mailto:info@madeira-recycling.com" TargetMode="External"/><Relationship Id="rId1514" Type="http://schemas.openxmlformats.org/officeDocument/2006/relationships/hyperlink" Target="mailto:info@gruporodrigues.pt" TargetMode="External"/><Relationship Id="rId1721" Type="http://schemas.openxmlformats.org/officeDocument/2006/relationships/hyperlink" Target="mailto:reciclilha@gmail.com" TargetMode="External"/><Relationship Id="rId1959" Type="http://schemas.openxmlformats.org/officeDocument/2006/relationships/hyperlink" Target="mailto:geral@madeiracartao.net" TargetMode="External"/><Relationship Id="rId13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819" Type="http://schemas.openxmlformats.org/officeDocument/2006/relationships/hyperlink" Target="mailto:socisco@hotmail.com" TargetMode="External"/><Relationship Id="rId162" Type="http://schemas.openxmlformats.org/officeDocument/2006/relationships/hyperlink" Target="mailto:ambiente.madeira@bensaude.pt" TargetMode="External"/><Relationship Id="rId467" Type="http://schemas.openxmlformats.org/officeDocument/2006/relationships/hyperlink" Target="mailto:jose.ponte@aguasdamadeira.pt" TargetMode="External"/><Relationship Id="rId1097" Type="http://schemas.openxmlformats.org/officeDocument/2006/relationships/hyperlink" Target="mailto:info@madeira-recycling.com" TargetMode="External"/><Relationship Id="rId674" Type="http://schemas.openxmlformats.org/officeDocument/2006/relationships/hyperlink" Target="mailto:geral@aguasdamadeira.pt" TargetMode="External"/><Relationship Id="rId881" Type="http://schemas.openxmlformats.org/officeDocument/2006/relationships/hyperlink" Target="mailto:dep.ambiente@cm-funchal.pt" TargetMode="External"/><Relationship Id="rId979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327" Type="http://schemas.openxmlformats.org/officeDocument/2006/relationships/hyperlink" Target="mailto:geral@aguasdamadeira.pt" TargetMode="External"/><Relationship Id="rId534" Type="http://schemas.openxmlformats.org/officeDocument/2006/relationships/hyperlink" Target="mailto:jose.ponte@aguasdamadeira.pt" TargetMode="External"/><Relationship Id="rId741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839" Type="http://schemas.openxmlformats.org/officeDocument/2006/relationships/hyperlink" Target="mailto:dep.ambiente@cm-funchal.pt" TargetMode="External"/><Relationship Id="rId1164" Type="http://schemas.openxmlformats.org/officeDocument/2006/relationships/hyperlink" Target="mailto:info@madeira-recycling.com" TargetMode="External"/><Relationship Id="rId1371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469" Type="http://schemas.openxmlformats.org/officeDocument/2006/relationships/hyperlink" Target="mailto:info@gruporodrigues.pt" TargetMode="External"/><Relationship Id="rId601" Type="http://schemas.openxmlformats.org/officeDocument/2006/relationships/hyperlink" Target="https://www.google.pt/maps/search/299996,22,+-199675,32/@32.7017258,-16.8729834,3779m/data=!3m1!1e3" TargetMode="External"/><Relationship Id="rId1024" Type="http://schemas.openxmlformats.org/officeDocument/2006/relationships/hyperlink" Target="mailto:hipersucata@hotmail.com" TargetMode="External"/><Relationship Id="rId1231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676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83" Type="http://schemas.openxmlformats.org/officeDocument/2006/relationships/hyperlink" Target="https://www.google.com/maps/@32.6910972,-16.9506418,467m/data=!3m1!1e3" TargetMode="External"/><Relationship Id="rId906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329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36" Type="http://schemas.openxmlformats.org/officeDocument/2006/relationships/hyperlink" Target="mailto:info@gruporodrigues.pt" TargetMode="External"/><Relationship Id="rId1743" Type="http://schemas.openxmlformats.org/officeDocument/2006/relationships/hyperlink" Target="mailto:reciclilha@gmail.com" TargetMode="External"/><Relationship Id="rId1950" Type="http://schemas.openxmlformats.org/officeDocument/2006/relationships/hyperlink" Target="mailto:geral@madeiracartao.net" TargetMode="External"/><Relationship Id="rId35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603" Type="http://schemas.openxmlformats.org/officeDocument/2006/relationships/hyperlink" Target="mailto:info@oleotorres.pt" TargetMode="External"/><Relationship Id="rId1810" Type="http://schemas.openxmlformats.org/officeDocument/2006/relationships/hyperlink" Target="mailto:socisco@hotmail.com" TargetMode="External"/><Relationship Id="rId184" Type="http://schemas.openxmlformats.org/officeDocument/2006/relationships/hyperlink" Target="mailto:ambiente.madeira@bensaude.pt" TargetMode="External"/><Relationship Id="rId391" Type="http://schemas.openxmlformats.org/officeDocument/2006/relationships/hyperlink" Target="mailto:geral@aguasdamadeira.pt" TargetMode="External"/><Relationship Id="rId1908" Type="http://schemas.openxmlformats.org/officeDocument/2006/relationships/hyperlink" Target="https://www.google.com/maps/@32.6910972,-16.9506418,467m/data=!3m1!1e3" TargetMode="External"/><Relationship Id="rId251" Type="http://schemas.openxmlformats.org/officeDocument/2006/relationships/hyperlink" Target="mailto:geral@aguasdamadeira.pt" TargetMode="External"/><Relationship Id="rId489" Type="http://schemas.openxmlformats.org/officeDocument/2006/relationships/hyperlink" Target="mailto:jose.ponte@aguasdamadeira.pt" TargetMode="External"/><Relationship Id="rId696" Type="http://schemas.openxmlformats.org/officeDocument/2006/relationships/hyperlink" Target="mailto:geral@aguasdamadeira.pt" TargetMode="External"/><Relationship Id="rId349" Type="http://schemas.openxmlformats.org/officeDocument/2006/relationships/hyperlink" Target="mailto:geral@aguasdamadeira.pt" TargetMode="External"/><Relationship Id="rId556" Type="http://schemas.openxmlformats.org/officeDocument/2006/relationships/hyperlink" Target="https://www.google.pt/maps/search/299996,22,+-199675,32/@32.7017258,-16.8729834,3779m/data=!3m1!1e3" TargetMode="External"/><Relationship Id="rId763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186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93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11" Type="http://schemas.openxmlformats.org/officeDocument/2006/relationships/hyperlink" Target="mailto:antonioisidro@live.com.pt" TargetMode="External"/><Relationship Id="rId209" Type="http://schemas.openxmlformats.org/officeDocument/2006/relationships/hyperlink" Target="mailto:antonio.rebelo@bensaude.pt" TargetMode="External"/><Relationship Id="rId416" Type="http://schemas.openxmlformats.org/officeDocument/2006/relationships/hyperlink" Target="mailto:geral@aguasdamadeira.pt" TargetMode="External"/><Relationship Id="rId970" Type="http://schemas.openxmlformats.org/officeDocument/2006/relationships/hyperlink" Target="mailto:dvg-2013@outlook.com" TargetMode="External"/><Relationship Id="rId1046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253" Type="http://schemas.openxmlformats.org/officeDocument/2006/relationships/hyperlink" Target="mailto:info@madeira-recycling.com" TargetMode="External"/><Relationship Id="rId1698" Type="http://schemas.openxmlformats.org/officeDocument/2006/relationships/hyperlink" Target="mailto:reciclilha@gmail.com" TargetMode="External"/><Relationship Id="rId623" Type="http://schemas.openxmlformats.org/officeDocument/2006/relationships/hyperlink" Target="https://www.google.pt/maps/search/299996,22,+-199675,32/@32.7017258,-16.8729834,3779m/data=!3m1!1e3" TargetMode="External"/><Relationship Id="rId830" Type="http://schemas.openxmlformats.org/officeDocument/2006/relationships/hyperlink" Target="mailto:a.ribeiradacamisa@sapo.pt" TargetMode="External"/><Relationship Id="rId928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460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58" Type="http://schemas.openxmlformats.org/officeDocument/2006/relationships/hyperlink" Target="mailto:info@gruporodrigues.pt" TargetMode="External"/><Relationship Id="rId1765" Type="http://schemas.openxmlformats.org/officeDocument/2006/relationships/hyperlink" Target="mailto:serlimaambiente.madeira@serlima.pt" TargetMode="External"/><Relationship Id="rId57" Type="http://schemas.openxmlformats.org/officeDocument/2006/relationships/hyperlink" Target="mailto:mestreadelino@sapo.pt" TargetMode="External"/><Relationship Id="rId1113" Type="http://schemas.openxmlformats.org/officeDocument/2006/relationships/hyperlink" Target="mailto:info@madeira-recycling.com" TargetMode="External"/><Relationship Id="rId1320" Type="http://schemas.openxmlformats.org/officeDocument/2006/relationships/hyperlink" Target="mailto:info@madeira-recycling.com" TargetMode="External"/><Relationship Id="rId1418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972" Type="http://schemas.openxmlformats.org/officeDocument/2006/relationships/hyperlink" Target="mailto:info@gruporodrigues.pt" TargetMode="External"/><Relationship Id="rId1625" Type="http://schemas.openxmlformats.org/officeDocument/2006/relationships/hyperlink" Target="mailto:comercial.pecasram@createbusiness.pt" TargetMode="External"/><Relationship Id="rId1832" Type="http://schemas.openxmlformats.org/officeDocument/2006/relationships/hyperlink" Target="mailto:socisco@hotmail.com" TargetMode="External"/><Relationship Id="rId273" Type="http://schemas.openxmlformats.org/officeDocument/2006/relationships/hyperlink" Target="mailto:geral@aguasdamadeira.pt" TargetMode="External"/><Relationship Id="rId480" Type="http://schemas.openxmlformats.org/officeDocument/2006/relationships/hyperlink" Target="mailto:jose.ponte@aguasdamadeira.pt" TargetMode="External"/><Relationship Id="rId133" Type="http://schemas.openxmlformats.org/officeDocument/2006/relationships/hyperlink" Target="mailto:antonioisidro@live.com.pt" TargetMode="External"/><Relationship Id="rId340" Type="http://schemas.openxmlformats.org/officeDocument/2006/relationships/hyperlink" Target="mailto:geral@aguasdamadeira.pt" TargetMode="External"/><Relationship Id="rId578" Type="http://schemas.openxmlformats.org/officeDocument/2006/relationships/hyperlink" Target="https://www.google.pt/maps/search/299996,22,+-199675,32/@32.7017258,-16.8729834,3779m/data=!3m1!1e3" TargetMode="External"/><Relationship Id="rId785" Type="http://schemas.openxmlformats.org/officeDocument/2006/relationships/hyperlink" Target="mailto:a.ribeiradacamisa@sapo.pt" TargetMode="External"/><Relationship Id="rId992" Type="http://schemas.openxmlformats.org/officeDocument/2006/relationships/hyperlink" Target="mailto:dvg-2013@outlook.com" TargetMode="External"/><Relationship Id="rId200" Type="http://schemas.openxmlformats.org/officeDocument/2006/relationships/hyperlink" Target="mailto:antonio.rebelo@bensaude.pt" TargetMode="External"/><Relationship Id="rId438" Type="http://schemas.openxmlformats.org/officeDocument/2006/relationships/hyperlink" Target="mailto:geral@aguasdamadeira.pt" TargetMode="External"/><Relationship Id="rId645" Type="http://schemas.openxmlformats.org/officeDocument/2006/relationships/hyperlink" Target="mailto:geral@aguasdamadeira.pt" TargetMode="External"/><Relationship Id="rId852" Type="http://schemas.openxmlformats.org/officeDocument/2006/relationships/hyperlink" Target="mailto:dep.ambiente@cm-funchal.pt" TargetMode="External"/><Relationship Id="rId1068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1275" Type="http://schemas.openxmlformats.org/officeDocument/2006/relationships/hyperlink" Target="mailto:info@madeira-recycling.com" TargetMode="External"/><Relationship Id="rId1482" Type="http://schemas.openxmlformats.org/officeDocument/2006/relationships/hyperlink" Target="mailto:info@gruporodrigues.pt" TargetMode="External"/><Relationship Id="rId505" Type="http://schemas.openxmlformats.org/officeDocument/2006/relationships/hyperlink" Target="mailto:jose.ponte@aguasdamadeira.pt" TargetMode="External"/><Relationship Id="rId712" Type="http://schemas.openxmlformats.org/officeDocument/2006/relationships/hyperlink" Target="mailto:a.ribeiradacamisa@sapo.pt" TargetMode="External"/><Relationship Id="rId1135" Type="http://schemas.openxmlformats.org/officeDocument/2006/relationships/hyperlink" Target="mailto:info@madeira-recycling.com" TargetMode="External"/><Relationship Id="rId1342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787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79" Type="http://schemas.openxmlformats.org/officeDocument/2006/relationships/hyperlink" Target="mailto:mestreadelino@sapo.pt" TargetMode="External"/><Relationship Id="rId1202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647" Type="http://schemas.openxmlformats.org/officeDocument/2006/relationships/hyperlink" Target="mailto:joaocorreia@autopop.com.pt" TargetMode="External"/><Relationship Id="rId1854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507" Type="http://schemas.openxmlformats.org/officeDocument/2006/relationships/hyperlink" Target="mailto:info@gruporodrigues.pt" TargetMode="External"/><Relationship Id="rId1714" Type="http://schemas.openxmlformats.org/officeDocument/2006/relationships/hyperlink" Target="mailto:reciclilha@gmail.com" TargetMode="External"/><Relationship Id="rId295" Type="http://schemas.openxmlformats.org/officeDocument/2006/relationships/hyperlink" Target="mailto:geral@aguasdamadeira.pt" TargetMode="External"/><Relationship Id="rId1921" Type="http://schemas.openxmlformats.org/officeDocument/2006/relationships/hyperlink" Target="mailto:geral@madeiracartao.net" TargetMode="External"/><Relationship Id="rId155" Type="http://schemas.openxmlformats.org/officeDocument/2006/relationships/hyperlink" Target="mailto:ambiente.madeira@bensaude.pt" TargetMode="External"/><Relationship Id="rId362" Type="http://schemas.openxmlformats.org/officeDocument/2006/relationships/hyperlink" Target="mailto:geral@aguasdamadeira.pt" TargetMode="External"/><Relationship Id="rId1297" Type="http://schemas.openxmlformats.org/officeDocument/2006/relationships/hyperlink" Target="mailto:info@madeira-recycling.com" TargetMode="External"/><Relationship Id="rId222" Type="http://schemas.openxmlformats.org/officeDocument/2006/relationships/hyperlink" Target="https://www.google.com/maps/place/32%C2%B044'43.5%22N+16%C2%B043'49.8%22W/@32.745423,-16.7326927,670m/data=!3m2!1e3!4b1!4m5!3m4!1s0x0:0x0!8m2!3d32.745423!4d-16.730504" TargetMode="External"/><Relationship Id="rId667" Type="http://schemas.openxmlformats.org/officeDocument/2006/relationships/hyperlink" Target="mailto:geral@aguasdamadeira.pt" TargetMode="External"/><Relationship Id="rId874" Type="http://schemas.openxmlformats.org/officeDocument/2006/relationships/hyperlink" Target="mailto:dep.ambiente@cm-funchal.pt" TargetMode="External"/><Relationship Id="rId527" Type="http://schemas.openxmlformats.org/officeDocument/2006/relationships/hyperlink" Target="mailto:jose.ponte@aguasdamadeira.pt" TargetMode="External"/><Relationship Id="rId734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41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57" Type="http://schemas.openxmlformats.org/officeDocument/2006/relationships/hyperlink" Target="mailto:info@madeira-recycling.com" TargetMode="External"/><Relationship Id="rId1364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71" Type="http://schemas.openxmlformats.org/officeDocument/2006/relationships/hyperlink" Target="mailto:info@gruporodrigues.pt" TargetMode="External"/><Relationship Id="rId70" Type="http://schemas.openxmlformats.org/officeDocument/2006/relationships/hyperlink" Target="mailto:mestreadelino@sapo.pt" TargetMode="External"/><Relationship Id="rId801" Type="http://schemas.openxmlformats.org/officeDocument/2006/relationships/hyperlink" Target="mailto:a.ribeiradacamisa@sapo.pt" TargetMode="External"/><Relationship Id="rId1017" Type="http://schemas.openxmlformats.org/officeDocument/2006/relationships/hyperlink" Target="mailto:antonio.rebelo@bensaude.pt" TargetMode="External"/><Relationship Id="rId1224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31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69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76" Type="http://schemas.openxmlformats.org/officeDocument/2006/relationships/hyperlink" Target="https://www.google.com/maps/@32.6910972,-16.9506418,467m/data=!3m1!1e3" TargetMode="External"/><Relationship Id="rId1529" Type="http://schemas.openxmlformats.org/officeDocument/2006/relationships/hyperlink" Target="mailto:info@gruporodrigues.pt" TargetMode="External"/><Relationship Id="rId1736" Type="http://schemas.openxmlformats.org/officeDocument/2006/relationships/hyperlink" Target="mailto:reciclilha@gmail.com" TargetMode="External"/><Relationship Id="rId1943" Type="http://schemas.openxmlformats.org/officeDocument/2006/relationships/hyperlink" Target="mailto:geral@madeiracartao.net" TargetMode="External"/><Relationship Id="rId28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803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177" Type="http://schemas.openxmlformats.org/officeDocument/2006/relationships/hyperlink" Target="mailto:ambiente.madeira@bensaude.pt" TargetMode="External"/><Relationship Id="rId384" Type="http://schemas.openxmlformats.org/officeDocument/2006/relationships/hyperlink" Target="mailto:geral@aguasdamadeira.pt" TargetMode="External"/><Relationship Id="rId591" Type="http://schemas.openxmlformats.org/officeDocument/2006/relationships/hyperlink" Target="https://www.google.pt/maps/search/299996,22,+-199675,32/@32.7017258,-16.8729834,3779m/data=!3m1!1e3" TargetMode="External"/><Relationship Id="rId244" Type="http://schemas.openxmlformats.org/officeDocument/2006/relationships/hyperlink" Target="mailto:geral@aguasdamadeira.pt" TargetMode="External"/><Relationship Id="rId689" Type="http://schemas.openxmlformats.org/officeDocument/2006/relationships/hyperlink" Target="mailto:geral@aguasdamadeira.pt" TargetMode="External"/><Relationship Id="rId896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081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451" Type="http://schemas.openxmlformats.org/officeDocument/2006/relationships/hyperlink" Target="mailto:geral@aguasdamadeira.pt" TargetMode="External"/><Relationship Id="rId549" Type="http://schemas.openxmlformats.org/officeDocument/2006/relationships/hyperlink" Target="https://www.google.pt/maps/search/299996,22,+-199675,32/@32.7017258,-16.8729834,3779m/data=!3m1!1e3" TargetMode="External"/><Relationship Id="rId756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179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86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93" Type="http://schemas.openxmlformats.org/officeDocument/2006/relationships/hyperlink" Target="mailto:info@gruporodrigues.pt" TargetMode="External"/><Relationship Id="rId104" Type="http://schemas.openxmlformats.org/officeDocument/2006/relationships/hyperlink" Target="mailto:antonioisidro@live.com.pt" TargetMode="External"/><Relationship Id="rId311" Type="http://schemas.openxmlformats.org/officeDocument/2006/relationships/hyperlink" Target="mailto:geral@aguasdamadeira.pt" TargetMode="External"/><Relationship Id="rId409" Type="http://schemas.openxmlformats.org/officeDocument/2006/relationships/hyperlink" Target="mailto:geral@aguasdamadeira.pt" TargetMode="External"/><Relationship Id="rId963" Type="http://schemas.openxmlformats.org/officeDocument/2006/relationships/hyperlink" Target="mailto:joaocorreia@autopop.com.pt" TargetMode="External"/><Relationship Id="rId1039" Type="http://schemas.openxmlformats.org/officeDocument/2006/relationships/hyperlink" Target="mailto:hipersucata@hotmail.com" TargetMode="External"/><Relationship Id="rId1246" Type="http://schemas.openxmlformats.org/officeDocument/2006/relationships/hyperlink" Target="mailto:info@madeira-recycling.com" TargetMode="External"/><Relationship Id="rId1898" Type="http://schemas.openxmlformats.org/officeDocument/2006/relationships/hyperlink" Target="https://www.google.com/maps/@32.6910972,-16.9506418,467m/data=!3m1!1e3" TargetMode="External"/><Relationship Id="rId92" Type="http://schemas.openxmlformats.org/officeDocument/2006/relationships/hyperlink" Target="mailto:antonioisidro@live.com.pt" TargetMode="External"/><Relationship Id="rId616" Type="http://schemas.openxmlformats.org/officeDocument/2006/relationships/hyperlink" Target="https://www.google.pt/maps/search/299996,22,+-199675,32/@32.7017258,-16.8729834,3779m/data=!3m1!1e3" TargetMode="External"/><Relationship Id="rId823" Type="http://schemas.openxmlformats.org/officeDocument/2006/relationships/hyperlink" Target="mailto:a.ribeiradacamisa@sapo.pt" TargetMode="External"/><Relationship Id="rId1453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60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758" Type="http://schemas.openxmlformats.org/officeDocument/2006/relationships/hyperlink" Target="mailto:serlimaambiente.madeira@serlima.pt" TargetMode="External"/><Relationship Id="rId1106" Type="http://schemas.openxmlformats.org/officeDocument/2006/relationships/hyperlink" Target="mailto:info@madeira-recycling.com" TargetMode="External"/><Relationship Id="rId1313" Type="http://schemas.openxmlformats.org/officeDocument/2006/relationships/hyperlink" Target="mailto:info@madeira-recycling.com" TargetMode="External"/><Relationship Id="rId1520" Type="http://schemas.openxmlformats.org/officeDocument/2006/relationships/hyperlink" Target="mailto:info@gruporodrigues.pt" TargetMode="External"/><Relationship Id="rId1965" Type="http://schemas.openxmlformats.org/officeDocument/2006/relationships/hyperlink" Target="mailto:geral@madeiracartao.net" TargetMode="External"/><Relationship Id="rId1618" Type="http://schemas.openxmlformats.org/officeDocument/2006/relationships/hyperlink" Target="mailto:panaribloco@gmail.com" TargetMode="External"/><Relationship Id="rId1825" Type="http://schemas.openxmlformats.org/officeDocument/2006/relationships/hyperlink" Target="mailto:socisco@hotmail.com" TargetMode="External"/><Relationship Id="rId199" Type="http://schemas.openxmlformats.org/officeDocument/2006/relationships/hyperlink" Target="mailto:antonio.rebelo@bensaude.pt" TargetMode="External"/><Relationship Id="rId266" Type="http://schemas.openxmlformats.org/officeDocument/2006/relationships/hyperlink" Target="mailto:geral@aguasdamadeira.pt" TargetMode="External"/><Relationship Id="rId473" Type="http://schemas.openxmlformats.org/officeDocument/2006/relationships/hyperlink" Target="mailto:jose.ponte@aguasdamadeira.pt" TargetMode="External"/><Relationship Id="rId680" Type="http://schemas.openxmlformats.org/officeDocument/2006/relationships/hyperlink" Target="mailto:geral@aguasdamadeira.pt" TargetMode="External"/><Relationship Id="rId126" Type="http://schemas.openxmlformats.org/officeDocument/2006/relationships/hyperlink" Target="mailto:antonioisidro@live.com.pt" TargetMode="External"/><Relationship Id="rId333" Type="http://schemas.openxmlformats.org/officeDocument/2006/relationships/hyperlink" Target="mailto:geral@aguasdamadeira.pt" TargetMode="External"/><Relationship Id="rId540" Type="http://schemas.openxmlformats.org/officeDocument/2006/relationships/hyperlink" Target="mailto:jose.ponte@aguasdamadeira.pt" TargetMode="External"/><Relationship Id="rId778" Type="http://schemas.openxmlformats.org/officeDocument/2006/relationships/hyperlink" Target="mailto:a.ribeiradacamisa@sapo.pt" TargetMode="External"/><Relationship Id="rId985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1170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638" Type="http://schemas.openxmlformats.org/officeDocument/2006/relationships/hyperlink" Target="https://www.google.pt/maps/search/299996,22,+-199675,32/@32.7017258,-16.8729834,3779m/data=!3m1!1e3" TargetMode="External"/><Relationship Id="rId845" Type="http://schemas.openxmlformats.org/officeDocument/2006/relationships/hyperlink" Target="mailto:dep.ambiente@cm-funchal.pt" TargetMode="External"/><Relationship Id="rId1030" Type="http://schemas.openxmlformats.org/officeDocument/2006/relationships/hyperlink" Target="mailto:hipersucata@hotmail.com" TargetMode="External"/><Relationship Id="rId1268" Type="http://schemas.openxmlformats.org/officeDocument/2006/relationships/hyperlink" Target="mailto:info@madeira-recycling.com" TargetMode="External"/><Relationship Id="rId1475" Type="http://schemas.openxmlformats.org/officeDocument/2006/relationships/hyperlink" Target="mailto:info@gruporodrigues.pt" TargetMode="External"/><Relationship Id="rId1682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400" Type="http://schemas.openxmlformats.org/officeDocument/2006/relationships/hyperlink" Target="mailto:geral@aguasdamadeira.pt" TargetMode="External"/><Relationship Id="rId705" Type="http://schemas.openxmlformats.org/officeDocument/2006/relationships/hyperlink" Target="mailto:geral@aguasdamadeira.pt" TargetMode="External"/><Relationship Id="rId1128" Type="http://schemas.openxmlformats.org/officeDocument/2006/relationships/hyperlink" Target="mailto:info@madeira-recycling.com" TargetMode="External"/><Relationship Id="rId1335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42" Type="http://schemas.openxmlformats.org/officeDocument/2006/relationships/hyperlink" Target="mailto:info@gruporodrigues.pt" TargetMode="External"/><Relationship Id="rId1987" Type="http://schemas.openxmlformats.org/officeDocument/2006/relationships/hyperlink" Target="mailto:geral@aguasdamadeira.pt" TargetMode="External"/><Relationship Id="rId912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847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41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402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707" Type="http://schemas.openxmlformats.org/officeDocument/2006/relationships/hyperlink" Target="mailto:reciclilha@gmail.com" TargetMode="External"/><Relationship Id="rId190" Type="http://schemas.openxmlformats.org/officeDocument/2006/relationships/hyperlink" Target="mailto:antonio.rebelo@bensaude.pt" TargetMode="External"/><Relationship Id="rId288" Type="http://schemas.openxmlformats.org/officeDocument/2006/relationships/hyperlink" Target="mailto:geral@aguasdamadeira.pt" TargetMode="External"/><Relationship Id="rId1914" Type="http://schemas.openxmlformats.org/officeDocument/2006/relationships/hyperlink" Target="https://www.google.com/maps/@32.6910972,-16.9506418,467m/data=!3m1!1e3" TargetMode="External"/><Relationship Id="rId495" Type="http://schemas.openxmlformats.org/officeDocument/2006/relationships/hyperlink" Target="mailto:jose.ponte@aguasdamadeira.pt" TargetMode="External"/><Relationship Id="rId148" Type="http://schemas.openxmlformats.org/officeDocument/2006/relationships/hyperlink" Target="https://www.google.pt/maps/place/32%C2%B039'42.8%22N+16%C2%B050'06.4%22W/@32.6618922,-16.8362022,295m/data=!3m2!1e3!4b1!4m5!3m4!1s0x0:0x0!8m2!3d32.66189!4d-16.835107" TargetMode="External"/><Relationship Id="rId355" Type="http://schemas.openxmlformats.org/officeDocument/2006/relationships/hyperlink" Target="https://www.google.pt/maps/search/299996,22,+-199675,32/@32.7017258,-16.8729834,3779m/data=!3m1!1e3" TargetMode="External"/><Relationship Id="rId562" Type="http://schemas.openxmlformats.org/officeDocument/2006/relationships/hyperlink" Target="https://www.google.pt/maps/search/299996,22,+-199675,32/@32.7017258,-16.8729834,3779m/data=!3m1!1e3" TargetMode="External"/><Relationship Id="rId1192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215" Type="http://schemas.openxmlformats.org/officeDocument/2006/relationships/hyperlink" Target="mailto:antonio.rebelo@bensaude.pt" TargetMode="External"/><Relationship Id="rId422" Type="http://schemas.openxmlformats.org/officeDocument/2006/relationships/hyperlink" Target="mailto:geral@aguasdamadeira.pt" TargetMode="External"/><Relationship Id="rId867" Type="http://schemas.openxmlformats.org/officeDocument/2006/relationships/hyperlink" Target="mailto:dep.ambiente@cm-funchal.pt" TargetMode="External"/><Relationship Id="rId1052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497" Type="http://schemas.openxmlformats.org/officeDocument/2006/relationships/hyperlink" Target="mailto:info@gruporodrigues.pt" TargetMode="External"/><Relationship Id="rId727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34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357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64" Type="http://schemas.openxmlformats.org/officeDocument/2006/relationships/hyperlink" Target="mailto:info@gruporodrigues.pt" TargetMode="External"/><Relationship Id="rId1771" Type="http://schemas.openxmlformats.org/officeDocument/2006/relationships/hyperlink" Target="mailto:serlimaambiente.madeira@serlima.pt" TargetMode="External"/><Relationship Id="rId63" Type="http://schemas.openxmlformats.org/officeDocument/2006/relationships/hyperlink" Target="mailto:mestreadelino@sapo.pt" TargetMode="External"/><Relationship Id="rId1217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24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31" Type="http://schemas.openxmlformats.org/officeDocument/2006/relationships/hyperlink" Target="https://www.google.pt/maps/place/32%C2%B041'33.0%22N+16%C2%B052'41.9%22W/@32.6930041,-16.8787505,930m/data=!3m1!1e3!4m5!3m4!1s0x0:0x0!8m2!3d32.692504!4d-16.878292" TargetMode="External"/><Relationship Id="rId1869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729" Type="http://schemas.openxmlformats.org/officeDocument/2006/relationships/hyperlink" Target="mailto:reciclilha@gmail.com" TargetMode="External"/><Relationship Id="rId1936" Type="http://schemas.openxmlformats.org/officeDocument/2006/relationships/hyperlink" Target="mailto:geral@madeiracartao.net" TargetMode="External"/><Relationship Id="rId377" Type="http://schemas.openxmlformats.org/officeDocument/2006/relationships/hyperlink" Target="mailto:geral@aguasdamadeira.pt" TargetMode="External"/><Relationship Id="rId584" Type="http://schemas.openxmlformats.org/officeDocument/2006/relationships/hyperlink" Target="https://www.google.pt/maps/search/299996,22,+-199675,32/@32.7017258,-16.8729834,3779m/data=!3m1!1e3" TargetMode="External"/><Relationship Id="rId5" Type="http://schemas.openxmlformats.org/officeDocument/2006/relationships/hyperlink" Target="mailto:mestreadelino@sapo.pt" TargetMode="External"/><Relationship Id="rId237" Type="http://schemas.openxmlformats.org/officeDocument/2006/relationships/hyperlink" Target="mailto:geral@aguasdamadeira.pt" TargetMode="External"/><Relationship Id="rId791" Type="http://schemas.openxmlformats.org/officeDocument/2006/relationships/hyperlink" Target="mailto:a.ribeiradacamisa@sapo.pt" TargetMode="External"/><Relationship Id="rId889" Type="http://schemas.openxmlformats.org/officeDocument/2006/relationships/hyperlink" Target="mailto:dep.ambiente@cm-funchal.pt" TargetMode="External"/><Relationship Id="rId1074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444" Type="http://schemas.openxmlformats.org/officeDocument/2006/relationships/hyperlink" Target="mailto:geral@aguasdamadeira.pt" TargetMode="External"/><Relationship Id="rId651" Type="http://schemas.openxmlformats.org/officeDocument/2006/relationships/hyperlink" Target="mailto:geral@aguasdamadeira.pt" TargetMode="External"/><Relationship Id="rId749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281" Type="http://schemas.openxmlformats.org/officeDocument/2006/relationships/hyperlink" Target="mailto:info@madeira-recycling.com" TargetMode="External"/><Relationship Id="rId1379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86" Type="http://schemas.openxmlformats.org/officeDocument/2006/relationships/hyperlink" Target="mailto:info@gruporodrigues.pt" TargetMode="External"/><Relationship Id="rId304" Type="http://schemas.openxmlformats.org/officeDocument/2006/relationships/hyperlink" Target="mailto:geral@aguasdamadeira.pt" TargetMode="External"/><Relationship Id="rId511" Type="http://schemas.openxmlformats.org/officeDocument/2006/relationships/hyperlink" Target="mailto:jose.ponte@aguasdamadeira.pt" TargetMode="External"/><Relationship Id="rId609" Type="http://schemas.openxmlformats.org/officeDocument/2006/relationships/hyperlink" Target="https://www.google.pt/maps/search/299996,22,+-199675,32/@32.7017258,-16.8729834,3779m/data=!3m1!1e3" TargetMode="External"/><Relationship Id="rId956" Type="http://schemas.openxmlformats.org/officeDocument/2006/relationships/hyperlink" Target="https://www.google.pt/maps/place/32%C2%B039'06.7%22N+16%C2%B051'36.4%22W/@32.6486497,-16.8595368,346a,35y,44.93t/data=!3m1!1e3!4m5!3m4!1s0x0:0x0!8m2!3d32.651848!4d-16.860101" TargetMode="External"/><Relationship Id="rId1141" Type="http://schemas.openxmlformats.org/officeDocument/2006/relationships/hyperlink" Target="mailto:info@madeira-recycling.com" TargetMode="External"/><Relationship Id="rId1239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793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85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816" Type="http://schemas.openxmlformats.org/officeDocument/2006/relationships/hyperlink" Target="mailto:a.ribeiradacamisa@sapo.pt" TargetMode="External"/><Relationship Id="rId1001" Type="http://schemas.openxmlformats.org/officeDocument/2006/relationships/hyperlink" Target="mailto:dvg-2013@outlook.com" TargetMode="External"/><Relationship Id="rId1446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53" Type="http://schemas.openxmlformats.org/officeDocument/2006/relationships/hyperlink" Target="mailto:reciclilha@gmail.com" TargetMode="External"/><Relationship Id="rId1860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306" Type="http://schemas.openxmlformats.org/officeDocument/2006/relationships/hyperlink" Target="mailto:info@madeira-recycling.com" TargetMode="External"/><Relationship Id="rId1513" Type="http://schemas.openxmlformats.org/officeDocument/2006/relationships/hyperlink" Target="mailto:info@gruporodrigues.pt" TargetMode="External"/><Relationship Id="rId1720" Type="http://schemas.openxmlformats.org/officeDocument/2006/relationships/hyperlink" Target="mailto:reciclilha@gmail.com" TargetMode="External"/><Relationship Id="rId1958" Type="http://schemas.openxmlformats.org/officeDocument/2006/relationships/hyperlink" Target="mailto:geral@madeiracartao.net" TargetMode="External"/><Relationship Id="rId12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818" Type="http://schemas.openxmlformats.org/officeDocument/2006/relationships/hyperlink" Target="mailto:socisco@hotmail.com" TargetMode="External"/><Relationship Id="rId161" Type="http://schemas.openxmlformats.org/officeDocument/2006/relationships/hyperlink" Target="mailto:ambiente.madeira@bensaude.pt" TargetMode="External"/><Relationship Id="rId399" Type="http://schemas.openxmlformats.org/officeDocument/2006/relationships/hyperlink" Target="mailto:geral@aguasdamadeira.pt" TargetMode="External"/><Relationship Id="rId259" Type="http://schemas.openxmlformats.org/officeDocument/2006/relationships/hyperlink" Target="mailto:geral@aguasdamadeira.pt" TargetMode="External"/><Relationship Id="rId466" Type="http://schemas.openxmlformats.org/officeDocument/2006/relationships/hyperlink" Target="mailto:jose.ponte@aguasdamadeira.pt" TargetMode="External"/><Relationship Id="rId673" Type="http://schemas.openxmlformats.org/officeDocument/2006/relationships/hyperlink" Target="mailto:geral@aguasdamadeira.pt" TargetMode="External"/><Relationship Id="rId880" Type="http://schemas.openxmlformats.org/officeDocument/2006/relationships/hyperlink" Target="mailto:dep.ambiente@cm-funchal.pt" TargetMode="External"/><Relationship Id="rId1096" Type="http://schemas.openxmlformats.org/officeDocument/2006/relationships/hyperlink" Target="mailto:info@madeira-recycling.com" TargetMode="External"/><Relationship Id="rId119" Type="http://schemas.openxmlformats.org/officeDocument/2006/relationships/hyperlink" Target="mailto:antonioisidro@live.com.pt" TargetMode="External"/><Relationship Id="rId326" Type="http://schemas.openxmlformats.org/officeDocument/2006/relationships/hyperlink" Target="mailto:geral@aguasdamadeira.pt" TargetMode="External"/><Relationship Id="rId533" Type="http://schemas.openxmlformats.org/officeDocument/2006/relationships/hyperlink" Target="mailto:jose.ponte@aguasdamadeira.pt" TargetMode="External"/><Relationship Id="rId978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1163" Type="http://schemas.openxmlformats.org/officeDocument/2006/relationships/hyperlink" Target="mailto:info@madeira-recycling.com" TargetMode="External"/><Relationship Id="rId1370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740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838" Type="http://schemas.openxmlformats.org/officeDocument/2006/relationships/hyperlink" Target="mailto:dep.ambiente@cm-funchal.pt" TargetMode="External"/><Relationship Id="rId1023" Type="http://schemas.openxmlformats.org/officeDocument/2006/relationships/hyperlink" Target="mailto:hipersucata@hotmail.com" TargetMode="External"/><Relationship Id="rId1468" Type="http://schemas.openxmlformats.org/officeDocument/2006/relationships/hyperlink" Target="mailto:info@gruporodrigues.pt" TargetMode="External"/><Relationship Id="rId1675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82" Type="http://schemas.openxmlformats.org/officeDocument/2006/relationships/hyperlink" Target="https://www.google.com/maps/@32.6910972,-16.9506418,467m/data=!3m1!1e3" TargetMode="External"/><Relationship Id="rId600" Type="http://schemas.openxmlformats.org/officeDocument/2006/relationships/hyperlink" Target="https://www.google.pt/maps/search/299996,22,+-199675,32/@32.7017258,-16.8729834,3779m/data=!3m1!1e3" TargetMode="External"/><Relationship Id="rId1230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28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35" Type="http://schemas.openxmlformats.org/officeDocument/2006/relationships/hyperlink" Target="mailto:info@gruporodrigues.pt" TargetMode="External"/><Relationship Id="rId905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742" Type="http://schemas.openxmlformats.org/officeDocument/2006/relationships/hyperlink" Target="mailto:reciclilha@gmail.com" TargetMode="External"/><Relationship Id="rId34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602" Type="http://schemas.openxmlformats.org/officeDocument/2006/relationships/hyperlink" Target="mailto:comercial@oliberal.pt" TargetMode="External"/><Relationship Id="rId183" Type="http://schemas.openxmlformats.org/officeDocument/2006/relationships/hyperlink" Target="mailto:ambiente.madeira@bensaude.pt" TargetMode="External"/><Relationship Id="rId390" Type="http://schemas.openxmlformats.org/officeDocument/2006/relationships/hyperlink" Target="mailto:geral@aguasdamadeira.pt" TargetMode="External"/><Relationship Id="rId1907" Type="http://schemas.openxmlformats.org/officeDocument/2006/relationships/hyperlink" Target="https://www.google.com/maps/@32.6910972,-16.9506418,467m/data=!3m1!1e3" TargetMode="External"/><Relationship Id="rId250" Type="http://schemas.openxmlformats.org/officeDocument/2006/relationships/hyperlink" Target="mailto:geral@aguasdamadeira.pt" TargetMode="External"/><Relationship Id="rId488" Type="http://schemas.openxmlformats.org/officeDocument/2006/relationships/hyperlink" Target="mailto:jose.ponte@aguasdamadeira.pt" TargetMode="External"/><Relationship Id="rId695" Type="http://schemas.openxmlformats.org/officeDocument/2006/relationships/hyperlink" Target="mailto:geral@aguasdamadeira.pt" TargetMode="External"/><Relationship Id="rId110" Type="http://schemas.openxmlformats.org/officeDocument/2006/relationships/hyperlink" Target="mailto:antonioisidro@live.com.pt" TargetMode="External"/><Relationship Id="rId348" Type="http://schemas.openxmlformats.org/officeDocument/2006/relationships/hyperlink" Target="mailto:geral@aguasdamadeira.pt" TargetMode="External"/><Relationship Id="rId555" Type="http://schemas.openxmlformats.org/officeDocument/2006/relationships/hyperlink" Target="https://www.google.pt/maps/search/299996,22,+-199675,32/@32.7017258,-16.8729834,3779m/data=!3m1!1e3" TargetMode="External"/><Relationship Id="rId762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185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92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208" Type="http://schemas.openxmlformats.org/officeDocument/2006/relationships/hyperlink" Target="mailto:antonio.rebelo@bensaude.pt" TargetMode="External"/><Relationship Id="rId415" Type="http://schemas.openxmlformats.org/officeDocument/2006/relationships/hyperlink" Target="mailto:geral@aguasdamadeira.pt" TargetMode="External"/><Relationship Id="rId622" Type="http://schemas.openxmlformats.org/officeDocument/2006/relationships/hyperlink" Target="https://www.google.pt/maps/search/299996,22,+-199675,32/@32.7017258,-16.8729834,3779m/data=!3m1!1e3" TargetMode="External"/><Relationship Id="rId1045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252" Type="http://schemas.openxmlformats.org/officeDocument/2006/relationships/hyperlink" Target="mailto:info@madeira-recycling.com" TargetMode="External"/><Relationship Id="rId1697" Type="http://schemas.openxmlformats.org/officeDocument/2006/relationships/hyperlink" Target="mailto:reciclilha@gmail.com" TargetMode="External"/><Relationship Id="rId927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12" Type="http://schemas.openxmlformats.org/officeDocument/2006/relationships/hyperlink" Target="mailto:info@madeira-recycling.com" TargetMode="External"/><Relationship Id="rId1557" Type="http://schemas.openxmlformats.org/officeDocument/2006/relationships/hyperlink" Target="mailto:info@gruporodrigues.pt" TargetMode="External"/><Relationship Id="rId1764" Type="http://schemas.openxmlformats.org/officeDocument/2006/relationships/hyperlink" Target="mailto:serlimaambiente.madeira@serlima.pt" TargetMode="External"/><Relationship Id="rId1971" Type="http://schemas.openxmlformats.org/officeDocument/2006/relationships/hyperlink" Target="mailto:info@gruporodrigues.pt" TargetMode="External"/><Relationship Id="rId56" Type="http://schemas.openxmlformats.org/officeDocument/2006/relationships/hyperlink" Target="mailto:mestreadelino@sapo.pt" TargetMode="External"/><Relationship Id="rId1417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24" Type="http://schemas.openxmlformats.org/officeDocument/2006/relationships/hyperlink" Target="https://www.google.com/maps/place/32%C2%B040'25.8%22N+17%C2%B001'46.1%22W/@32.6736614,-17.0305256,941m/data=!3m1!1e3!4m5!3m4!1s0x0:0x3b8dc710c956ebef!8m2!3d32.673838!4d-17.029471" TargetMode="External"/><Relationship Id="rId1831" Type="http://schemas.openxmlformats.org/officeDocument/2006/relationships/hyperlink" Target="mailto:socisco@hotmail.com" TargetMode="External"/><Relationship Id="rId1929" Type="http://schemas.openxmlformats.org/officeDocument/2006/relationships/hyperlink" Target="mailto:geral@madeiracartao.net" TargetMode="External"/><Relationship Id="rId272" Type="http://schemas.openxmlformats.org/officeDocument/2006/relationships/hyperlink" Target="mailto:geral@aguasdamadeira.pt" TargetMode="External"/><Relationship Id="rId577" Type="http://schemas.openxmlformats.org/officeDocument/2006/relationships/hyperlink" Target="https://www.google.pt/maps/search/299996,22,+-199675,32/@32.7017258,-16.8729834,3779m/data=!3m1!1e3" TargetMode="External"/><Relationship Id="rId132" Type="http://schemas.openxmlformats.org/officeDocument/2006/relationships/hyperlink" Target="mailto:antonioisidro@live.com.pt" TargetMode="External"/><Relationship Id="rId784" Type="http://schemas.openxmlformats.org/officeDocument/2006/relationships/hyperlink" Target="mailto:a.ribeiradacamisa@sapo.pt" TargetMode="External"/><Relationship Id="rId991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1067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437" Type="http://schemas.openxmlformats.org/officeDocument/2006/relationships/hyperlink" Target="mailto:geral@aguasdamadeira.pt" TargetMode="External"/><Relationship Id="rId644" Type="http://schemas.openxmlformats.org/officeDocument/2006/relationships/hyperlink" Target="https://www.google.pt/maps/search/299996,22,+-199675,32/@32.7017258,-16.8729834,3779m/data=!3m1!1e3" TargetMode="External"/><Relationship Id="rId851" Type="http://schemas.openxmlformats.org/officeDocument/2006/relationships/hyperlink" Target="mailto:dep.ambiente@cm-funchal.pt" TargetMode="External"/><Relationship Id="rId1274" Type="http://schemas.openxmlformats.org/officeDocument/2006/relationships/hyperlink" Target="mailto:info@madeira-recycling.com" TargetMode="External"/><Relationship Id="rId1481" Type="http://schemas.openxmlformats.org/officeDocument/2006/relationships/hyperlink" Target="mailto:info@gruporodrigues.pt" TargetMode="External"/><Relationship Id="rId1579" Type="http://schemas.openxmlformats.org/officeDocument/2006/relationships/hyperlink" Target="mailto:info@gruporodrigues.pt" TargetMode="External"/><Relationship Id="rId504" Type="http://schemas.openxmlformats.org/officeDocument/2006/relationships/hyperlink" Target="mailto:jose.ponte@aguasdamadeira.pt" TargetMode="External"/><Relationship Id="rId711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49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34" Type="http://schemas.openxmlformats.org/officeDocument/2006/relationships/hyperlink" Target="mailto:info@madeira-recycling.com" TargetMode="External"/><Relationship Id="rId1341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786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78" Type="http://schemas.openxmlformats.org/officeDocument/2006/relationships/hyperlink" Target="mailto:mestreadelino@sapo.pt" TargetMode="External"/><Relationship Id="rId809" Type="http://schemas.openxmlformats.org/officeDocument/2006/relationships/hyperlink" Target="mailto:a.ribeiradacamisa@sapo.pt" TargetMode="External"/><Relationship Id="rId1201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39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46" Type="http://schemas.openxmlformats.org/officeDocument/2006/relationships/hyperlink" Target="mailto:joaocorreia@autopop.com.pt" TargetMode="External"/><Relationship Id="rId1853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506" Type="http://schemas.openxmlformats.org/officeDocument/2006/relationships/hyperlink" Target="mailto:info@gruporodrigues.pt" TargetMode="External"/><Relationship Id="rId1713" Type="http://schemas.openxmlformats.org/officeDocument/2006/relationships/hyperlink" Target="mailto:reciclilha@gmail.com" TargetMode="External"/><Relationship Id="rId1920" Type="http://schemas.openxmlformats.org/officeDocument/2006/relationships/hyperlink" Target="mailto:geral@madeiracartao.net" TargetMode="External"/><Relationship Id="rId294" Type="http://schemas.openxmlformats.org/officeDocument/2006/relationships/hyperlink" Target="mailto:geral@aguasdamadeira.pt" TargetMode="External"/><Relationship Id="rId154" Type="http://schemas.openxmlformats.org/officeDocument/2006/relationships/hyperlink" Target="mailto:ambiente.madeira@bensaude.pt" TargetMode="External"/><Relationship Id="rId361" Type="http://schemas.openxmlformats.org/officeDocument/2006/relationships/hyperlink" Target="mailto:geral@aguasdamadeira.pt" TargetMode="External"/><Relationship Id="rId599" Type="http://schemas.openxmlformats.org/officeDocument/2006/relationships/hyperlink" Target="https://www.google.pt/maps/search/299996,22,+-199675,32/@32.7017258,-16.8729834,3779m/data=!3m1!1e3" TargetMode="External"/><Relationship Id="rId459" Type="http://schemas.openxmlformats.org/officeDocument/2006/relationships/hyperlink" Target="mailto:jose.ponte@aguasdamadeira.pt" TargetMode="External"/><Relationship Id="rId666" Type="http://schemas.openxmlformats.org/officeDocument/2006/relationships/hyperlink" Target="mailto:geral@aguasdamadeira.pt" TargetMode="External"/><Relationship Id="rId873" Type="http://schemas.openxmlformats.org/officeDocument/2006/relationships/hyperlink" Target="mailto:dep.ambiente@cm-funchal.pt" TargetMode="External"/><Relationship Id="rId1089" Type="http://schemas.openxmlformats.org/officeDocument/2006/relationships/hyperlink" Target="mailto:info@madeira-recycling.com" TargetMode="External"/><Relationship Id="rId1296" Type="http://schemas.openxmlformats.org/officeDocument/2006/relationships/hyperlink" Target="mailto:info@madeira-recycling.com" TargetMode="External"/><Relationship Id="rId221" Type="http://schemas.openxmlformats.org/officeDocument/2006/relationships/hyperlink" Target="mailto:antonio.rebelo@bensaude.pt" TargetMode="External"/><Relationship Id="rId319" Type="http://schemas.openxmlformats.org/officeDocument/2006/relationships/hyperlink" Target="mailto:geral@aguasdamadeira.pt" TargetMode="External"/><Relationship Id="rId526" Type="http://schemas.openxmlformats.org/officeDocument/2006/relationships/hyperlink" Target="mailto:jose.ponte@aguasdamadeira.pt" TargetMode="External"/><Relationship Id="rId1156" Type="http://schemas.openxmlformats.org/officeDocument/2006/relationships/hyperlink" Target="mailto:info@madeira-recycling.com" TargetMode="External"/><Relationship Id="rId1363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733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40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016" Type="http://schemas.openxmlformats.org/officeDocument/2006/relationships/hyperlink" Target="mailto:ambiente.madeira@bensaude.pt" TargetMode="External"/><Relationship Id="rId1570" Type="http://schemas.openxmlformats.org/officeDocument/2006/relationships/hyperlink" Target="mailto:info@gruporodrigues.pt" TargetMode="External"/><Relationship Id="rId1668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75" Type="http://schemas.openxmlformats.org/officeDocument/2006/relationships/hyperlink" Target="https://www.google.com/maps/@32.6910972,-16.9506418,467m/data=!3m1!1e3" TargetMode="External"/><Relationship Id="rId800" Type="http://schemas.openxmlformats.org/officeDocument/2006/relationships/hyperlink" Target="mailto:a.ribeiradacamisa@sapo.pt" TargetMode="External"/><Relationship Id="rId1223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30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28" Type="http://schemas.openxmlformats.org/officeDocument/2006/relationships/hyperlink" Target="mailto:info@gruporodrigues.pt" TargetMode="External"/><Relationship Id="rId1735" Type="http://schemas.openxmlformats.org/officeDocument/2006/relationships/hyperlink" Target="mailto:reciclilha@gmail.com" TargetMode="External"/><Relationship Id="rId1942" Type="http://schemas.openxmlformats.org/officeDocument/2006/relationships/hyperlink" Target="mailto:geral@madeiracartao.net" TargetMode="External"/><Relationship Id="rId27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802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176" Type="http://schemas.openxmlformats.org/officeDocument/2006/relationships/hyperlink" Target="mailto:ambiente.madeira@bensaude.pt" TargetMode="External"/><Relationship Id="rId383" Type="http://schemas.openxmlformats.org/officeDocument/2006/relationships/hyperlink" Target="mailto:geral@aguasdamadeira.pt" TargetMode="External"/><Relationship Id="rId590" Type="http://schemas.openxmlformats.org/officeDocument/2006/relationships/hyperlink" Target="https://www.google.pt/maps/search/299996,22,+-199675,32/@32.7017258,-16.8729834,3779m/data=!3m1!1e3" TargetMode="External"/><Relationship Id="rId243" Type="http://schemas.openxmlformats.org/officeDocument/2006/relationships/hyperlink" Target="mailto:geral@aguasdamadeira.pt" TargetMode="External"/><Relationship Id="rId450" Type="http://schemas.openxmlformats.org/officeDocument/2006/relationships/hyperlink" Target="mailto:geral@aguasdamadeira.pt" TargetMode="External"/><Relationship Id="rId688" Type="http://schemas.openxmlformats.org/officeDocument/2006/relationships/hyperlink" Target="mailto:geral@aguasdamadeira.pt" TargetMode="External"/><Relationship Id="rId895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080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103" Type="http://schemas.openxmlformats.org/officeDocument/2006/relationships/hyperlink" Target="mailto:antonioisidro@live.com.pt" TargetMode="External"/><Relationship Id="rId310" Type="http://schemas.openxmlformats.org/officeDocument/2006/relationships/hyperlink" Target="mailto:geral@aguasdamadeira.pt" TargetMode="External"/><Relationship Id="rId548" Type="http://schemas.openxmlformats.org/officeDocument/2006/relationships/hyperlink" Target="mailto:jose.ponte@aguasdamadeira.pt" TargetMode="External"/><Relationship Id="rId755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62" Type="http://schemas.openxmlformats.org/officeDocument/2006/relationships/hyperlink" Target="mailto:joaocorreia@autopop.com.pt" TargetMode="External"/><Relationship Id="rId1178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85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92" Type="http://schemas.openxmlformats.org/officeDocument/2006/relationships/hyperlink" Target="mailto:info@gruporodrigues.pt" TargetMode="External"/><Relationship Id="rId91" Type="http://schemas.openxmlformats.org/officeDocument/2006/relationships/hyperlink" Target="mailto:antonioisidro@live.com.pt" TargetMode="External"/><Relationship Id="rId408" Type="http://schemas.openxmlformats.org/officeDocument/2006/relationships/hyperlink" Target="mailto:geral@aguasdamadeira.pt" TargetMode="External"/><Relationship Id="rId615" Type="http://schemas.openxmlformats.org/officeDocument/2006/relationships/hyperlink" Target="https://www.google.pt/maps/search/299996,22,+-199675,32/@32.7017258,-16.8729834,3779m/data=!3m1!1e3" TargetMode="External"/><Relationship Id="rId822" Type="http://schemas.openxmlformats.org/officeDocument/2006/relationships/hyperlink" Target="mailto:a.ribeiradacamisa@sapo.pt" TargetMode="External"/><Relationship Id="rId1038" Type="http://schemas.openxmlformats.org/officeDocument/2006/relationships/hyperlink" Target="mailto:hipersucata@hotmail.com" TargetMode="External"/><Relationship Id="rId1245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52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897" Type="http://schemas.openxmlformats.org/officeDocument/2006/relationships/hyperlink" Target="https://www.google.com/maps/@32.6910972,-16.9506418,467m/data=!3m1!1e3" TargetMode="External"/><Relationship Id="rId1105" Type="http://schemas.openxmlformats.org/officeDocument/2006/relationships/hyperlink" Target="mailto:info@madeira-recycling.com" TargetMode="External"/><Relationship Id="rId1312" Type="http://schemas.openxmlformats.org/officeDocument/2006/relationships/hyperlink" Target="mailto:info@madeira-recycling.com" TargetMode="External"/><Relationship Id="rId1757" Type="http://schemas.openxmlformats.org/officeDocument/2006/relationships/hyperlink" Target="mailto:serlimaambiente.madeira@serlima.pt" TargetMode="External"/><Relationship Id="rId1964" Type="http://schemas.openxmlformats.org/officeDocument/2006/relationships/hyperlink" Target="mailto:geral@madeiracartao.net" TargetMode="External"/><Relationship Id="rId49" Type="http://schemas.openxmlformats.org/officeDocument/2006/relationships/hyperlink" Target="mailto:mestreadelino@sapo.pt" TargetMode="External"/><Relationship Id="rId1617" Type="http://schemas.openxmlformats.org/officeDocument/2006/relationships/hyperlink" Target="mailto:panaribloco@gmail.com" TargetMode="External"/><Relationship Id="rId1824" Type="http://schemas.openxmlformats.org/officeDocument/2006/relationships/hyperlink" Target="mailto:socisco@hotmail.com" TargetMode="External"/><Relationship Id="rId198" Type="http://schemas.openxmlformats.org/officeDocument/2006/relationships/hyperlink" Target="mailto:antonio.rebelo@bensaude.pt" TargetMode="External"/><Relationship Id="rId265" Type="http://schemas.openxmlformats.org/officeDocument/2006/relationships/hyperlink" Target="mailto:geral@aguasdamadeira.pt" TargetMode="External"/><Relationship Id="rId472" Type="http://schemas.openxmlformats.org/officeDocument/2006/relationships/hyperlink" Target="mailto:jose.ponte@aguasdamadeira.pt" TargetMode="External"/><Relationship Id="rId125" Type="http://schemas.openxmlformats.org/officeDocument/2006/relationships/hyperlink" Target="mailto:antonioisidro@live.com.pt" TargetMode="External"/><Relationship Id="rId332" Type="http://schemas.openxmlformats.org/officeDocument/2006/relationships/hyperlink" Target="mailto:geral@aguasdamadeira.pt" TargetMode="External"/><Relationship Id="rId777" Type="http://schemas.openxmlformats.org/officeDocument/2006/relationships/hyperlink" Target="mailto:a.ribeiradacamisa@sapo.pt" TargetMode="External"/><Relationship Id="rId984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637" Type="http://schemas.openxmlformats.org/officeDocument/2006/relationships/hyperlink" Target="https://www.google.pt/maps/search/299996,22,+-199675,32/@32.7017258,-16.8729834,3779m/data=!3m1!1e3" TargetMode="External"/><Relationship Id="rId844" Type="http://schemas.openxmlformats.org/officeDocument/2006/relationships/hyperlink" Target="mailto:dep.ambiente@cm-funchal.pt" TargetMode="External"/><Relationship Id="rId1267" Type="http://schemas.openxmlformats.org/officeDocument/2006/relationships/hyperlink" Target="mailto:info@madeira-recycling.com" TargetMode="External"/><Relationship Id="rId1474" Type="http://schemas.openxmlformats.org/officeDocument/2006/relationships/hyperlink" Target="mailto:info@gruporodrigues.pt" TargetMode="External"/><Relationship Id="rId1681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704" Type="http://schemas.openxmlformats.org/officeDocument/2006/relationships/hyperlink" Target="mailto:geral@aguasdamadeira.pt" TargetMode="External"/><Relationship Id="rId911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27" Type="http://schemas.openxmlformats.org/officeDocument/2006/relationships/hyperlink" Target="mailto:info@madeira-recycling.com" TargetMode="External"/><Relationship Id="rId1334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41" Type="http://schemas.openxmlformats.org/officeDocument/2006/relationships/hyperlink" Target="mailto:info@gruporodrigues.pt" TargetMode="External"/><Relationship Id="rId1779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1986" Type="http://schemas.openxmlformats.org/officeDocument/2006/relationships/hyperlink" Target="mailto:geral@aguasdamadeira.pt" TargetMode="External"/><Relationship Id="rId40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401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39" Type="http://schemas.openxmlformats.org/officeDocument/2006/relationships/hyperlink" Target="mailto:quintaterraboa@gmail.com" TargetMode="External"/><Relationship Id="rId1846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706" Type="http://schemas.openxmlformats.org/officeDocument/2006/relationships/hyperlink" Target="mailto:reciclilha@gmail.com" TargetMode="External"/><Relationship Id="rId1913" Type="http://schemas.openxmlformats.org/officeDocument/2006/relationships/hyperlink" Target="https://www.google.com/maps/@32.6910972,-16.9506418,467m/data=!3m1!1e3" TargetMode="External"/><Relationship Id="rId287" Type="http://schemas.openxmlformats.org/officeDocument/2006/relationships/hyperlink" Target="mailto:geral@aguasdamadeira.pt" TargetMode="External"/><Relationship Id="rId494" Type="http://schemas.openxmlformats.org/officeDocument/2006/relationships/hyperlink" Target="mailto:jose.ponte@aguasdamadeira.pt" TargetMode="External"/><Relationship Id="rId147" Type="http://schemas.openxmlformats.org/officeDocument/2006/relationships/hyperlink" Target="mailto:antonioisidro@live.com.pt" TargetMode="External"/><Relationship Id="rId354" Type="http://schemas.openxmlformats.org/officeDocument/2006/relationships/hyperlink" Target="mailto:jose.ponte@aguasdamadeira.pt" TargetMode="External"/><Relationship Id="rId799" Type="http://schemas.openxmlformats.org/officeDocument/2006/relationships/hyperlink" Target="mailto:a.ribeiradacamisa@sapo.pt" TargetMode="External"/><Relationship Id="rId1191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561" Type="http://schemas.openxmlformats.org/officeDocument/2006/relationships/hyperlink" Target="https://www.google.pt/maps/search/299996,22,+-199675,32/@32.7017258,-16.8729834,3779m/data=!3m1!1e3" TargetMode="External"/><Relationship Id="rId659" Type="http://schemas.openxmlformats.org/officeDocument/2006/relationships/hyperlink" Target="mailto:geral@aguasdamadeira.pt" TargetMode="External"/><Relationship Id="rId866" Type="http://schemas.openxmlformats.org/officeDocument/2006/relationships/hyperlink" Target="mailto:dep.ambiente@cm-funchal.pt" TargetMode="External"/><Relationship Id="rId1289" Type="http://schemas.openxmlformats.org/officeDocument/2006/relationships/hyperlink" Target="mailto:info@madeira-recycling.com" TargetMode="External"/><Relationship Id="rId1496" Type="http://schemas.openxmlformats.org/officeDocument/2006/relationships/hyperlink" Target="mailto:info@gruporodrigues.pt" TargetMode="External"/><Relationship Id="rId214" Type="http://schemas.openxmlformats.org/officeDocument/2006/relationships/hyperlink" Target="mailto:antonio.rebelo@bensaude.pt" TargetMode="External"/><Relationship Id="rId421" Type="http://schemas.openxmlformats.org/officeDocument/2006/relationships/hyperlink" Target="mailto:geral@aguasdamadeira.pt" TargetMode="External"/><Relationship Id="rId519" Type="http://schemas.openxmlformats.org/officeDocument/2006/relationships/hyperlink" Target="mailto:jose.ponte@aguasdamadeira.pt" TargetMode="External"/><Relationship Id="rId1051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149" Type="http://schemas.openxmlformats.org/officeDocument/2006/relationships/hyperlink" Target="mailto:info@madeira-recycling.com" TargetMode="External"/><Relationship Id="rId1356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726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33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009" Type="http://schemas.openxmlformats.org/officeDocument/2006/relationships/hyperlink" Target="mailto:dvg-2013@outlook.com" TargetMode="External"/><Relationship Id="rId1563" Type="http://schemas.openxmlformats.org/officeDocument/2006/relationships/hyperlink" Target="mailto:info@gruporodrigues.pt" TargetMode="External"/><Relationship Id="rId1770" Type="http://schemas.openxmlformats.org/officeDocument/2006/relationships/hyperlink" Target="mailto:serlimaambiente.madeira@serlima.pt" TargetMode="External"/><Relationship Id="rId1868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62" Type="http://schemas.openxmlformats.org/officeDocument/2006/relationships/hyperlink" Target="mailto:mestreadelino@sapo.pt" TargetMode="External"/><Relationship Id="rId1216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23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30" Type="http://schemas.openxmlformats.org/officeDocument/2006/relationships/hyperlink" Target="https://www.google.pt/maps/place/32%C2%B041'33.0%22N+16%C2%B052'41.9%22W/@32.6930041,-16.8787505,930m/data=!3m1!1e3!4m5!3m4!1s0x0:0x0!8m2!3d32.692504!4d-16.878292" TargetMode="External"/><Relationship Id="rId1728" Type="http://schemas.openxmlformats.org/officeDocument/2006/relationships/hyperlink" Target="mailto:reciclilha@gmail.com" TargetMode="External"/><Relationship Id="rId1935" Type="http://schemas.openxmlformats.org/officeDocument/2006/relationships/hyperlink" Target="mailto:geral@madeiracartao.net" TargetMode="External"/><Relationship Id="rId169" Type="http://schemas.openxmlformats.org/officeDocument/2006/relationships/hyperlink" Target="mailto:ambiente.madeira@bensaude.pt" TargetMode="External"/><Relationship Id="rId376" Type="http://schemas.openxmlformats.org/officeDocument/2006/relationships/hyperlink" Target="mailto:geral@aguasdamadeira.pt" TargetMode="External"/><Relationship Id="rId583" Type="http://schemas.openxmlformats.org/officeDocument/2006/relationships/hyperlink" Target="https://www.google.pt/maps/search/299996,22,+-199675,32/@32.7017258,-16.8729834,3779m/data=!3m1!1e3" TargetMode="External"/><Relationship Id="rId790" Type="http://schemas.openxmlformats.org/officeDocument/2006/relationships/hyperlink" Target="mailto:a.ribeiradacamisa@sapo.pt" TargetMode="External"/><Relationship Id="rId4" Type="http://schemas.openxmlformats.org/officeDocument/2006/relationships/hyperlink" Target="mailto:mestreadelino@sapo.pt" TargetMode="External"/><Relationship Id="rId236" Type="http://schemas.openxmlformats.org/officeDocument/2006/relationships/hyperlink" Target="mailto:geral@aguasdamadeira.pt" TargetMode="External"/><Relationship Id="rId443" Type="http://schemas.openxmlformats.org/officeDocument/2006/relationships/hyperlink" Target="mailto:geral@aguasdamadeira.pt" TargetMode="External"/><Relationship Id="rId650" Type="http://schemas.openxmlformats.org/officeDocument/2006/relationships/hyperlink" Target="https://www.google.pt/maps/search/299996,22,+-199675,32/@32.7017258,-16.8729834,3779m/data=!3m1!1e3" TargetMode="External"/><Relationship Id="rId888" Type="http://schemas.openxmlformats.org/officeDocument/2006/relationships/hyperlink" Target="mailto:dep.ambiente@cm-funchal.pt" TargetMode="External"/><Relationship Id="rId1073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1280" Type="http://schemas.openxmlformats.org/officeDocument/2006/relationships/hyperlink" Target="mailto:info@madeira-recycling.com" TargetMode="External"/><Relationship Id="rId303" Type="http://schemas.openxmlformats.org/officeDocument/2006/relationships/hyperlink" Target="mailto:geral@aguasdamadeira.pt" TargetMode="External"/><Relationship Id="rId748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55" Type="http://schemas.openxmlformats.org/officeDocument/2006/relationships/hyperlink" Target="https://www.google.pt/maps/place/32%C2%B039'06.7%22N+16%C2%B051'36.4%22W/@32.6486497,-16.8595368,346a,35y,44.93t/data=!3m1!1e3!4m5!3m4!1s0x0:0x0!8m2!3d32.651848!4d-16.860101" TargetMode="External"/><Relationship Id="rId1140" Type="http://schemas.openxmlformats.org/officeDocument/2006/relationships/hyperlink" Target="mailto:info@madeira-recycling.com" TargetMode="External"/><Relationship Id="rId1378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85" Type="http://schemas.openxmlformats.org/officeDocument/2006/relationships/hyperlink" Target="mailto:info@gruporodrigues.pt" TargetMode="External"/><Relationship Id="rId1792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84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510" Type="http://schemas.openxmlformats.org/officeDocument/2006/relationships/hyperlink" Target="mailto:jose.ponte@aguasdamadeira.pt" TargetMode="External"/><Relationship Id="rId608" Type="http://schemas.openxmlformats.org/officeDocument/2006/relationships/hyperlink" Target="https://www.google.pt/maps/search/299996,22,+-199675,32/@32.7017258,-16.8729834,3779m/data=!3m1!1e3" TargetMode="External"/><Relationship Id="rId815" Type="http://schemas.openxmlformats.org/officeDocument/2006/relationships/hyperlink" Target="mailto:a.ribeiradacamisa@sapo.pt" TargetMode="External"/><Relationship Id="rId1238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45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52" Type="http://schemas.openxmlformats.org/officeDocument/2006/relationships/hyperlink" Target="mailto:reciclilha@gmail.com" TargetMode="External"/><Relationship Id="rId1000" Type="http://schemas.openxmlformats.org/officeDocument/2006/relationships/hyperlink" Target="mailto:dvg-2013@outlook.com" TargetMode="External"/><Relationship Id="rId1305" Type="http://schemas.openxmlformats.org/officeDocument/2006/relationships/hyperlink" Target="mailto:info@madeira-recycling.com" TargetMode="External"/><Relationship Id="rId1957" Type="http://schemas.openxmlformats.org/officeDocument/2006/relationships/hyperlink" Target="mailto:geral@madeiracartao.net" TargetMode="External"/><Relationship Id="rId1512" Type="http://schemas.openxmlformats.org/officeDocument/2006/relationships/hyperlink" Target="mailto:info@gruporodrigues.pt" TargetMode="External"/><Relationship Id="rId1817" Type="http://schemas.openxmlformats.org/officeDocument/2006/relationships/hyperlink" Target="mailto:socisco@hotmail.com" TargetMode="External"/><Relationship Id="rId11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398" Type="http://schemas.openxmlformats.org/officeDocument/2006/relationships/hyperlink" Target="mailto:geral@aguasdamadeira.pt" TargetMode="External"/><Relationship Id="rId160" Type="http://schemas.openxmlformats.org/officeDocument/2006/relationships/hyperlink" Target="mailto:ambiente.madeira@bensaude.pt" TargetMode="External"/><Relationship Id="rId258" Type="http://schemas.openxmlformats.org/officeDocument/2006/relationships/hyperlink" Target="mailto:geral@aguasdamadeira.pt" TargetMode="External"/><Relationship Id="rId465" Type="http://schemas.openxmlformats.org/officeDocument/2006/relationships/hyperlink" Target="mailto:jose.ponte@aguasdamadeira.pt" TargetMode="External"/><Relationship Id="rId672" Type="http://schemas.openxmlformats.org/officeDocument/2006/relationships/hyperlink" Target="mailto:geral@aguasdamadeira.pt" TargetMode="External"/><Relationship Id="rId1095" Type="http://schemas.openxmlformats.org/officeDocument/2006/relationships/hyperlink" Target="mailto:info@madeira-recycling.com" TargetMode="External"/><Relationship Id="rId118" Type="http://schemas.openxmlformats.org/officeDocument/2006/relationships/hyperlink" Target="mailto:antonioisidro@live.com.pt" TargetMode="External"/><Relationship Id="rId325" Type="http://schemas.openxmlformats.org/officeDocument/2006/relationships/hyperlink" Target="mailto:geral@aguasdamadeira.pt" TargetMode="External"/><Relationship Id="rId532" Type="http://schemas.openxmlformats.org/officeDocument/2006/relationships/hyperlink" Target="mailto:jose.ponte@aguasdamadeira.pt" TargetMode="External"/><Relationship Id="rId977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1162" Type="http://schemas.openxmlformats.org/officeDocument/2006/relationships/hyperlink" Target="mailto:info@madeira-recycling.com" TargetMode="External"/><Relationship Id="rId837" Type="http://schemas.openxmlformats.org/officeDocument/2006/relationships/hyperlink" Target="mailto:dep.ambiente@cm-funchal.pt" TargetMode="External"/><Relationship Id="rId1022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467" Type="http://schemas.openxmlformats.org/officeDocument/2006/relationships/hyperlink" Target="mailto:info@gruporodrigues.pt" TargetMode="External"/><Relationship Id="rId1674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81" Type="http://schemas.openxmlformats.org/officeDocument/2006/relationships/hyperlink" Target="https://www.google.com/maps/@32.6910972,-16.9506418,467m/data=!3m1!1e3" TargetMode="External"/><Relationship Id="rId904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327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34" Type="http://schemas.openxmlformats.org/officeDocument/2006/relationships/hyperlink" Target="mailto:info@gruporodrigues.pt" TargetMode="External"/><Relationship Id="rId1741" Type="http://schemas.openxmlformats.org/officeDocument/2006/relationships/hyperlink" Target="mailto:reciclilha@gmail.com" TargetMode="External"/><Relationship Id="rId1979" Type="http://schemas.openxmlformats.org/officeDocument/2006/relationships/hyperlink" Target="mailto:info@gruporodrigues.pt" TargetMode="External"/><Relationship Id="rId33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601" Type="http://schemas.openxmlformats.org/officeDocument/2006/relationships/hyperlink" Target="https://www.google.pt/maps/place/32%C2%B038'55.7%22N+16%C2%B058'05.5%22W/@32.6486637,-16.970456,800m/data=!3m1!1e3!4m5!3m4!1s0x0:0x0!8m2!3d32.648793!4d-16.9682" TargetMode="External"/><Relationship Id="rId1839" Type="http://schemas.openxmlformats.org/officeDocument/2006/relationships/hyperlink" Target="mailto:socisco@hotmail.com" TargetMode="External"/><Relationship Id="rId182" Type="http://schemas.openxmlformats.org/officeDocument/2006/relationships/hyperlink" Target="mailto:ambiente.madeira@bensaude.pt" TargetMode="External"/><Relationship Id="rId1906" Type="http://schemas.openxmlformats.org/officeDocument/2006/relationships/hyperlink" Target="https://www.google.com/maps/@32.6910972,-16.9506418,467m/data=!3m1!1e3" TargetMode="External"/><Relationship Id="rId487" Type="http://schemas.openxmlformats.org/officeDocument/2006/relationships/hyperlink" Target="mailto:jose.ponte@aguasdamadeira.pt" TargetMode="External"/><Relationship Id="rId694" Type="http://schemas.openxmlformats.org/officeDocument/2006/relationships/hyperlink" Target="mailto:geral@aguasdamadeira.pt" TargetMode="External"/><Relationship Id="rId347" Type="http://schemas.openxmlformats.org/officeDocument/2006/relationships/hyperlink" Target="mailto:geral@aguasdamadeira.pt" TargetMode="External"/><Relationship Id="rId999" Type="http://schemas.openxmlformats.org/officeDocument/2006/relationships/hyperlink" Target="mailto:dvg-2013@outlook.com" TargetMode="External"/><Relationship Id="rId1184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554" Type="http://schemas.openxmlformats.org/officeDocument/2006/relationships/hyperlink" Target="https://www.google.pt/maps/search/299996,22,+-199675,32/@32.7017258,-16.8729834,3779m/data=!3m1!1e3" TargetMode="External"/><Relationship Id="rId761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859" Type="http://schemas.openxmlformats.org/officeDocument/2006/relationships/hyperlink" Target="mailto:dep.ambiente@cm-funchal.pt" TargetMode="External"/><Relationship Id="rId1391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489" Type="http://schemas.openxmlformats.org/officeDocument/2006/relationships/hyperlink" Target="mailto:info@gruporodrigues.pt" TargetMode="External"/><Relationship Id="rId1696" Type="http://schemas.openxmlformats.org/officeDocument/2006/relationships/hyperlink" Target="mailto:reciclilha@gmail.com" TargetMode="External"/><Relationship Id="rId207" Type="http://schemas.openxmlformats.org/officeDocument/2006/relationships/hyperlink" Target="mailto:antonio.rebelo@bensaude.pt" TargetMode="External"/><Relationship Id="rId414" Type="http://schemas.openxmlformats.org/officeDocument/2006/relationships/hyperlink" Target="mailto:geral@aguasdamadeira.pt" TargetMode="External"/><Relationship Id="rId621" Type="http://schemas.openxmlformats.org/officeDocument/2006/relationships/hyperlink" Target="https://www.google.pt/maps/search/299996,22,+-199675,32/@32.7017258,-16.8729834,3779m/data=!3m1!1e3" TargetMode="External"/><Relationship Id="rId1044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251" Type="http://schemas.openxmlformats.org/officeDocument/2006/relationships/hyperlink" Target="mailto:info@madeira-recycling.com" TargetMode="External"/><Relationship Id="rId1349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719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26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11" Type="http://schemas.openxmlformats.org/officeDocument/2006/relationships/hyperlink" Target="mailto:info@madeira-recycling.com" TargetMode="External"/><Relationship Id="rId1556" Type="http://schemas.openxmlformats.org/officeDocument/2006/relationships/hyperlink" Target="mailto:info@gruporodrigues.pt" TargetMode="External"/><Relationship Id="rId1763" Type="http://schemas.openxmlformats.org/officeDocument/2006/relationships/hyperlink" Target="mailto:serlimaambiente.madeira@serlima.pt" TargetMode="External"/><Relationship Id="rId1970" Type="http://schemas.openxmlformats.org/officeDocument/2006/relationships/hyperlink" Target="mailto:info@gruporodrigues.pt" TargetMode="External"/><Relationship Id="rId55" Type="http://schemas.openxmlformats.org/officeDocument/2006/relationships/hyperlink" Target="mailto:mestreadelino@sapo.pt" TargetMode="External"/><Relationship Id="rId1209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16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23" Type="http://schemas.openxmlformats.org/officeDocument/2006/relationships/hyperlink" Target="https://www.google.com/maps/place/32%C2%B040'25.8%22N+17%C2%B001'46.1%22W/@32.6736614,-17.0305256,941m/data=!3m1!1e3!4m5!3m4!1s0x0:0x3b8dc710c956ebef!8m2!3d32.673838!4d-17.029471" TargetMode="External"/><Relationship Id="rId1830" Type="http://schemas.openxmlformats.org/officeDocument/2006/relationships/hyperlink" Target="mailto:socisco@hotmail.com" TargetMode="External"/><Relationship Id="rId1928" Type="http://schemas.openxmlformats.org/officeDocument/2006/relationships/hyperlink" Target="mailto:geral@madeiracartao.net" TargetMode="External"/><Relationship Id="rId271" Type="http://schemas.openxmlformats.org/officeDocument/2006/relationships/hyperlink" Target="mailto:geral@aguasdamadeira.pt" TargetMode="External"/><Relationship Id="rId131" Type="http://schemas.openxmlformats.org/officeDocument/2006/relationships/hyperlink" Target="mailto:antonioisidro@live.com.pt" TargetMode="External"/><Relationship Id="rId369" Type="http://schemas.openxmlformats.org/officeDocument/2006/relationships/hyperlink" Target="mailto:geral@aguasdamadeira.pt" TargetMode="External"/><Relationship Id="rId576" Type="http://schemas.openxmlformats.org/officeDocument/2006/relationships/hyperlink" Target="https://www.google.pt/maps/search/299996,22,+-199675,32/@32.7017258,-16.8729834,3779m/data=!3m1!1e3" TargetMode="External"/><Relationship Id="rId783" Type="http://schemas.openxmlformats.org/officeDocument/2006/relationships/hyperlink" Target="mailto:a.ribeiradacamisa@sapo.pt" TargetMode="External"/><Relationship Id="rId990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229" Type="http://schemas.openxmlformats.org/officeDocument/2006/relationships/hyperlink" Target="mailto:geral@aguasdamadeira.pt" TargetMode="External"/><Relationship Id="rId436" Type="http://schemas.openxmlformats.org/officeDocument/2006/relationships/hyperlink" Target="mailto:geral@aguasdamadeira.pt" TargetMode="External"/><Relationship Id="rId643" Type="http://schemas.openxmlformats.org/officeDocument/2006/relationships/hyperlink" Target="https://www.google.pt/maps/search/299996,22,+-199675,32/@32.7017258,-16.8729834,3779m/data=!3m1!1e3" TargetMode="External"/><Relationship Id="rId1066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1273" Type="http://schemas.openxmlformats.org/officeDocument/2006/relationships/hyperlink" Target="mailto:info@madeira-recycling.com" TargetMode="External"/><Relationship Id="rId1480" Type="http://schemas.openxmlformats.org/officeDocument/2006/relationships/hyperlink" Target="mailto:info@gruporodrigues.pt" TargetMode="External"/><Relationship Id="rId850" Type="http://schemas.openxmlformats.org/officeDocument/2006/relationships/hyperlink" Target="mailto:dep.ambiente@cm-funchal.pt" TargetMode="External"/><Relationship Id="rId948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33" Type="http://schemas.openxmlformats.org/officeDocument/2006/relationships/hyperlink" Target="mailto:info@madeira-recycling.com" TargetMode="External"/><Relationship Id="rId1578" Type="http://schemas.openxmlformats.org/officeDocument/2006/relationships/hyperlink" Target="mailto:info@gruporodrigues.pt" TargetMode="External"/><Relationship Id="rId1785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77" Type="http://schemas.openxmlformats.org/officeDocument/2006/relationships/hyperlink" Target="mailto:mestreadelino@sapo.pt" TargetMode="External"/><Relationship Id="rId503" Type="http://schemas.openxmlformats.org/officeDocument/2006/relationships/hyperlink" Target="mailto:jose.ponte@aguasdamadeira.pt" TargetMode="External"/><Relationship Id="rId710" Type="http://schemas.openxmlformats.org/officeDocument/2006/relationships/hyperlink" Target="mailto:geral@aguasdamadeira.pt" TargetMode="External"/><Relationship Id="rId808" Type="http://schemas.openxmlformats.org/officeDocument/2006/relationships/hyperlink" Target="mailto:a.ribeiradacamisa@sapo.pt" TargetMode="External"/><Relationship Id="rId1340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438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45" Type="http://schemas.openxmlformats.org/officeDocument/2006/relationships/hyperlink" Target="mailto:joaocorreia@autopop.com.pt" TargetMode="External"/><Relationship Id="rId1200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852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505" Type="http://schemas.openxmlformats.org/officeDocument/2006/relationships/hyperlink" Target="mailto:info@gruporodrigues.pt" TargetMode="External"/><Relationship Id="rId1712" Type="http://schemas.openxmlformats.org/officeDocument/2006/relationships/hyperlink" Target="mailto:reciclilha@gmail.com" TargetMode="External"/><Relationship Id="rId293" Type="http://schemas.openxmlformats.org/officeDocument/2006/relationships/hyperlink" Target="mailto:geral@aguasdamadeira.pt" TargetMode="External"/><Relationship Id="rId153" Type="http://schemas.openxmlformats.org/officeDocument/2006/relationships/hyperlink" Target="mailto:ambiente.madeira@bensaude.pt" TargetMode="External"/><Relationship Id="rId360" Type="http://schemas.openxmlformats.org/officeDocument/2006/relationships/hyperlink" Target="mailto:geral@aguasdamadeira.pt" TargetMode="External"/><Relationship Id="rId598" Type="http://schemas.openxmlformats.org/officeDocument/2006/relationships/hyperlink" Target="https://www.google.pt/maps/search/299996,22,+-199675,32/@32.7017258,-16.8729834,3779m/data=!3m1!1e3" TargetMode="External"/><Relationship Id="rId220" Type="http://schemas.openxmlformats.org/officeDocument/2006/relationships/hyperlink" Target="mailto:antonio.rebelo@bensaude.pt" TargetMode="External"/><Relationship Id="rId458" Type="http://schemas.openxmlformats.org/officeDocument/2006/relationships/hyperlink" Target="mailto:jose.ponte@aguasdamadeira.pt" TargetMode="External"/><Relationship Id="rId665" Type="http://schemas.openxmlformats.org/officeDocument/2006/relationships/hyperlink" Target="mailto:geral@aguasdamadeira.pt" TargetMode="External"/><Relationship Id="rId872" Type="http://schemas.openxmlformats.org/officeDocument/2006/relationships/hyperlink" Target="mailto:dep.ambiente@cm-funchal.pt" TargetMode="External"/><Relationship Id="rId1088" Type="http://schemas.openxmlformats.org/officeDocument/2006/relationships/hyperlink" Target="https://www.google.pt/maps/place/32%C2%B040'10.6%22N+16%C2%B051'27.8%22W/@32.6697707,-16.8584528,276m/data=!3m1!1e3!4m5!3m4!1s0x0:0x0!8m2!3d32.66961!4d-16.857712" TargetMode="External"/><Relationship Id="rId1295" Type="http://schemas.openxmlformats.org/officeDocument/2006/relationships/hyperlink" Target="mailto:info@madeira-recycling.com" TargetMode="External"/><Relationship Id="rId318" Type="http://schemas.openxmlformats.org/officeDocument/2006/relationships/hyperlink" Target="mailto:geral@aguasdamadeira.pt" TargetMode="External"/><Relationship Id="rId525" Type="http://schemas.openxmlformats.org/officeDocument/2006/relationships/hyperlink" Target="mailto:jose.ponte@aguasdamadeira.pt" TargetMode="External"/><Relationship Id="rId732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155" Type="http://schemas.openxmlformats.org/officeDocument/2006/relationships/hyperlink" Target="mailto:info@madeira-recycling.com" TargetMode="External"/><Relationship Id="rId1362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99" Type="http://schemas.openxmlformats.org/officeDocument/2006/relationships/hyperlink" Target="mailto:antonioisidro@live.com.pt" TargetMode="External"/><Relationship Id="rId1015" Type="http://schemas.openxmlformats.org/officeDocument/2006/relationships/hyperlink" Target="https://www.google.com/maps/place/32%C2%B044'43.5%22N+16%C2%B043'49.8%22W/@32.745423,-16.7326927,670m/data=!3m2!1e3!4b1!4m5!3m4!1s0x0:0x0!8m2!3d32.745423!4d-16.730504" TargetMode="External"/><Relationship Id="rId1222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667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74" Type="http://schemas.openxmlformats.org/officeDocument/2006/relationships/hyperlink" Target="https://www.google.com/maps/@32.6910972,-16.9506418,467m/data=!3m1!1e3" TargetMode="External"/><Relationship Id="rId1527" Type="http://schemas.openxmlformats.org/officeDocument/2006/relationships/hyperlink" Target="mailto:info@gruporodrigues.pt" TargetMode="External"/><Relationship Id="rId1734" Type="http://schemas.openxmlformats.org/officeDocument/2006/relationships/hyperlink" Target="mailto:reciclilha@gmail.com" TargetMode="External"/><Relationship Id="rId1941" Type="http://schemas.openxmlformats.org/officeDocument/2006/relationships/hyperlink" Target="mailto:geral@madeiracartao.net" TargetMode="External"/><Relationship Id="rId26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75" Type="http://schemas.openxmlformats.org/officeDocument/2006/relationships/hyperlink" Target="mailto:ambiente.madeira@bensaude.pt" TargetMode="External"/><Relationship Id="rId1801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382" Type="http://schemas.openxmlformats.org/officeDocument/2006/relationships/hyperlink" Target="mailto:geral@aguasdamadeira.pt" TargetMode="External"/><Relationship Id="rId687" Type="http://schemas.openxmlformats.org/officeDocument/2006/relationships/hyperlink" Target="mailto:geral@aguasdamadeira.pt" TargetMode="External"/><Relationship Id="rId242" Type="http://schemas.openxmlformats.org/officeDocument/2006/relationships/hyperlink" Target="mailto:geral@aguasdamadeira.pt" TargetMode="External"/><Relationship Id="rId894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77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02" Type="http://schemas.openxmlformats.org/officeDocument/2006/relationships/hyperlink" Target="mailto:antonioisidro@live.com.pt" TargetMode="External"/><Relationship Id="rId547" Type="http://schemas.openxmlformats.org/officeDocument/2006/relationships/hyperlink" Target="mailto:jose.ponte@aguasdamadeira.pt" TargetMode="External"/><Relationship Id="rId754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61" Type="http://schemas.openxmlformats.org/officeDocument/2006/relationships/hyperlink" Target="https://www.google.pt/maps/place/32%C2%B039'06.7%22N+16%C2%B051'36.4%22W/@32.6486497,-16.8595368,346a,35y,44.93t/data=!3m1!1e3!4m5!3m4!1s0x0:0x0!8m2!3d32.651848!4d-16.860101" TargetMode="External"/><Relationship Id="rId1384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91" Type="http://schemas.openxmlformats.org/officeDocument/2006/relationships/hyperlink" Target="mailto:info@gruporodrigues.pt" TargetMode="External"/><Relationship Id="rId1689" Type="http://schemas.openxmlformats.org/officeDocument/2006/relationships/hyperlink" Target="mailto:reciclilha@gmail.com" TargetMode="External"/><Relationship Id="rId90" Type="http://schemas.openxmlformats.org/officeDocument/2006/relationships/hyperlink" Target="mailto:antonioisidro@live.com.pt" TargetMode="External"/><Relationship Id="rId407" Type="http://schemas.openxmlformats.org/officeDocument/2006/relationships/hyperlink" Target="mailto:geral@aguasdamadeira.pt" TargetMode="External"/><Relationship Id="rId614" Type="http://schemas.openxmlformats.org/officeDocument/2006/relationships/hyperlink" Target="https://www.google.pt/maps/search/299996,22,+-199675,32/@32.7017258,-16.8729834,3779m/data=!3m1!1e3" TargetMode="External"/><Relationship Id="rId821" Type="http://schemas.openxmlformats.org/officeDocument/2006/relationships/hyperlink" Target="mailto:a.ribeiradacamisa@sapo.pt" TargetMode="External"/><Relationship Id="rId1037" Type="http://schemas.openxmlformats.org/officeDocument/2006/relationships/hyperlink" Target="mailto:hipersucata@hotmail.com" TargetMode="External"/><Relationship Id="rId1244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51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896" Type="http://schemas.openxmlformats.org/officeDocument/2006/relationships/hyperlink" Target="https://www.google.com/maps/@32.6910972,-16.9506418,467m/data=!3m1!1e3" TargetMode="External"/><Relationship Id="rId919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04" Type="http://schemas.openxmlformats.org/officeDocument/2006/relationships/hyperlink" Target="mailto:info@madeira-recycling.com" TargetMode="External"/><Relationship Id="rId1311" Type="http://schemas.openxmlformats.org/officeDocument/2006/relationships/hyperlink" Target="mailto:info@madeira-recycling.com" TargetMode="External"/><Relationship Id="rId1549" Type="http://schemas.openxmlformats.org/officeDocument/2006/relationships/hyperlink" Target="mailto:info@gruporodrigues.pt" TargetMode="External"/><Relationship Id="rId1756" Type="http://schemas.openxmlformats.org/officeDocument/2006/relationships/hyperlink" Target="mailto:serlimaambiente.madeira@serlima.pt" TargetMode="External"/><Relationship Id="rId1963" Type="http://schemas.openxmlformats.org/officeDocument/2006/relationships/hyperlink" Target="mailto:geral@madeiracartao.net" TargetMode="External"/><Relationship Id="rId48" Type="http://schemas.openxmlformats.org/officeDocument/2006/relationships/hyperlink" Target="mailto:mestreadelino@sapo.pt" TargetMode="External"/><Relationship Id="rId1409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16" Type="http://schemas.openxmlformats.org/officeDocument/2006/relationships/hyperlink" Target="mailto:panaribloco@gmail.com" TargetMode="External"/><Relationship Id="rId1823" Type="http://schemas.openxmlformats.org/officeDocument/2006/relationships/hyperlink" Target="mailto:socisco@hotmail.com" TargetMode="External"/><Relationship Id="rId197" Type="http://schemas.openxmlformats.org/officeDocument/2006/relationships/hyperlink" Target="mailto:antonio.rebelo@bensaude.pt" TargetMode="External"/><Relationship Id="rId264" Type="http://schemas.openxmlformats.org/officeDocument/2006/relationships/hyperlink" Target="mailto:geral@aguasdamadeira.pt" TargetMode="External"/><Relationship Id="rId471" Type="http://schemas.openxmlformats.org/officeDocument/2006/relationships/hyperlink" Target="mailto:jose.ponte@aguasdamadeira.pt" TargetMode="External"/><Relationship Id="rId124" Type="http://schemas.openxmlformats.org/officeDocument/2006/relationships/hyperlink" Target="mailto:antonioisidro@live.com.pt" TargetMode="External"/><Relationship Id="rId569" Type="http://schemas.openxmlformats.org/officeDocument/2006/relationships/hyperlink" Target="https://www.google.pt/maps/search/299996,22,+-199675,32/@32.7017258,-16.8729834,3779m/data=!3m1!1e3" TargetMode="External"/><Relationship Id="rId776" Type="http://schemas.openxmlformats.org/officeDocument/2006/relationships/hyperlink" Target="mailto:a.ribeiradacamisa@sapo.pt" TargetMode="External"/><Relationship Id="rId983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1199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331" Type="http://schemas.openxmlformats.org/officeDocument/2006/relationships/hyperlink" Target="mailto:geral@aguasdamadeira.pt" TargetMode="External"/><Relationship Id="rId429" Type="http://schemas.openxmlformats.org/officeDocument/2006/relationships/hyperlink" Target="mailto:geral@aguasdamadeira.pt" TargetMode="External"/><Relationship Id="rId636" Type="http://schemas.openxmlformats.org/officeDocument/2006/relationships/hyperlink" Target="https://www.google.pt/maps/search/299996,22,+-199675,32/@32.7017258,-16.8729834,3779m/data=!3m1!1e3" TargetMode="External"/><Relationship Id="rId1059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266" Type="http://schemas.openxmlformats.org/officeDocument/2006/relationships/hyperlink" Target="mailto:info@madeira-recycling.com" TargetMode="External"/><Relationship Id="rId1473" Type="http://schemas.openxmlformats.org/officeDocument/2006/relationships/hyperlink" Target="mailto:info@gruporodrigues.pt" TargetMode="External"/><Relationship Id="rId843" Type="http://schemas.openxmlformats.org/officeDocument/2006/relationships/hyperlink" Target="mailto:dep.ambiente@cm-funchal.pt" TargetMode="External"/><Relationship Id="rId1126" Type="http://schemas.openxmlformats.org/officeDocument/2006/relationships/hyperlink" Target="mailto:info@madeira-recycling.com" TargetMode="External"/><Relationship Id="rId1680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778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1985" Type="http://schemas.openxmlformats.org/officeDocument/2006/relationships/hyperlink" Target="mailto:geral@aguasdamadeira.pt" TargetMode="External"/><Relationship Id="rId703" Type="http://schemas.openxmlformats.org/officeDocument/2006/relationships/hyperlink" Target="mailto:geral@aguasdamadeira.pt" TargetMode="External"/><Relationship Id="rId910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333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40" Type="http://schemas.openxmlformats.org/officeDocument/2006/relationships/hyperlink" Target="mailto:info@gruporodrigues.pt" TargetMode="External"/><Relationship Id="rId1638" Type="http://schemas.openxmlformats.org/officeDocument/2006/relationships/hyperlink" Target="mailto:quintaterraboa@gmail.com" TargetMode="External"/><Relationship Id="rId1400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845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705" Type="http://schemas.openxmlformats.org/officeDocument/2006/relationships/hyperlink" Target="mailto:reciclilha@gmail.com" TargetMode="External"/><Relationship Id="rId1912" Type="http://schemas.openxmlformats.org/officeDocument/2006/relationships/hyperlink" Target="https://www.google.com/maps/@32.6910972,-16.9506418,467m/data=!3m1!1e3" TargetMode="External"/><Relationship Id="rId286" Type="http://schemas.openxmlformats.org/officeDocument/2006/relationships/hyperlink" Target="mailto:geral@aguasdamadeira.pt" TargetMode="External"/><Relationship Id="rId493" Type="http://schemas.openxmlformats.org/officeDocument/2006/relationships/hyperlink" Target="mailto:jose.ponte@aguasdamadeira.pt" TargetMode="External"/><Relationship Id="rId146" Type="http://schemas.openxmlformats.org/officeDocument/2006/relationships/hyperlink" Target="mailto:antonioisidro@live.com.pt" TargetMode="External"/><Relationship Id="rId353" Type="http://schemas.openxmlformats.org/officeDocument/2006/relationships/hyperlink" Target="mailto:geral@aguasdamadeira.pt" TargetMode="External"/><Relationship Id="rId560" Type="http://schemas.openxmlformats.org/officeDocument/2006/relationships/hyperlink" Target="https://www.google.pt/maps/search/299996,22,+-199675,32/@32.7017258,-16.8729834,3779m/data=!3m1!1e3" TargetMode="External"/><Relationship Id="rId798" Type="http://schemas.openxmlformats.org/officeDocument/2006/relationships/hyperlink" Target="mailto:a.ribeiradacamisa@sapo.pt" TargetMode="External"/><Relationship Id="rId1190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213" Type="http://schemas.openxmlformats.org/officeDocument/2006/relationships/hyperlink" Target="mailto:antonio.rebelo@bensaude.pt" TargetMode="External"/><Relationship Id="rId420" Type="http://schemas.openxmlformats.org/officeDocument/2006/relationships/hyperlink" Target="mailto:geral@aguasdamadeira.pt" TargetMode="External"/><Relationship Id="rId658" Type="http://schemas.openxmlformats.org/officeDocument/2006/relationships/hyperlink" Target="mailto:geral@aguasdamadeira.pt" TargetMode="External"/><Relationship Id="rId865" Type="http://schemas.openxmlformats.org/officeDocument/2006/relationships/hyperlink" Target="mailto:dep.ambiente@cm-funchal.pt" TargetMode="External"/><Relationship Id="rId1050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288" Type="http://schemas.openxmlformats.org/officeDocument/2006/relationships/hyperlink" Target="mailto:info@madeira-recycling.com" TargetMode="External"/><Relationship Id="rId1495" Type="http://schemas.openxmlformats.org/officeDocument/2006/relationships/hyperlink" Target="mailto:info@gruporodrigues.pt" TargetMode="External"/><Relationship Id="rId1509" Type="http://schemas.openxmlformats.org/officeDocument/2006/relationships/hyperlink" Target="mailto:info@gruporodrigues.pt" TargetMode="External"/><Relationship Id="rId1716" Type="http://schemas.openxmlformats.org/officeDocument/2006/relationships/hyperlink" Target="mailto:reciclilha@gmail.com" TargetMode="External"/><Relationship Id="rId1923" Type="http://schemas.openxmlformats.org/officeDocument/2006/relationships/hyperlink" Target="mailto:geral@madeiracartao.net" TargetMode="External"/><Relationship Id="rId297" Type="http://schemas.openxmlformats.org/officeDocument/2006/relationships/hyperlink" Target="mailto:geral@aguasdamadeira.pt" TargetMode="External"/><Relationship Id="rId518" Type="http://schemas.openxmlformats.org/officeDocument/2006/relationships/hyperlink" Target="mailto:jose.ponte@aguasdamadeira.pt" TargetMode="External"/><Relationship Id="rId725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32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48" Type="http://schemas.openxmlformats.org/officeDocument/2006/relationships/hyperlink" Target="mailto:info@madeira-recycling.com" TargetMode="External"/><Relationship Id="rId1355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62" Type="http://schemas.openxmlformats.org/officeDocument/2006/relationships/hyperlink" Target="mailto:info@gruporodrigues.pt" TargetMode="External"/><Relationship Id="rId157" Type="http://schemas.openxmlformats.org/officeDocument/2006/relationships/hyperlink" Target="mailto:ambiente.madeira@bensaude.pt" TargetMode="External"/><Relationship Id="rId364" Type="http://schemas.openxmlformats.org/officeDocument/2006/relationships/hyperlink" Target="mailto:geral@aguasdamadeira.pt" TargetMode="External"/><Relationship Id="rId1008" Type="http://schemas.openxmlformats.org/officeDocument/2006/relationships/hyperlink" Target="mailto:dvg-2013@outlook.com" TargetMode="External"/><Relationship Id="rId1215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22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867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61" Type="http://schemas.openxmlformats.org/officeDocument/2006/relationships/hyperlink" Target="mailto:mestreadelino@sapo.pt" TargetMode="External"/><Relationship Id="rId571" Type="http://schemas.openxmlformats.org/officeDocument/2006/relationships/hyperlink" Target="https://www.google.pt/maps/search/299996,22,+-199675,32/@32.7017258,-16.8729834,3779m/data=!3m1!1e3" TargetMode="External"/><Relationship Id="rId669" Type="http://schemas.openxmlformats.org/officeDocument/2006/relationships/hyperlink" Target="mailto:geral@aguasdamadeira.pt" TargetMode="External"/><Relationship Id="rId876" Type="http://schemas.openxmlformats.org/officeDocument/2006/relationships/hyperlink" Target="mailto:dep.ambiente@cm-funchal.pt" TargetMode="External"/><Relationship Id="rId1299" Type="http://schemas.openxmlformats.org/officeDocument/2006/relationships/hyperlink" Target="mailto:info@madeira-recycling.com" TargetMode="External"/><Relationship Id="rId1727" Type="http://schemas.openxmlformats.org/officeDocument/2006/relationships/hyperlink" Target="mailto:reciclilha@gmail.com" TargetMode="External"/><Relationship Id="rId1934" Type="http://schemas.openxmlformats.org/officeDocument/2006/relationships/hyperlink" Target="mailto:geral@madeiracartao.net" TargetMode="External"/><Relationship Id="rId19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224" Type="http://schemas.openxmlformats.org/officeDocument/2006/relationships/hyperlink" Target="https://www.google.pt/maps/place/32%C2%B039'42.1%22N+16%C2%B048'45.8%22W/@32.6629232,-16.822803,2546m/data=!3m1!1e3!4m5!3m4!1s0x0:0x0!8m2!3d32.661704!4d-16.812729" TargetMode="External"/><Relationship Id="rId431" Type="http://schemas.openxmlformats.org/officeDocument/2006/relationships/hyperlink" Target="mailto:geral@aguasdamadeira.pt" TargetMode="External"/><Relationship Id="rId529" Type="http://schemas.openxmlformats.org/officeDocument/2006/relationships/hyperlink" Target="mailto:jose.ponte@aguasdamadeira.pt" TargetMode="External"/><Relationship Id="rId736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061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1159" Type="http://schemas.openxmlformats.org/officeDocument/2006/relationships/hyperlink" Target="mailto:info@madeira-recycling.com" TargetMode="External"/><Relationship Id="rId1366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8" Type="http://schemas.openxmlformats.org/officeDocument/2006/relationships/hyperlink" Target="mailto:ambiente.madeira@bensaude.pt" TargetMode="External"/><Relationship Id="rId943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019" Type="http://schemas.openxmlformats.org/officeDocument/2006/relationships/hyperlink" Target="mailto:ambiente.madeira@bensaude.pt" TargetMode="External"/><Relationship Id="rId1573" Type="http://schemas.openxmlformats.org/officeDocument/2006/relationships/hyperlink" Target="mailto:info@gruporodrigues.pt" TargetMode="External"/><Relationship Id="rId1780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1878" Type="http://schemas.openxmlformats.org/officeDocument/2006/relationships/hyperlink" Target="https://www.google.com/maps/@32.6910972,-16.9506418,467m/data=!3m1!1e3" TargetMode="External"/><Relationship Id="rId72" Type="http://schemas.openxmlformats.org/officeDocument/2006/relationships/hyperlink" Target="mailto:mestreadelino@sapo.pt" TargetMode="External"/><Relationship Id="rId375" Type="http://schemas.openxmlformats.org/officeDocument/2006/relationships/hyperlink" Target="mailto:geral@aguasdamadeira.pt" TargetMode="External"/><Relationship Id="rId582" Type="http://schemas.openxmlformats.org/officeDocument/2006/relationships/hyperlink" Target="https://www.google.pt/maps/search/299996,22,+-199675,32/@32.7017258,-16.8729834,3779m/data=!3m1!1e3" TargetMode="External"/><Relationship Id="rId803" Type="http://schemas.openxmlformats.org/officeDocument/2006/relationships/hyperlink" Target="mailto:a.ribeiradacamisa@sapo.pt" TargetMode="External"/><Relationship Id="rId1226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33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40" Type="http://schemas.openxmlformats.org/officeDocument/2006/relationships/hyperlink" Target="mailto:quintaterraboa@gmail.com" TargetMode="External"/><Relationship Id="rId1738" Type="http://schemas.openxmlformats.org/officeDocument/2006/relationships/hyperlink" Target="mailto:reciclilha@gmail.com" TargetMode="External"/><Relationship Id="rId3" Type="http://schemas.openxmlformats.org/officeDocument/2006/relationships/hyperlink" Target="mailto:mestreadelino@sapo.pt" TargetMode="External"/><Relationship Id="rId235" Type="http://schemas.openxmlformats.org/officeDocument/2006/relationships/hyperlink" Target="mailto:geral@aguasdamadeira.pt" TargetMode="External"/><Relationship Id="rId442" Type="http://schemas.openxmlformats.org/officeDocument/2006/relationships/hyperlink" Target="mailto:geral@aguasdamadeira.pt" TargetMode="External"/><Relationship Id="rId887" Type="http://schemas.openxmlformats.org/officeDocument/2006/relationships/hyperlink" Target="mailto:dep.ambiente@cm-funchal.pt" TargetMode="External"/><Relationship Id="rId1072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1500" Type="http://schemas.openxmlformats.org/officeDocument/2006/relationships/hyperlink" Target="mailto:info@gruporodrigues.pt" TargetMode="External"/><Relationship Id="rId1945" Type="http://schemas.openxmlformats.org/officeDocument/2006/relationships/hyperlink" Target="mailto:geral@madeiracartao.net" TargetMode="External"/><Relationship Id="rId302" Type="http://schemas.openxmlformats.org/officeDocument/2006/relationships/hyperlink" Target="mailto:geral@aguasdamadeira.pt" TargetMode="External"/><Relationship Id="rId747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54" Type="http://schemas.openxmlformats.org/officeDocument/2006/relationships/hyperlink" Target="mailto:joaocorreia@autopop.com.pt" TargetMode="External"/><Relationship Id="rId1377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84" Type="http://schemas.openxmlformats.org/officeDocument/2006/relationships/hyperlink" Target="mailto:info@gruporodrigues.pt" TargetMode="External"/><Relationship Id="rId1791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1805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83" Type="http://schemas.openxmlformats.org/officeDocument/2006/relationships/hyperlink" Target="mailto:mestreadelino@sapo.pt" TargetMode="External"/><Relationship Id="rId179" Type="http://schemas.openxmlformats.org/officeDocument/2006/relationships/hyperlink" Target="mailto:ambiente.madeira@bensaude.pt" TargetMode="External"/><Relationship Id="rId386" Type="http://schemas.openxmlformats.org/officeDocument/2006/relationships/hyperlink" Target="mailto:geral@aguasdamadeira.pt" TargetMode="External"/><Relationship Id="rId593" Type="http://schemas.openxmlformats.org/officeDocument/2006/relationships/hyperlink" Target="https://www.google.pt/maps/search/299996,22,+-199675,32/@32.7017258,-16.8729834,3779m/data=!3m1!1e3" TargetMode="External"/><Relationship Id="rId607" Type="http://schemas.openxmlformats.org/officeDocument/2006/relationships/hyperlink" Target="https://www.google.pt/maps/search/299996,22,+-199675,32/@32.7017258,-16.8729834,3779m/data=!3m1!1e3" TargetMode="External"/><Relationship Id="rId814" Type="http://schemas.openxmlformats.org/officeDocument/2006/relationships/hyperlink" Target="mailto:a.ribeiradacamisa@sapo.pt" TargetMode="External"/><Relationship Id="rId1237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44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51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89" Type="http://schemas.openxmlformats.org/officeDocument/2006/relationships/hyperlink" Target="https://www.google.com/maps/@32.6910972,-16.9506418,467m/data=!3m1!1e3" TargetMode="External"/><Relationship Id="rId246" Type="http://schemas.openxmlformats.org/officeDocument/2006/relationships/hyperlink" Target="mailto:geral@aguasdamadeira.pt" TargetMode="External"/><Relationship Id="rId453" Type="http://schemas.openxmlformats.org/officeDocument/2006/relationships/hyperlink" Target="mailto:jose.ponte@aguasdamadeira.pt" TargetMode="External"/><Relationship Id="rId660" Type="http://schemas.openxmlformats.org/officeDocument/2006/relationships/hyperlink" Target="mailto:geral@aguasdamadeira.pt" TargetMode="External"/><Relationship Id="rId898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083" Type="http://schemas.openxmlformats.org/officeDocument/2006/relationships/hyperlink" Target="mailto:lfigueiredo@inter-quantum.com" TargetMode="External"/><Relationship Id="rId1290" Type="http://schemas.openxmlformats.org/officeDocument/2006/relationships/hyperlink" Target="mailto:info@madeira-recycling.com" TargetMode="External"/><Relationship Id="rId1304" Type="http://schemas.openxmlformats.org/officeDocument/2006/relationships/hyperlink" Target="mailto:info@madeira-recycling.com" TargetMode="External"/><Relationship Id="rId1511" Type="http://schemas.openxmlformats.org/officeDocument/2006/relationships/hyperlink" Target="mailto:info@gruporodrigues.pt" TargetMode="External"/><Relationship Id="rId1749" Type="http://schemas.openxmlformats.org/officeDocument/2006/relationships/hyperlink" Target="mailto:serlimaambiente.madeira@serlima.pt" TargetMode="External"/><Relationship Id="rId1956" Type="http://schemas.openxmlformats.org/officeDocument/2006/relationships/hyperlink" Target="mailto:geral@madeiracartao.net" TargetMode="External"/><Relationship Id="rId106" Type="http://schemas.openxmlformats.org/officeDocument/2006/relationships/hyperlink" Target="mailto:antonioisidro@live.com.pt" TargetMode="External"/><Relationship Id="rId313" Type="http://schemas.openxmlformats.org/officeDocument/2006/relationships/hyperlink" Target="mailto:geral@aguasdamadeira.pt" TargetMode="External"/><Relationship Id="rId758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65" Type="http://schemas.openxmlformats.org/officeDocument/2006/relationships/hyperlink" Target="mailto:joaocorreia@autopop.com.pt" TargetMode="External"/><Relationship Id="rId1150" Type="http://schemas.openxmlformats.org/officeDocument/2006/relationships/hyperlink" Target="mailto:info@madeira-recycling.com" TargetMode="External"/><Relationship Id="rId1388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95" Type="http://schemas.openxmlformats.org/officeDocument/2006/relationships/hyperlink" Target="mailto:info@gruporodrigues.pt" TargetMode="External"/><Relationship Id="rId1609" Type="http://schemas.openxmlformats.org/officeDocument/2006/relationships/hyperlink" Target="https://www.google.com/maps/place/32%C2%B040'59.7%22N+17%C2%B002'18.9%22W/@32.683258,-17.0400833,462m/data=!3m2!1e3!4b1!4m5!3m4!1s0x0:0x0!8m2!3d32.683258!4d-17.038577" TargetMode="External"/><Relationship Id="rId1816" Type="http://schemas.openxmlformats.org/officeDocument/2006/relationships/hyperlink" Target="mailto:socisco@hotmail.com" TargetMode="External"/><Relationship Id="rId10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94" Type="http://schemas.openxmlformats.org/officeDocument/2006/relationships/hyperlink" Target="mailto:antonioisidro@live.com.pt" TargetMode="External"/><Relationship Id="rId397" Type="http://schemas.openxmlformats.org/officeDocument/2006/relationships/hyperlink" Target="mailto:geral@aguasdamadeira.pt" TargetMode="External"/><Relationship Id="rId520" Type="http://schemas.openxmlformats.org/officeDocument/2006/relationships/hyperlink" Target="mailto:jose.ponte@aguasdamadeira.pt" TargetMode="External"/><Relationship Id="rId618" Type="http://schemas.openxmlformats.org/officeDocument/2006/relationships/hyperlink" Target="https://www.google.pt/maps/search/299996,22,+-199675,32/@32.7017258,-16.8729834,3779m/data=!3m1!1e3" TargetMode="External"/><Relationship Id="rId825" Type="http://schemas.openxmlformats.org/officeDocument/2006/relationships/hyperlink" Target="mailto:a.ribeiradacamisa@sapo.pt" TargetMode="External"/><Relationship Id="rId1248" Type="http://schemas.openxmlformats.org/officeDocument/2006/relationships/hyperlink" Target="mailto:info@madeira-recycling.com" TargetMode="External"/><Relationship Id="rId1455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62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257" Type="http://schemas.openxmlformats.org/officeDocument/2006/relationships/hyperlink" Target="mailto:geral@aguasdamadeira.pt" TargetMode="External"/><Relationship Id="rId464" Type="http://schemas.openxmlformats.org/officeDocument/2006/relationships/hyperlink" Target="mailto:jose.ponte@aguasdamadeira.pt" TargetMode="External"/><Relationship Id="rId1010" Type="http://schemas.openxmlformats.org/officeDocument/2006/relationships/hyperlink" Target="mailto:dvg-2013@outlook.com" TargetMode="External"/><Relationship Id="rId1094" Type="http://schemas.openxmlformats.org/officeDocument/2006/relationships/hyperlink" Target="mailto:info@madeira-recycling.com" TargetMode="External"/><Relationship Id="rId1108" Type="http://schemas.openxmlformats.org/officeDocument/2006/relationships/hyperlink" Target="mailto:info@madeira-recycling.com" TargetMode="External"/><Relationship Id="rId1315" Type="http://schemas.openxmlformats.org/officeDocument/2006/relationships/hyperlink" Target="mailto:info@madeira-recycling.com" TargetMode="External"/><Relationship Id="rId1967" Type="http://schemas.openxmlformats.org/officeDocument/2006/relationships/hyperlink" Target="mailto:info@gruporodrigues.pt" TargetMode="External"/><Relationship Id="rId117" Type="http://schemas.openxmlformats.org/officeDocument/2006/relationships/hyperlink" Target="mailto:antonioisidro@live.com.pt" TargetMode="External"/><Relationship Id="rId671" Type="http://schemas.openxmlformats.org/officeDocument/2006/relationships/hyperlink" Target="mailto:geral@aguasdamadeira.pt" TargetMode="External"/><Relationship Id="rId769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76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1399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324" Type="http://schemas.openxmlformats.org/officeDocument/2006/relationships/hyperlink" Target="mailto:geral@aguasdamadeira.pt" TargetMode="External"/><Relationship Id="rId531" Type="http://schemas.openxmlformats.org/officeDocument/2006/relationships/hyperlink" Target="mailto:jose.ponte@aguasdamadeira.pt" TargetMode="External"/><Relationship Id="rId629" Type="http://schemas.openxmlformats.org/officeDocument/2006/relationships/hyperlink" Target="https://www.google.pt/maps/search/299996,22,+-199675,32/@32.7017258,-16.8729834,3779m/data=!3m1!1e3" TargetMode="External"/><Relationship Id="rId1161" Type="http://schemas.openxmlformats.org/officeDocument/2006/relationships/hyperlink" Target="mailto:info@madeira-recycling.com" TargetMode="External"/><Relationship Id="rId1259" Type="http://schemas.openxmlformats.org/officeDocument/2006/relationships/hyperlink" Target="mailto:info@madeira-recycling.com" TargetMode="External"/><Relationship Id="rId1466" Type="http://schemas.openxmlformats.org/officeDocument/2006/relationships/hyperlink" Target="mailto:info@gruporodrigues.pt" TargetMode="External"/><Relationship Id="rId836" Type="http://schemas.openxmlformats.org/officeDocument/2006/relationships/hyperlink" Target="mailto:dep.ambiente@cm-funchal.pt" TargetMode="External"/><Relationship Id="rId1021" Type="http://schemas.openxmlformats.org/officeDocument/2006/relationships/hyperlink" Target="mailto:hipersucata@hotmail.com" TargetMode="External"/><Relationship Id="rId1119" Type="http://schemas.openxmlformats.org/officeDocument/2006/relationships/hyperlink" Target="mailto:info@madeira-recycling.com" TargetMode="External"/><Relationship Id="rId1673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80" Type="http://schemas.openxmlformats.org/officeDocument/2006/relationships/hyperlink" Target="https://www.google.com/maps/@32.6910972,-16.9506418,467m/data=!3m1!1e3" TargetMode="External"/><Relationship Id="rId1978" Type="http://schemas.openxmlformats.org/officeDocument/2006/relationships/hyperlink" Target="mailto:info@gruporodrigues.pt" TargetMode="External"/><Relationship Id="rId903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326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33" Type="http://schemas.openxmlformats.org/officeDocument/2006/relationships/hyperlink" Target="mailto:info@gruporodrigues.pt" TargetMode="External"/><Relationship Id="rId1740" Type="http://schemas.openxmlformats.org/officeDocument/2006/relationships/hyperlink" Target="mailto:reciclilha@gmail.com" TargetMode="External"/><Relationship Id="rId32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600" Type="http://schemas.openxmlformats.org/officeDocument/2006/relationships/hyperlink" Target="mailto:comercial@oliberal.pt" TargetMode="External"/><Relationship Id="rId1838" Type="http://schemas.openxmlformats.org/officeDocument/2006/relationships/hyperlink" Target="mailto:socisco@hotmail.com" TargetMode="External"/><Relationship Id="rId181" Type="http://schemas.openxmlformats.org/officeDocument/2006/relationships/hyperlink" Target="mailto:ambiente.madeira@bensaude.pt" TargetMode="External"/><Relationship Id="rId1905" Type="http://schemas.openxmlformats.org/officeDocument/2006/relationships/hyperlink" Target="https://www.google.com/maps/@32.6910972,-16.9506418,467m/data=!3m1!1e3" TargetMode="External"/><Relationship Id="rId279" Type="http://schemas.openxmlformats.org/officeDocument/2006/relationships/hyperlink" Target="mailto:geral@aguasdamadeira.pt" TargetMode="External"/><Relationship Id="rId486" Type="http://schemas.openxmlformats.org/officeDocument/2006/relationships/hyperlink" Target="mailto:jose.ponte@aguasdamadeira.pt" TargetMode="External"/><Relationship Id="rId693" Type="http://schemas.openxmlformats.org/officeDocument/2006/relationships/hyperlink" Target="mailto:geral@aguasdamadeira.pt" TargetMode="External"/><Relationship Id="rId139" Type="http://schemas.openxmlformats.org/officeDocument/2006/relationships/hyperlink" Target="mailto:antonioisidro@live.com.pt" TargetMode="External"/><Relationship Id="rId346" Type="http://schemas.openxmlformats.org/officeDocument/2006/relationships/hyperlink" Target="mailto:geral@aguasdamadeira.pt" TargetMode="External"/><Relationship Id="rId553" Type="http://schemas.openxmlformats.org/officeDocument/2006/relationships/hyperlink" Target="https://www.google.pt/maps/search/299996,22,+-199675,32/@32.7017258,-16.8729834,3779m/data=!3m1!1e3" TargetMode="External"/><Relationship Id="rId760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98" Type="http://schemas.openxmlformats.org/officeDocument/2006/relationships/hyperlink" Target="mailto:dvg-2013@outlook.com" TargetMode="External"/><Relationship Id="rId1183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90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206" Type="http://schemas.openxmlformats.org/officeDocument/2006/relationships/hyperlink" Target="mailto:antonio.rebelo@bensaude.pt" TargetMode="External"/><Relationship Id="rId413" Type="http://schemas.openxmlformats.org/officeDocument/2006/relationships/hyperlink" Target="mailto:geral@aguasdamadeira.pt" TargetMode="External"/><Relationship Id="rId858" Type="http://schemas.openxmlformats.org/officeDocument/2006/relationships/hyperlink" Target="mailto:dep.ambiente@cm-funchal.pt" TargetMode="External"/><Relationship Id="rId1043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488" Type="http://schemas.openxmlformats.org/officeDocument/2006/relationships/hyperlink" Target="mailto:info@gruporodrigues.pt" TargetMode="External"/><Relationship Id="rId1695" Type="http://schemas.openxmlformats.org/officeDocument/2006/relationships/hyperlink" Target="mailto:reciclilha@gmail.com" TargetMode="External"/><Relationship Id="rId620" Type="http://schemas.openxmlformats.org/officeDocument/2006/relationships/hyperlink" Target="https://www.google.pt/maps/search/299996,22,+-199675,32/@32.7017258,-16.8729834,3779m/data=!3m1!1e3" TargetMode="External"/><Relationship Id="rId718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25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250" Type="http://schemas.openxmlformats.org/officeDocument/2006/relationships/hyperlink" Target="mailto:info@madeira-recycling.com" TargetMode="External"/><Relationship Id="rId1348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55" Type="http://schemas.openxmlformats.org/officeDocument/2006/relationships/hyperlink" Target="mailto:info@gruporodrigues.pt" TargetMode="External"/><Relationship Id="rId1762" Type="http://schemas.openxmlformats.org/officeDocument/2006/relationships/hyperlink" Target="mailto:serlimaambiente.madeira@serlima.pt" TargetMode="External"/><Relationship Id="rId1110" Type="http://schemas.openxmlformats.org/officeDocument/2006/relationships/hyperlink" Target="mailto:info@madeira-recycling.com" TargetMode="External"/><Relationship Id="rId1208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15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54" Type="http://schemas.openxmlformats.org/officeDocument/2006/relationships/hyperlink" Target="mailto:mestreadelino@sapo.pt" TargetMode="External"/><Relationship Id="rId1622" Type="http://schemas.openxmlformats.org/officeDocument/2006/relationships/hyperlink" Target="https://www.google.com/maps/place/32%C2%B040'25.8%22N+17%C2%B001'46.1%22W/@32.6736614,-17.0305256,941m/data=!3m1!1e3!4m5!3m4!1s0x0:0x3b8dc710c956ebef!8m2!3d32.673838!4d-17.029471" TargetMode="External"/><Relationship Id="rId1927" Type="http://schemas.openxmlformats.org/officeDocument/2006/relationships/hyperlink" Target="mailto:geral@madeiracartao.net" TargetMode="External"/><Relationship Id="rId270" Type="http://schemas.openxmlformats.org/officeDocument/2006/relationships/hyperlink" Target="mailto:geral@aguasdamadeira.pt" TargetMode="External"/><Relationship Id="rId130" Type="http://schemas.openxmlformats.org/officeDocument/2006/relationships/hyperlink" Target="mailto:antonioisidro@live.com.pt" TargetMode="External"/><Relationship Id="rId368" Type="http://schemas.openxmlformats.org/officeDocument/2006/relationships/hyperlink" Target="mailto:geral@aguasdamadeira.pt" TargetMode="External"/><Relationship Id="rId575" Type="http://schemas.openxmlformats.org/officeDocument/2006/relationships/hyperlink" Target="https://www.google.pt/maps/search/299996,22,+-199675,32/@32.7017258,-16.8729834,3779m/data=!3m1!1e3" TargetMode="External"/><Relationship Id="rId782" Type="http://schemas.openxmlformats.org/officeDocument/2006/relationships/hyperlink" Target="mailto:a.ribeiradacamisa@sapo.pt" TargetMode="External"/><Relationship Id="rId228" Type="http://schemas.openxmlformats.org/officeDocument/2006/relationships/hyperlink" Target="mailto:geral@aguasdamadeira.pt" TargetMode="External"/><Relationship Id="rId435" Type="http://schemas.openxmlformats.org/officeDocument/2006/relationships/hyperlink" Target="mailto:geral@aguasdamadeira.pt" TargetMode="External"/><Relationship Id="rId642" Type="http://schemas.openxmlformats.org/officeDocument/2006/relationships/hyperlink" Target="https://www.google.pt/maps/search/299996,22,+-199675,32/@32.7017258,-16.8729834,3779m/data=!3m1!1e3" TargetMode="External"/><Relationship Id="rId1065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1272" Type="http://schemas.openxmlformats.org/officeDocument/2006/relationships/hyperlink" Target="mailto:info@madeira-recycling.com" TargetMode="External"/><Relationship Id="rId502" Type="http://schemas.openxmlformats.org/officeDocument/2006/relationships/hyperlink" Target="mailto:jose.ponte@aguasdamadeira.pt" TargetMode="External"/><Relationship Id="rId947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32" Type="http://schemas.openxmlformats.org/officeDocument/2006/relationships/hyperlink" Target="mailto:info@madeira-recycling.com" TargetMode="External"/><Relationship Id="rId1577" Type="http://schemas.openxmlformats.org/officeDocument/2006/relationships/hyperlink" Target="mailto:info@gruporodrigues.pt" TargetMode="External"/><Relationship Id="rId1784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76" Type="http://schemas.openxmlformats.org/officeDocument/2006/relationships/hyperlink" Target="mailto:mestreadelino@sapo.pt" TargetMode="External"/><Relationship Id="rId807" Type="http://schemas.openxmlformats.org/officeDocument/2006/relationships/hyperlink" Target="mailto:a.ribeiradacamisa@sapo.pt" TargetMode="External"/><Relationship Id="rId1437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44" Type="http://schemas.openxmlformats.org/officeDocument/2006/relationships/hyperlink" Target="mailto:joaocorreia@autopop.com.pt" TargetMode="External"/><Relationship Id="rId1851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504" Type="http://schemas.openxmlformats.org/officeDocument/2006/relationships/hyperlink" Target="mailto:info@gruporodrigues.pt" TargetMode="External"/><Relationship Id="rId1711" Type="http://schemas.openxmlformats.org/officeDocument/2006/relationships/hyperlink" Target="mailto:reciclilha@gmail.com" TargetMode="External"/><Relationship Id="rId1949" Type="http://schemas.openxmlformats.org/officeDocument/2006/relationships/hyperlink" Target="mailto:geral@madeiracartao.net" TargetMode="External"/><Relationship Id="rId292" Type="http://schemas.openxmlformats.org/officeDocument/2006/relationships/hyperlink" Target="mailto:geral@aguasdamadeira.pt" TargetMode="External"/><Relationship Id="rId1809" Type="http://schemas.openxmlformats.org/officeDocument/2006/relationships/hyperlink" Target="mailto:socisco@hotmail.com" TargetMode="External"/><Relationship Id="rId597" Type="http://schemas.openxmlformats.org/officeDocument/2006/relationships/hyperlink" Target="https://www.google.pt/maps/search/299996,22,+-199675,32/@32.7017258,-16.8729834,3779m/data=!3m1!1e3" TargetMode="External"/><Relationship Id="rId152" Type="http://schemas.openxmlformats.org/officeDocument/2006/relationships/hyperlink" Target="mailto:ambiente.madeira@bensaude.pt" TargetMode="External"/><Relationship Id="rId457" Type="http://schemas.openxmlformats.org/officeDocument/2006/relationships/hyperlink" Target="mailto:jose.ponte@aguasdamadeira.pt" TargetMode="External"/><Relationship Id="rId1087" Type="http://schemas.openxmlformats.org/officeDocument/2006/relationships/hyperlink" Target="mailto:geral@madeiracartao.net" TargetMode="External"/><Relationship Id="rId1294" Type="http://schemas.openxmlformats.org/officeDocument/2006/relationships/hyperlink" Target="mailto:info@madeira-recycling.com" TargetMode="External"/><Relationship Id="rId664" Type="http://schemas.openxmlformats.org/officeDocument/2006/relationships/hyperlink" Target="mailto:geral@aguasdamadeira.pt" TargetMode="External"/><Relationship Id="rId871" Type="http://schemas.openxmlformats.org/officeDocument/2006/relationships/hyperlink" Target="mailto:dep.ambiente@cm-funchal.pt" TargetMode="External"/><Relationship Id="rId969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1599" Type="http://schemas.openxmlformats.org/officeDocument/2006/relationships/hyperlink" Target="https://www.google.pt/maps/place/32%C2%B038'55.7%22N+16%C2%B058'05.5%22W/@32.6486637,-16.970456,800m/data=!3m1!1e3!4m5!3m4!1s0x0:0x0!8m2!3d32.648793!4d-16.9682" TargetMode="External"/><Relationship Id="rId317" Type="http://schemas.openxmlformats.org/officeDocument/2006/relationships/hyperlink" Target="mailto:geral@aguasdamadeira.pt" TargetMode="External"/><Relationship Id="rId524" Type="http://schemas.openxmlformats.org/officeDocument/2006/relationships/hyperlink" Target="mailto:jose.ponte@aguasdamadeira.pt" TargetMode="External"/><Relationship Id="rId731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154" Type="http://schemas.openxmlformats.org/officeDocument/2006/relationships/hyperlink" Target="mailto:info@madeira-recycling.com" TargetMode="External"/><Relationship Id="rId1361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459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98" Type="http://schemas.openxmlformats.org/officeDocument/2006/relationships/hyperlink" Target="mailto:antonioisidro@live.com.pt" TargetMode="External"/><Relationship Id="rId829" Type="http://schemas.openxmlformats.org/officeDocument/2006/relationships/hyperlink" Target="mailto:a.ribeiradacamisa@sapo.pt" TargetMode="External"/><Relationship Id="rId1014" Type="http://schemas.openxmlformats.org/officeDocument/2006/relationships/hyperlink" Target="https://www.google.pt/maps/@32.6372782,-16.9437506,206m/data=!3m1!1e3" TargetMode="External"/><Relationship Id="rId1221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666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73" Type="http://schemas.openxmlformats.org/officeDocument/2006/relationships/hyperlink" Target="https://www.google.com/maps/@32.6910972,-16.9506418,467m/data=!3m1!1e3" TargetMode="External"/><Relationship Id="rId1319" Type="http://schemas.openxmlformats.org/officeDocument/2006/relationships/hyperlink" Target="mailto:info@madeira-recycling.com" TargetMode="External"/><Relationship Id="rId1526" Type="http://schemas.openxmlformats.org/officeDocument/2006/relationships/hyperlink" Target="mailto:info@gruporodrigues.pt" TargetMode="External"/><Relationship Id="rId1733" Type="http://schemas.openxmlformats.org/officeDocument/2006/relationships/hyperlink" Target="mailto:reciclilha@gmail.com" TargetMode="External"/><Relationship Id="rId1940" Type="http://schemas.openxmlformats.org/officeDocument/2006/relationships/hyperlink" Target="mailto:geral@madeiracartao.net" TargetMode="External"/><Relationship Id="rId25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800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174" Type="http://schemas.openxmlformats.org/officeDocument/2006/relationships/hyperlink" Target="mailto:ambiente.madeira@bensaude.pt" TargetMode="External"/><Relationship Id="rId381" Type="http://schemas.openxmlformats.org/officeDocument/2006/relationships/hyperlink" Target="mailto:geral@aguasdamadeira.pt" TargetMode="External"/><Relationship Id="rId241" Type="http://schemas.openxmlformats.org/officeDocument/2006/relationships/hyperlink" Target="mailto:geral@aguasdamadeira.pt" TargetMode="External"/><Relationship Id="rId479" Type="http://schemas.openxmlformats.org/officeDocument/2006/relationships/hyperlink" Target="mailto:jose.ponte@aguasdamadeira.pt" TargetMode="External"/><Relationship Id="rId686" Type="http://schemas.openxmlformats.org/officeDocument/2006/relationships/hyperlink" Target="mailto:geral@aguasdamadeira.pt" TargetMode="External"/><Relationship Id="rId893" Type="http://schemas.openxmlformats.org/officeDocument/2006/relationships/hyperlink" Target="mailto:dep.ambiente@cm-funchal.pt" TargetMode="External"/><Relationship Id="rId339" Type="http://schemas.openxmlformats.org/officeDocument/2006/relationships/hyperlink" Target="mailto:geral@aguasdamadeira.pt" TargetMode="External"/><Relationship Id="rId546" Type="http://schemas.openxmlformats.org/officeDocument/2006/relationships/hyperlink" Target="mailto:jose.ponte@aguasdamadeira.pt" TargetMode="External"/><Relationship Id="rId753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176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83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01" Type="http://schemas.openxmlformats.org/officeDocument/2006/relationships/hyperlink" Target="mailto:antonioisidro@live.com.pt" TargetMode="External"/><Relationship Id="rId406" Type="http://schemas.openxmlformats.org/officeDocument/2006/relationships/hyperlink" Target="mailto:geral@aguasdamadeira.pt" TargetMode="External"/><Relationship Id="rId960" Type="http://schemas.openxmlformats.org/officeDocument/2006/relationships/hyperlink" Target="https://www.google.pt/maps/place/32%C2%B039'06.7%22N+16%C2%B051'36.4%22W/@32.6486497,-16.8595368,346a,35y,44.93t/data=!3m1!1e3!4m5!3m4!1s0x0:0x0!8m2!3d32.651848!4d-16.860101" TargetMode="External"/><Relationship Id="rId1036" Type="http://schemas.openxmlformats.org/officeDocument/2006/relationships/hyperlink" Target="mailto:hipersucata@hotmail.com" TargetMode="External"/><Relationship Id="rId1243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590" Type="http://schemas.openxmlformats.org/officeDocument/2006/relationships/hyperlink" Target="mailto:info@gruporodrigues.pt" TargetMode="External"/><Relationship Id="rId1688" Type="http://schemas.openxmlformats.org/officeDocument/2006/relationships/hyperlink" Target="mailto:reciclilha@gmail.com" TargetMode="External"/><Relationship Id="rId1895" Type="http://schemas.openxmlformats.org/officeDocument/2006/relationships/hyperlink" Target="https://www.google.com/maps/@32.6910972,-16.9506418,467m/data=!3m1!1e3" TargetMode="External"/><Relationship Id="rId613" Type="http://schemas.openxmlformats.org/officeDocument/2006/relationships/hyperlink" Target="https://www.google.pt/maps/search/299996,22,+-199675,32/@32.7017258,-16.8729834,3779m/data=!3m1!1e3" TargetMode="External"/><Relationship Id="rId820" Type="http://schemas.openxmlformats.org/officeDocument/2006/relationships/hyperlink" Target="mailto:a.ribeiradacamisa@sapo.pt" TargetMode="External"/><Relationship Id="rId918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450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48" Type="http://schemas.openxmlformats.org/officeDocument/2006/relationships/hyperlink" Target="mailto:info@gruporodrigues.pt" TargetMode="External"/><Relationship Id="rId1755" Type="http://schemas.openxmlformats.org/officeDocument/2006/relationships/hyperlink" Target="mailto:serlimaambiente.madeira@serlima.pt" TargetMode="External"/><Relationship Id="rId1103" Type="http://schemas.openxmlformats.org/officeDocument/2006/relationships/hyperlink" Target="mailto:info@madeira-recycling.com" TargetMode="External"/><Relationship Id="rId1310" Type="http://schemas.openxmlformats.org/officeDocument/2006/relationships/hyperlink" Target="mailto:info@madeira-recycling.com" TargetMode="External"/><Relationship Id="rId1408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962" Type="http://schemas.openxmlformats.org/officeDocument/2006/relationships/hyperlink" Target="mailto:geral@madeiracartao.net" TargetMode="External"/><Relationship Id="rId47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615" Type="http://schemas.openxmlformats.org/officeDocument/2006/relationships/hyperlink" Target="https://www.google.com/maps/place/32%C2%B040'25.8%22N+17%C2%B001'46.1%22W/@32.6736614,-17.0305256,941m/data=!3m1!1e3!4m5!3m4!1s0x0:0x3b8dc710c956ebef!8m2!3d32.673838!4d-17.029471" TargetMode="External"/><Relationship Id="rId1822" Type="http://schemas.openxmlformats.org/officeDocument/2006/relationships/hyperlink" Target="mailto:socisco@hotmail.com" TargetMode="External"/><Relationship Id="rId196" Type="http://schemas.openxmlformats.org/officeDocument/2006/relationships/hyperlink" Target="mailto:antonio.rebelo@bensaude.pt" TargetMode="External"/><Relationship Id="rId263" Type="http://schemas.openxmlformats.org/officeDocument/2006/relationships/hyperlink" Target="mailto:geral@aguasdamadeira.pt" TargetMode="External"/><Relationship Id="rId470" Type="http://schemas.openxmlformats.org/officeDocument/2006/relationships/hyperlink" Target="mailto:jose.ponte@aguasdamadeira.pt" TargetMode="External"/><Relationship Id="rId123" Type="http://schemas.openxmlformats.org/officeDocument/2006/relationships/hyperlink" Target="mailto:antonioisidro@live.com.pt" TargetMode="External"/><Relationship Id="rId330" Type="http://schemas.openxmlformats.org/officeDocument/2006/relationships/hyperlink" Target="mailto:geral@aguasdamadeira.pt" TargetMode="External"/><Relationship Id="rId568" Type="http://schemas.openxmlformats.org/officeDocument/2006/relationships/hyperlink" Target="https://www.google.pt/maps/search/299996,22,+-199675,32/@32.7017258,-16.8729834,3779m/data=!3m1!1e3" TargetMode="External"/><Relationship Id="rId775" Type="http://schemas.openxmlformats.org/officeDocument/2006/relationships/hyperlink" Target="mailto:a.ribeiradacamisa@sapo.pt" TargetMode="External"/><Relationship Id="rId982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1198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428" Type="http://schemas.openxmlformats.org/officeDocument/2006/relationships/hyperlink" Target="mailto:geral@aguasdamadeira.pt" TargetMode="External"/><Relationship Id="rId635" Type="http://schemas.openxmlformats.org/officeDocument/2006/relationships/hyperlink" Target="https://www.google.pt/maps/search/299996,22,+-199675,32/@32.7017258,-16.8729834,3779m/data=!3m1!1e3" TargetMode="External"/><Relationship Id="rId842" Type="http://schemas.openxmlformats.org/officeDocument/2006/relationships/hyperlink" Target="mailto:dep.ambiente@cm-funchal.pt" TargetMode="External"/><Relationship Id="rId1058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265" Type="http://schemas.openxmlformats.org/officeDocument/2006/relationships/hyperlink" Target="mailto:info@madeira-recycling.com" TargetMode="External"/><Relationship Id="rId1472" Type="http://schemas.openxmlformats.org/officeDocument/2006/relationships/hyperlink" Target="mailto:info@gruporodrigues.pt" TargetMode="External"/><Relationship Id="rId702" Type="http://schemas.openxmlformats.org/officeDocument/2006/relationships/hyperlink" Target="mailto:geral@aguasdamadeira.pt" TargetMode="External"/><Relationship Id="rId1125" Type="http://schemas.openxmlformats.org/officeDocument/2006/relationships/hyperlink" Target="mailto:info@madeira-recycling.com" TargetMode="External"/><Relationship Id="rId1332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777" Type="http://schemas.openxmlformats.org/officeDocument/2006/relationships/hyperlink" Target="mailto:serlimaambiente.madeira@serlima.pt" TargetMode="External"/><Relationship Id="rId1984" Type="http://schemas.openxmlformats.org/officeDocument/2006/relationships/hyperlink" Target="mailto:geral@aguasdamadeira.pt" TargetMode="External"/><Relationship Id="rId69" Type="http://schemas.openxmlformats.org/officeDocument/2006/relationships/hyperlink" Target="mailto:mestreadelino@sapo.pt" TargetMode="External"/><Relationship Id="rId1637" Type="http://schemas.openxmlformats.org/officeDocument/2006/relationships/hyperlink" Target="mailto:quintaterraboa@gmail.com" TargetMode="External"/><Relationship Id="rId1844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704" Type="http://schemas.openxmlformats.org/officeDocument/2006/relationships/hyperlink" Target="mailto:reciclilha@gmail.com" TargetMode="External"/><Relationship Id="rId285" Type="http://schemas.openxmlformats.org/officeDocument/2006/relationships/hyperlink" Target="mailto:geral@aguasdamadeira.pt" TargetMode="External"/><Relationship Id="rId1911" Type="http://schemas.openxmlformats.org/officeDocument/2006/relationships/hyperlink" Target="https://www.google.com/maps/@32.6910972,-16.9506418,467m/data=!3m1!1e3" TargetMode="External"/><Relationship Id="rId492" Type="http://schemas.openxmlformats.org/officeDocument/2006/relationships/hyperlink" Target="mailto:jose.ponte@aguasdamadeira.pt" TargetMode="External"/><Relationship Id="rId797" Type="http://schemas.openxmlformats.org/officeDocument/2006/relationships/hyperlink" Target="mailto:a.ribeiradacamisa@sapo.pt" TargetMode="External"/><Relationship Id="rId145" Type="http://schemas.openxmlformats.org/officeDocument/2006/relationships/hyperlink" Target="mailto:antonioisidro@live.com.pt" TargetMode="External"/><Relationship Id="rId352" Type="http://schemas.openxmlformats.org/officeDocument/2006/relationships/hyperlink" Target="mailto:geral@aguasdamadeira.pt" TargetMode="External"/><Relationship Id="rId1287" Type="http://schemas.openxmlformats.org/officeDocument/2006/relationships/hyperlink" Target="mailto:info@madeira-recycling.com" TargetMode="External"/><Relationship Id="rId212" Type="http://schemas.openxmlformats.org/officeDocument/2006/relationships/hyperlink" Target="mailto:antonio.rebelo@bensaude.pt" TargetMode="External"/><Relationship Id="rId657" Type="http://schemas.openxmlformats.org/officeDocument/2006/relationships/hyperlink" Target="mailto:geral@aguasdamadeira.pt" TargetMode="External"/><Relationship Id="rId864" Type="http://schemas.openxmlformats.org/officeDocument/2006/relationships/hyperlink" Target="mailto:dep.ambiente@cm-funchal.pt" TargetMode="External"/><Relationship Id="rId1494" Type="http://schemas.openxmlformats.org/officeDocument/2006/relationships/hyperlink" Target="mailto:info@gruporodrigues.pt" TargetMode="External"/><Relationship Id="rId1799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517" Type="http://schemas.openxmlformats.org/officeDocument/2006/relationships/hyperlink" Target="mailto:jose.ponte@aguasdamadeira.pt" TargetMode="External"/><Relationship Id="rId724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31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47" Type="http://schemas.openxmlformats.org/officeDocument/2006/relationships/hyperlink" Target="mailto:info@madeira-recycling.com" TargetMode="External"/><Relationship Id="rId1354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61" Type="http://schemas.openxmlformats.org/officeDocument/2006/relationships/hyperlink" Target="mailto:info@gruporodrigues.pt" TargetMode="External"/><Relationship Id="rId60" Type="http://schemas.openxmlformats.org/officeDocument/2006/relationships/hyperlink" Target="mailto:mestreadelino@sapo.pt" TargetMode="External"/><Relationship Id="rId1007" Type="http://schemas.openxmlformats.org/officeDocument/2006/relationships/hyperlink" Target="mailto:dvg-2013@outlook.com" TargetMode="External"/><Relationship Id="rId1214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21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59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66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519" Type="http://schemas.openxmlformats.org/officeDocument/2006/relationships/hyperlink" Target="mailto:info@gruporodrigues.pt" TargetMode="External"/><Relationship Id="rId1726" Type="http://schemas.openxmlformats.org/officeDocument/2006/relationships/hyperlink" Target="mailto:reciclilha@gmail.com" TargetMode="External"/><Relationship Id="rId1933" Type="http://schemas.openxmlformats.org/officeDocument/2006/relationships/hyperlink" Target="mailto:geral@madeiracartao.net" TargetMode="External"/><Relationship Id="rId18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67" Type="http://schemas.openxmlformats.org/officeDocument/2006/relationships/hyperlink" Target="mailto:ambiente.madeira@bensaude.pt" TargetMode="External"/><Relationship Id="rId374" Type="http://schemas.openxmlformats.org/officeDocument/2006/relationships/hyperlink" Target="mailto:geral@aguasdamadeira.pt" TargetMode="External"/><Relationship Id="rId581" Type="http://schemas.openxmlformats.org/officeDocument/2006/relationships/hyperlink" Target="https://www.google.pt/maps/search/299996,22,+-199675,32/@32.7017258,-16.8729834,3779m/data=!3m1!1e3" TargetMode="External"/><Relationship Id="rId234" Type="http://schemas.openxmlformats.org/officeDocument/2006/relationships/hyperlink" Target="mailto:geral@aguasdamadeira.pt" TargetMode="External"/><Relationship Id="rId679" Type="http://schemas.openxmlformats.org/officeDocument/2006/relationships/hyperlink" Target="mailto:geral@aguasdamadeira.pt" TargetMode="External"/><Relationship Id="rId886" Type="http://schemas.openxmlformats.org/officeDocument/2006/relationships/hyperlink" Target="mailto:dep.ambiente@cm-funchal.pt" TargetMode="External"/><Relationship Id="rId2" Type="http://schemas.openxmlformats.org/officeDocument/2006/relationships/hyperlink" Target="mailto:mestreadelino@sapo.pt" TargetMode="External"/><Relationship Id="rId441" Type="http://schemas.openxmlformats.org/officeDocument/2006/relationships/hyperlink" Target="mailto:geral@aguasdamadeira.pt" TargetMode="External"/><Relationship Id="rId539" Type="http://schemas.openxmlformats.org/officeDocument/2006/relationships/hyperlink" Target="mailto:jose.ponte@aguasdamadeira.pt" TargetMode="External"/><Relationship Id="rId746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071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1169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76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83" Type="http://schemas.openxmlformats.org/officeDocument/2006/relationships/hyperlink" Target="mailto:info@gruporodrigues.pt" TargetMode="External"/><Relationship Id="rId301" Type="http://schemas.openxmlformats.org/officeDocument/2006/relationships/hyperlink" Target="mailto:geral@aguasdamadeira.pt" TargetMode="External"/><Relationship Id="rId953" Type="http://schemas.openxmlformats.org/officeDocument/2006/relationships/hyperlink" Target="https://www.google.pt/maps/place/32%C2%B039'06.7%22N+16%C2%B051'36.4%22W/@32.6486497,-16.8595368,346a,35y,44.93t/data=!3m1!1e3!4m5!3m4!1s0x0:0x0!8m2!3d32.651848!4d-16.860101" TargetMode="External"/><Relationship Id="rId1029" Type="http://schemas.openxmlformats.org/officeDocument/2006/relationships/hyperlink" Target="mailto:hipersucata@hotmail.com" TargetMode="External"/><Relationship Id="rId1236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790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1888" Type="http://schemas.openxmlformats.org/officeDocument/2006/relationships/hyperlink" Target="https://www.google.com/maps/@32.6910972,-16.9506418,467m/data=!3m1!1e3" TargetMode="External"/><Relationship Id="rId82" Type="http://schemas.openxmlformats.org/officeDocument/2006/relationships/hyperlink" Target="mailto:mestreadelino@sapo.pt" TargetMode="External"/><Relationship Id="rId606" Type="http://schemas.openxmlformats.org/officeDocument/2006/relationships/hyperlink" Target="https://www.google.pt/maps/search/299996,22,+-199675,32/@32.7017258,-16.8729834,3779m/data=!3m1!1e3" TargetMode="External"/><Relationship Id="rId813" Type="http://schemas.openxmlformats.org/officeDocument/2006/relationships/hyperlink" Target="mailto:a.ribeiradacamisa@sapo.pt" TargetMode="External"/><Relationship Id="rId1443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50" Type="http://schemas.openxmlformats.org/officeDocument/2006/relationships/hyperlink" Target="mailto:joaocorreia@autopop.com.pt" TargetMode="External"/><Relationship Id="rId1748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1303" Type="http://schemas.openxmlformats.org/officeDocument/2006/relationships/hyperlink" Target="mailto:info@madeira-recycling.com" TargetMode="External"/><Relationship Id="rId1510" Type="http://schemas.openxmlformats.org/officeDocument/2006/relationships/hyperlink" Target="mailto:info@gruporodrigues.pt" TargetMode="External"/><Relationship Id="rId1955" Type="http://schemas.openxmlformats.org/officeDocument/2006/relationships/hyperlink" Target="mailto:geral@madeiracartao.net" TargetMode="External"/><Relationship Id="rId1608" Type="http://schemas.openxmlformats.org/officeDocument/2006/relationships/hyperlink" Target="mailto:info@oleotorres.pt" TargetMode="External"/><Relationship Id="rId1815" Type="http://schemas.openxmlformats.org/officeDocument/2006/relationships/hyperlink" Target="mailto:socisco@hotmail.com" TargetMode="External"/><Relationship Id="rId189" Type="http://schemas.openxmlformats.org/officeDocument/2006/relationships/hyperlink" Target="mailto:antonio.rebelo@bensaude.pt" TargetMode="External"/><Relationship Id="rId396" Type="http://schemas.openxmlformats.org/officeDocument/2006/relationships/hyperlink" Target="mailto:geral@aguasdamadeira.pt" TargetMode="External"/><Relationship Id="rId256" Type="http://schemas.openxmlformats.org/officeDocument/2006/relationships/hyperlink" Target="mailto:geral@aguasdamadeira.pt" TargetMode="External"/><Relationship Id="rId463" Type="http://schemas.openxmlformats.org/officeDocument/2006/relationships/hyperlink" Target="mailto:jose.ponte@aguasdamadeira.pt" TargetMode="External"/><Relationship Id="rId670" Type="http://schemas.openxmlformats.org/officeDocument/2006/relationships/hyperlink" Target="mailto:geral@aguasdamadeira.pt" TargetMode="External"/><Relationship Id="rId1093" Type="http://schemas.openxmlformats.org/officeDocument/2006/relationships/hyperlink" Target="mailto:info@madeira-recycling.com" TargetMode="External"/><Relationship Id="rId116" Type="http://schemas.openxmlformats.org/officeDocument/2006/relationships/hyperlink" Target="mailto:antonioisidro@live.com.pt" TargetMode="External"/><Relationship Id="rId323" Type="http://schemas.openxmlformats.org/officeDocument/2006/relationships/hyperlink" Target="mailto:geral@aguasdamadeira.pt" TargetMode="External"/><Relationship Id="rId530" Type="http://schemas.openxmlformats.org/officeDocument/2006/relationships/hyperlink" Target="mailto:jose.ponte@aguasdamadeira.pt" TargetMode="External"/><Relationship Id="rId768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75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1160" Type="http://schemas.openxmlformats.org/officeDocument/2006/relationships/hyperlink" Target="mailto:info@madeira-recycling.com" TargetMode="External"/><Relationship Id="rId1398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628" Type="http://schemas.openxmlformats.org/officeDocument/2006/relationships/hyperlink" Target="https://www.google.pt/maps/search/299996,22,+-199675,32/@32.7017258,-16.8729834,3779m/data=!3m1!1e3" TargetMode="External"/><Relationship Id="rId835" Type="http://schemas.openxmlformats.org/officeDocument/2006/relationships/hyperlink" Target="mailto:dep.ambiente@cm-funchal.pt" TargetMode="External"/><Relationship Id="rId1258" Type="http://schemas.openxmlformats.org/officeDocument/2006/relationships/hyperlink" Target="mailto:info@madeira-recycling.com" TargetMode="External"/><Relationship Id="rId1465" Type="http://schemas.openxmlformats.org/officeDocument/2006/relationships/hyperlink" Target="mailto:info@gruporodrigues.pt" TargetMode="External"/><Relationship Id="rId1672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020" Type="http://schemas.openxmlformats.org/officeDocument/2006/relationships/hyperlink" Target="mailto:antonio.rebelo@bensaude.pt" TargetMode="External"/><Relationship Id="rId1118" Type="http://schemas.openxmlformats.org/officeDocument/2006/relationships/hyperlink" Target="mailto:info@madeira-recycling.com" TargetMode="External"/><Relationship Id="rId1325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32" Type="http://schemas.openxmlformats.org/officeDocument/2006/relationships/hyperlink" Target="mailto:info@gruporodrigues.pt" TargetMode="External"/><Relationship Id="rId1977" Type="http://schemas.openxmlformats.org/officeDocument/2006/relationships/hyperlink" Target="mailto:info@gruporodrigues.pt" TargetMode="External"/><Relationship Id="rId902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837" Type="http://schemas.openxmlformats.org/officeDocument/2006/relationships/hyperlink" Target="mailto:socisco@hotmail.com" TargetMode="External"/><Relationship Id="rId31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80" Type="http://schemas.openxmlformats.org/officeDocument/2006/relationships/hyperlink" Target="mailto:ambiente.madeira@bensaude.pt" TargetMode="External"/><Relationship Id="rId278" Type="http://schemas.openxmlformats.org/officeDocument/2006/relationships/hyperlink" Target="mailto:geral@aguasdamadeira.pt" TargetMode="External"/><Relationship Id="rId1904" Type="http://schemas.openxmlformats.org/officeDocument/2006/relationships/hyperlink" Target="https://www.google.com/maps/@32.6910972,-16.9506418,467m/data=!3m1!1e3" TargetMode="External"/><Relationship Id="rId485" Type="http://schemas.openxmlformats.org/officeDocument/2006/relationships/hyperlink" Target="mailto:jose.ponte@aguasdamadeira.pt" TargetMode="External"/><Relationship Id="rId692" Type="http://schemas.openxmlformats.org/officeDocument/2006/relationships/hyperlink" Target="mailto:geral@aguasdamadeira.pt" TargetMode="External"/><Relationship Id="rId138" Type="http://schemas.openxmlformats.org/officeDocument/2006/relationships/hyperlink" Target="mailto:antonioisidro@live.com.pt" TargetMode="External"/><Relationship Id="rId345" Type="http://schemas.openxmlformats.org/officeDocument/2006/relationships/hyperlink" Target="mailto:geral@aguasdamadeira.pt" TargetMode="External"/><Relationship Id="rId552" Type="http://schemas.openxmlformats.org/officeDocument/2006/relationships/hyperlink" Target="https://www.google.pt/maps/search/299996,22,+-199675,32/@32.7017258,-16.8729834,3779m/data=!3m1!1e3" TargetMode="External"/><Relationship Id="rId997" Type="http://schemas.openxmlformats.org/officeDocument/2006/relationships/hyperlink" Target="mailto:dvg-2013@outlook.com" TargetMode="External"/><Relationship Id="rId1182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205" Type="http://schemas.openxmlformats.org/officeDocument/2006/relationships/hyperlink" Target="mailto:antonio.rebelo@bensaude.pt" TargetMode="External"/><Relationship Id="rId412" Type="http://schemas.openxmlformats.org/officeDocument/2006/relationships/hyperlink" Target="mailto:geral@aguasdamadeira.pt" TargetMode="External"/><Relationship Id="rId857" Type="http://schemas.openxmlformats.org/officeDocument/2006/relationships/hyperlink" Target="mailto:dep.ambiente@cm-funchal.pt" TargetMode="External"/><Relationship Id="rId1042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487" Type="http://schemas.openxmlformats.org/officeDocument/2006/relationships/hyperlink" Target="mailto:info@gruporodrigues.pt" TargetMode="External"/><Relationship Id="rId1694" Type="http://schemas.openxmlformats.org/officeDocument/2006/relationships/hyperlink" Target="mailto:reciclilha@gmail.com" TargetMode="External"/><Relationship Id="rId717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24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347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54" Type="http://schemas.openxmlformats.org/officeDocument/2006/relationships/hyperlink" Target="mailto:info@gruporodrigues.pt" TargetMode="External"/><Relationship Id="rId1761" Type="http://schemas.openxmlformats.org/officeDocument/2006/relationships/hyperlink" Target="mailto:serlimaambiente.madeira@serlima.pt" TargetMode="External"/><Relationship Id="rId53" Type="http://schemas.openxmlformats.org/officeDocument/2006/relationships/hyperlink" Target="mailto:mestreadelino@sapo.pt" TargetMode="External"/><Relationship Id="rId1207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14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21" Type="http://schemas.openxmlformats.org/officeDocument/2006/relationships/hyperlink" Target="mailto:panaribloco@gmail.com" TargetMode="External"/><Relationship Id="rId1859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719" Type="http://schemas.openxmlformats.org/officeDocument/2006/relationships/hyperlink" Target="mailto:reciclilha@gmail.com" TargetMode="External"/><Relationship Id="rId1926" Type="http://schemas.openxmlformats.org/officeDocument/2006/relationships/hyperlink" Target="mailto:geral@madeiracartao.net" TargetMode="External"/><Relationship Id="rId367" Type="http://schemas.openxmlformats.org/officeDocument/2006/relationships/hyperlink" Target="mailto:geral@aguasdamadeira.pt" TargetMode="External"/><Relationship Id="rId574" Type="http://schemas.openxmlformats.org/officeDocument/2006/relationships/hyperlink" Target="https://www.google.pt/maps/search/299996,22,+-199675,32/@32.7017258,-16.8729834,3779m/data=!3m1!1e3" TargetMode="External"/><Relationship Id="rId227" Type="http://schemas.openxmlformats.org/officeDocument/2006/relationships/hyperlink" Target="mailto:geral@aguasdamadeira.pt" TargetMode="External"/><Relationship Id="rId781" Type="http://schemas.openxmlformats.org/officeDocument/2006/relationships/hyperlink" Target="mailto:a.ribeiradacamisa@sapo.pt" TargetMode="External"/><Relationship Id="rId879" Type="http://schemas.openxmlformats.org/officeDocument/2006/relationships/hyperlink" Target="mailto:dep.ambiente@cm-funchal.pt" TargetMode="External"/><Relationship Id="rId434" Type="http://schemas.openxmlformats.org/officeDocument/2006/relationships/hyperlink" Target="mailto:geral@aguasdamadeira.pt" TargetMode="External"/><Relationship Id="rId641" Type="http://schemas.openxmlformats.org/officeDocument/2006/relationships/hyperlink" Target="https://www.google.pt/maps/search/299996,22,+-199675,32/@32.7017258,-16.8729834,3779m/data=!3m1!1e3" TargetMode="External"/><Relationship Id="rId739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064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1271" Type="http://schemas.openxmlformats.org/officeDocument/2006/relationships/hyperlink" Target="mailto:info@madeira-recycling.com" TargetMode="External"/><Relationship Id="rId1369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76" Type="http://schemas.openxmlformats.org/officeDocument/2006/relationships/hyperlink" Target="mailto:info@gruporodrigues.pt" TargetMode="External"/><Relationship Id="rId501" Type="http://schemas.openxmlformats.org/officeDocument/2006/relationships/hyperlink" Target="mailto:jose.ponte@aguasdamadeira.pt" TargetMode="External"/><Relationship Id="rId946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31" Type="http://schemas.openxmlformats.org/officeDocument/2006/relationships/hyperlink" Target="mailto:info@madeira-recycling.com" TargetMode="External"/><Relationship Id="rId1229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783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1990" Type="http://schemas.openxmlformats.org/officeDocument/2006/relationships/comments" Target="../comments1.xml"/><Relationship Id="rId75" Type="http://schemas.openxmlformats.org/officeDocument/2006/relationships/hyperlink" Target="mailto:mestreadelino@sapo.pt" TargetMode="External"/><Relationship Id="rId806" Type="http://schemas.openxmlformats.org/officeDocument/2006/relationships/hyperlink" Target="mailto:a.ribeiradacamisa@sapo.pt" TargetMode="External"/><Relationship Id="rId1436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43" Type="http://schemas.openxmlformats.org/officeDocument/2006/relationships/hyperlink" Target="mailto:quintaterraboa@gmail.com" TargetMode="External"/><Relationship Id="rId1850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503" Type="http://schemas.openxmlformats.org/officeDocument/2006/relationships/hyperlink" Target="mailto:info@gruporodrigues.pt" TargetMode="External"/><Relationship Id="rId1710" Type="http://schemas.openxmlformats.org/officeDocument/2006/relationships/hyperlink" Target="mailto:reciclilha@gmail.com" TargetMode="External"/><Relationship Id="rId1948" Type="http://schemas.openxmlformats.org/officeDocument/2006/relationships/hyperlink" Target="mailto:geral@madeiracartao.net" TargetMode="External"/><Relationship Id="rId291" Type="http://schemas.openxmlformats.org/officeDocument/2006/relationships/hyperlink" Target="mailto:geral@aguasdamadeira.pt" TargetMode="External"/><Relationship Id="rId1808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51" Type="http://schemas.openxmlformats.org/officeDocument/2006/relationships/hyperlink" Target="mailto:antonio.rebelo@bensaude.pt" TargetMode="External"/><Relationship Id="rId389" Type="http://schemas.openxmlformats.org/officeDocument/2006/relationships/hyperlink" Target="mailto:geral@aguasdamadeira.pt" TargetMode="External"/><Relationship Id="rId596" Type="http://schemas.openxmlformats.org/officeDocument/2006/relationships/hyperlink" Target="https://www.google.pt/maps/search/299996,22,+-199675,32/@32.7017258,-16.8729834,3779m/data=!3m1!1e3" TargetMode="External"/><Relationship Id="rId249" Type="http://schemas.openxmlformats.org/officeDocument/2006/relationships/hyperlink" Target="mailto:geral@aguasdamadeira.pt" TargetMode="External"/><Relationship Id="rId456" Type="http://schemas.openxmlformats.org/officeDocument/2006/relationships/hyperlink" Target="mailto:jose.ponte@aguasdamadeira.pt" TargetMode="External"/><Relationship Id="rId663" Type="http://schemas.openxmlformats.org/officeDocument/2006/relationships/hyperlink" Target="mailto:geral@aguasdamadeira.pt" TargetMode="External"/><Relationship Id="rId870" Type="http://schemas.openxmlformats.org/officeDocument/2006/relationships/hyperlink" Target="mailto:dep.ambiente@cm-funchal.pt" TargetMode="External"/><Relationship Id="rId1086" Type="http://schemas.openxmlformats.org/officeDocument/2006/relationships/hyperlink" Target="mailto:lfigueiredo@inter-quantum.com" TargetMode="External"/><Relationship Id="rId1293" Type="http://schemas.openxmlformats.org/officeDocument/2006/relationships/hyperlink" Target="mailto:info@madeira-recycling.com" TargetMode="External"/><Relationship Id="rId109" Type="http://schemas.openxmlformats.org/officeDocument/2006/relationships/hyperlink" Target="mailto:antonioisidro@live.com.pt" TargetMode="External"/><Relationship Id="rId316" Type="http://schemas.openxmlformats.org/officeDocument/2006/relationships/hyperlink" Target="mailto:geral@aguasdamadeira.pt" TargetMode="External"/><Relationship Id="rId523" Type="http://schemas.openxmlformats.org/officeDocument/2006/relationships/hyperlink" Target="mailto:jose.ponte@aguasdamadeira.pt" TargetMode="External"/><Relationship Id="rId968" Type="http://schemas.openxmlformats.org/officeDocument/2006/relationships/hyperlink" Target="mailto:joaocorreia@autopop.com.pt" TargetMode="External"/><Relationship Id="rId1153" Type="http://schemas.openxmlformats.org/officeDocument/2006/relationships/hyperlink" Target="mailto:info@madeira-recycling.com" TargetMode="External"/><Relationship Id="rId1598" Type="http://schemas.openxmlformats.org/officeDocument/2006/relationships/hyperlink" Target="mailto:info@gruporodrigues.pt" TargetMode="External"/><Relationship Id="rId97" Type="http://schemas.openxmlformats.org/officeDocument/2006/relationships/hyperlink" Target="mailto:antonioisidro@live.com.pt" TargetMode="External"/><Relationship Id="rId730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828" Type="http://schemas.openxmlformats.org/officeDocument/2006/relationships/hyperlink" Target="mailto:a.ribeiradacamisa@sapo.pt" TargetMode="External"/><Relationship Id="rId1013" Type="http://schemas.openxmlformats.org/officeDocument/2006/relationships/hyperlink" Target="mailto:geral@ecocolor.pt" TargetMode="External"/><Relationship Id="rId1360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458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65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72" Type="http://schemas.openxmlformats.org/officeDocument/2006/relationships/hyperlink" Target="mailto:geral@madeiracartao.net" TargetMode="External"/><Relationship Id="rId1220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18" Type="http://schemas.openxmlformats.org/officeDocument/2006/relationships/hyperlink" Target="mailto:info@madeira-recycling.com" TargetMode="External"/><Relationship Id="rId1525" Type="http://schemas.openxmlformats.org/officeDocument/2006/relationships/hyperlink" Target="mailto:info@gruporodrigues.pt" TargetMode="External"/><Relationship Id="rId1732" Type="http://schemas.openxmlformats.org/officeDocument/2006/relationships/hyperlink" Target="mailto:reciclilha@gmail.com" TargetMode="External"/><Relationship Id="rId24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73" Type="http://schemas.openxmlformats.org/officeDocument/2006/relationships/hyperlink" Target="mailto:ambiente.madeira@bensaude.pt" TargetMode="External"/><Relationship Id="rId380" Type="http://schemas.openxmlformats.org/officeDocument/2006/relationships/hyperlink" Target="mailto:geral@aguasdamadeira.pt" TargetMode="External"/><Relationship Id="rId240" Type="http://schemas.openxmlformats.org/officeDocument/2006/relationships/hyperlink" Target="mailto:geral@aguasdamadeira.pt" TargetMode="External"/><Relationship Id="rId478" Type="http://schemas.openxmlformats.org/officeDocument/2006/relationships/hyperlink" Target="mailto:jose.ponte@aguasdamadeira.pt" TargetMode="External"/><Relationship Id="rId685" Type="http://schemas.openxmlformats.org/officeDocument/2006/relationships/hyperlink" Target="mailto:geral@aguasdamadeira.pt" TargetMode="External"/><Relationship Id="rId892" Type="http://schemas.openxmlformats.org/officeDocument/2006/relationships/hyperlink" Target="mailto:dep.ambiente@cm-funchal.pt" TargetMode="External"/><Relationship Id="rId100" Type="http://schemas.openxmlformats.org/officeDocument/2006/relationships/hyperlink" Target="mailto:antonioisidro@live.com.pt" TargetMode="External"/><Relationship Id="rId338" Type="http://schemas.openxmlformats.org/officeDocument/2006/relationships/hyperlink" Target="mailto:geral@aguasdamadeira.pt" TargetMode="External"/><Relationship Id="rId545" Type="http://schemas.openxmlformats.org/officeDocument/2006/relationships/hyperlink" Target="mailto:jose.ponte@aguasdamadeira.pt" TargetMode="External"/><Relationship Id="rId752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175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82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405" Type="http://schemas.openxmlformats.org/officeDocument/2006/relationships/hyperlink" Target="mailto:geral@aguasdamadeira.pt" TargetMode="External"/><Relationship Id="rId612" Type="http://schemas.openxmlformats.org/officeDocument/2006/relationships/hyperlink" Target="https://www.google.pt/maps/search/299996,22,+-199675,32/@32.7017258,-16.8729834,3779m/data=!3m1!1e3" TargetMode="External"/><Relationship Id="rId1035" Type="http://schemas.openxmlformats.org/officeDocument/2006/relationships/hyperlink" Target="mailto:hipersucata@hotmail.com" TargetMode="External"/><Relationship Id="rId1242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687" Type="http://schemas.openxmlformats.org/officeDocument/2006/relationships/hyperlink" Target="mailto:reciclilha@gmail.com" TargetMode="External"/><Relationship Id="rId1894" Type="http://schemas.openxmlformats.org/officeDocument/2006/relationships/hyperlink" Target="https://www.google.com/maps/@32.6910972,-16.9506418,467m/data=!3m1!1e3" TargetMode="External"/><Relationship Id="rId917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02" Type="http://schemas.openxmlformats.org/officeDocument/2006/relationships/hyperlink" Target="mailto:info@madeira-recycling.com" TargetMode="External"/><Relationship Id="rId1547" Type="http://schemas.openxmlformats.org/officeDocument/2006/relationships/hyperlink" Target="mailto:info@gruporodrigues.pt" TargetMode="External"/><Relationship Id="rId1754" Type="http://schemas.openxmlformats.org/officeDocument/2006/relationships/hyperlink" Target="mailto:serlimaambiente.madeira@serlima.pt" TargetMode="External"/><Relationship Id="rId1961" Type="http://schemas.openxmlformats.org/officeDocument/2006/relationships/hyperlink" Target="mailto:geral@madeiracartao.net" TargetMode="External"/><Relationship Id="rId46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407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14" Type="http://schemas.openxmlformats.org/officeDocument/2006/relationships/hyperlink" Target="mailto:panaribloco@gmail.com" TargetMode="External"/><Relationship Id="rId1821" Type="http://schemas.openxmlformats.org/officeDocument/2006/relationships/hyperlink" Target="mailto:socisco@hotmail.com" TargetMode="External"/><Relationship Id="rId195" Type="http://schemas.openxmlformats.org/officeDocument/2006/relationships/hyperlink" Target="mailto:antonio.rebelo@bensaude.pt" TargetMode="External"/><Relationship Id="rId1919" Type="http://schemas.openxmlformats.org/officeDocument/2006/relationships/hyperlink" Target="https://www.google.com/maps/@32.6910972,-16.9506418,467m/data=!3m1!1e3" TargetMode="External"/><Relationship Id="rId262" Type="http://schemas.openxmlformats.org/officeDocument/2006/relationships/hyperlink" Target="mailto:geral@aguasdamadeira.pt" TargetMode="External"/><Relationship Id="rId567" Type="http://schemas.openxmlformats.org/officeDocument/2006/relationships/hyperlink" Target="https://www.google.pt/maps/search/299996,22,+-199675,32/@32.7017258,-16.8729834,3779m/data=!3m1!1e3" TargetMode="External"/><Relationship Id="rId1197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22" Type="http://schemas.openxmlformats.org/officeDocument/2006/relationships/hyperlink" Target="mailto:antonioisidro@live.com.pt" TargetMode="External"/><Relationship Id="rId774" Type="http://schemas.openxmlformats.org/officeDocument/2006/relationships/hyperlink" Target="mailto:a.ribeiradacamisa@sapo.pt" TargetMode="External"/><Relationship Id="rId981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1057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427" Type="http://schemas.openxmlformats.org/officeDocument/2006/relationships/hyperlink" Target="mailto:geral@aguasdamadeira.pt" TargetMode="External"/><Relationship Id="rId634" Type="http://schemas.openxmlformats.org/officeDocument/2006/relationships/hyperlink" Target="https://www.google.pt/maps/search/299996,22,+-199675,32/@32.7017258,-16.8729834,3779m/data=!3m1!1e3" TargetMode="External"/><Relationship Id="rId841" Type="http://schemas.openxmlformats.org/officeDocument/2006/relationships/hyperlink" Target="mailto:dep.ambiente@cm-funchal.pt" TargetMode="External"/><Relationship Id="rId1264" Type="http://schemas.openxmlformats.org/officeDocument/2006/relationships/hyperlink" Target="mailto:info@madeira-recycling.com" TargetMode="External"/><Relationship Id="rId1471" Type="http://schemas.openxmlformats.org/officeDocument/2006/relationships/hyperlink" Target="mailto:info@gruporodrigues.pt" TargetMode="External"/><Relationship Id="rId1569" Type="http://schemas.openxmlformats.org/officeDocument/2006/relationships/hyperlink" Target="mailto:info@gruporodrigues.pt" TargetMode="External"/><Relationship Id="rId701" Type="http://schemas.openxmlformats.org/officeDocument/2006/relationships/hyperlink" Target="mailto:geral@aguasdamadeira.pt" TargetMode="External"/><Relationship Id="rId939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24" Type="http://schemas.openxmlformats.org/officeDocument/2006/relationships/hyperlink" Target="mailto:info@madeira-recycling.com" TargetMode="External"/><Relationship Id="rId1331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776" Type="http://schemas.openxmlformats.org/officeDocument/2006/relationships/hyperlink" Target="mailto:serlimaambiente.madeira@serlima.pt" TargetMode="External"/><Relationship Id="rId1983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68" Type="http://schemas.openxmlformats.org/officeDocument/2006/relationships/hyperlink" Target="mailto:mestreadelino@sapo.pt" TargetMode="External"/><Relationship Id="rId1429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36" Type="http://schemas.openxmlformats.org/officeDocument/2006/relationships/hyperlink" Target="https://www.google.pt/maps/place/32%C2%B041'33.0%22N+16%C2%B052'41.9%22W/@32.6930041,-16.8787505,930m/data=!3m1!1e3!4m5!3m4!1s0x0:0x0!8m2!3d32.692504!4d-16.878292" TargetMode="External"/><Relationship Id="rId1843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703" Type="http://schemas.openxmlformats.org/officeDocument/2006/relationships/hyperlink" Target="mailto:reciclilha@gmail.com" TargetMode="External"/><Relationship Id="rId1910" Type="http://schemas.openxmlformats.org/officeDocument/2006/relationships/hyperlink" Target="https://www.google.com/maps/@32.6910972,-16.9506418,467m/data=!3m1!1e3" TargetMode="External"/><Relationship Id="rId284" Type="http://schemas.openxmlformats.org/officeDocument/2006/relationships/hyperlink" Target="https://www.google.pt/maps/place/32%C2%B039'42.1%22N+16%C2%B048'45.8%22W/@32.6629232,-16.822803,2546m/data=!3m1!1e3!4m5!3m4!1s0x0:0x0!8m2!3d32.661704!4d-16.812729" TargetMode="External"/><Relationship Id="rId491" Type="http://schemas.openxmlformats.org/officeDocument/2006/relationships/hyperlink" Target="mailto:jose.ponte@aguasdamadeira.pt" TargetMode="External"/><Relationship Id="rId144" Type="http://schemas.openxmlformats.org/officeDocument/2006/relationships/hyperlink" Target="mailto:antonioisidro@live.com.pt" TargetMode="External"/><Relationship Id="rId589" Type="http://schemas.openxmlformats.org/officeDocument/2006/relationships/hyperlink" Target="https://www.google.pt/maps/search/299996,22,+-199675,32/@32.7017258,-16.8729834,3779m/data=!3m1!1e3" TargetMode="External"/><Relationship Id="rId796" Type="http://schemas.openxmlformats.org/officeDocument/2006/relationships/hyperlink" Target="mailto:a.ribeiradacamisa@sapo.pt" TargetMode="External"/><Relationship Id="rId351" Type="http://schemas.openxmlformats.org/officeDocument/2006/relationships/hyperlink" Target="mailto:geral@aguasdamadeira.pt" TargetMode="External"/><Relationship Id="rId449" Type="http://schemas.openxmlformats.org/officeDocument/2006/relationships/hyperlink" Target="mailto:geral@aguasdamadeira.pt" TargetMode="External"/><Relationship Id="rId656" Type="http://schemas.openxmlformats.org/officeDocument/2006/relationships/hyperlink" Target="mailto:geral@aguasdamadeira.pt" TargetMode="External"/><Relationship Id="rId863" Type="http://schemas.openxmlformats.org/officeDocument/2006/relationships/hyperlink" Target="mailto:dep.ambiente@cm-funchal.pt" TargetMode="External"/><Relationship Id="rId1079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1286" Type="http://schemas.openxmlformats.org/officeDocument/2006/relationships/hyperlink" Target="mailto:info@madeira-recycling.com" TargetMode="External"/><Relationship Id="rId1493" Type="http://schemas.openxmlformats.org/officeDocument/2006/relationships/hyperlink" Target="mailto:info@gruporodrigues.pt" TargetMode="External"/><Relationship Id="rId211" Type="http://schemas.openxmlformats.org/officeDocument/2006/relationships/hyperlink" Target="mailto:antonio.rebelo@bensaude.pt" TargetMode="External"/><Relationship Id="rId309" Type="http://schemas.openxmlformats.org/officeDocument/2006/relationships/hyperlink" Target="mailto:geral@aguasdamadeira.pt" TargetMode="External"/><Relationship Id="rId516" Type="http://schemas.openxmlformats.org/officeDocument/2006/relationships/hyperlink" Target="mailto:jose.ponte@aguasdamadeira.pt" TargetMode="External"/><Relationship Id="rId1146" Type="http://schemas.openxmlformats.org/officeDocument/2006/relationships/hyperlink" Target="mailto:info@madeira-recycling.com" TargetMode="External"/><Relationship Id="rId1798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723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30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006" Type="http://schemas.openxmlformats.org/officeDocument/2006/relationships/hyperlink" Target="mailto:dvg-2013@outlook.com" TargetMode="External"/><Relationship Id="rId1353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60" Type="http://schemas.openxmlformats.org/officeDocument/2006/relationships/hyperlink" Target="mailto:info@gruporodrigues.pt" TargetMode="External"/><Relationship Id="rId1658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65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213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20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18" Type="http://schemas.openxmlformats.org/officeDocument/2006/relationships/hyperlink" Target="mailto:info@gruporodrigues.pt" TargetMode="External"/><Relationship Id="rId1725" Type="http://schemas.openxmlformats.org/officeDocument/2006/relationships/hyperlink" Target="mailto:reciclilha@gmail.com" TargetMode="External"/><Relationship Id="rId1932" Type="http://schemas.openxmlformats.org/officeDocument/2006/relationships/hyperlink" Target="mailto:geral@madeiracartao.net" TargetMode="External"/><Relationship Id="rId17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66" Type="http://schemas.openxmlformats.org/officeDocument/2006/relationships/hyperlink" Target="mailto:ambiente.madeira@bensaude.pt" TargetMode="External"/><Relationship Id="rId373" Type="http://schemas.openxmlformats.org/officeDocument/2006/relationships/hyperlink" Target="mailto:geral@aguasdamadeira.pt" TargetMode="External"/><Relationship Id="rId580" Type="http://schemas.openxmlformats.org/officeDocument/2006/relationships/hyperlink" Target="https://www.google.pt/maps/search/299996,22,+-199675,32/@32.7017258,-16.8729834,3779m/data=!3m1!1e3" TargetMode="External"/><Relationship Id="rId1" Type="http://schemas.openxmlformats.org/officeDocument/2006/relationships/hyperlink" Target="mailto:mestreadelino@sapo.pt" TargetMode="External"/><Relationship Id="rId233" Type="http://schemas.openxmlformats.org/officeDocument/2006/relationships/hyperlink" Target="mailto:geral@aguasdamadeira.pt" TargetMode="External"/><Relationship Id="rId440" Type="http://schemas.openxmlformats.org/officeDocument/2006/relationships/hyperlink" Target="mailto:geral@aguasdamadeira.pt" TargetMode="External"/><Relationship Id="rId678" Type="http://schemas.openxmlformats.org/officeDocument/2006/relationships/hyperlink" Target="mailto:geral@aguasdamadeira.pt" TargetMode="External"/><Relationship Id="rId885" Type="http://schemas.openxmlformats.org/officeDocument/2006/relationships/hyperlink" Target="mailto:dep.ambiente@cm-funchal.pt" TargetMode="External"/><Relationship Id="rId1070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300" Type="http://schemas.openxmlformats.org/officeDocument/2006/relationships/hyperlink" Target="mailto:geral@aguasdamadeira.pt" TargetMode="External"/><Relationship Id="rId538" Type="http://schemas.openxmlformats.org/officeDocument/2006/relationships/hyperlink" Target="mailto:jose.ponte@aguasdamadeira.pt" TargetMode="External"/><Relationship Id="rId745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52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68" Type="http://schemas.openxmlformats.org/officeDocument/2006/relationships/hyperlink" Target="mailto:info@madeira-recycling.com" TargetMode="External"/><Relationship Id="rId1375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82" Type="http://schemas.openxmlformats.org/officeDocument/2006/relationships/hyperlink" Target="mailto:info@gruporodrigues.pt" TargetMode="External"/><Relationship Id="rId81" Type="http://schemas.openxmlformats.org/officeDocument/2006/relationships/hyperlink" Target="mailto:mestreadelino@sapo.pt" TargetMode="External"/><Relationship Id="rId605" Type="http://schemas.openxmlformats.org/officeDocument/2006/relationships/hyperlink" Target="https://www.google.pt/maps/search/299996,22,+-199675,32/@32.7017258,-16.8729834,3779m/data=!3m1!1e3" TargetMode="External"/><Relationship Id="rId812" Type="http://schemas.openxmlformats.org/officeDocument/2006/relationships/hyperlink" Target="mailto:a.ribeiradacamisa@sapo.pt" TargetMode="External"/><Relationship Id="rId1028" Type="http://schemas.openxmlformats.org/officeDocument/2006/relationships/hyperlink" Target="mailto:hipersucata@hotmail.com" TargetMode="External"/><Relationship Id="rId1235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42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887" Type="http://schemas.openxmlformats.org/officeDocument/2006/relationships/hyperlink" Target="https://www.google.com/maps/@32.6910972,-16.9506418,467m/data=!3m1!1e3" TargetMode="External"/><Relationship Id="rId1302" Type="http://schemas.openxmlformats.org/officeDocument/2006/relationships/hyperlink" Target="mailto:info@madeira-recycling.com" TargetMode="External"/><Relationship Id="rId1747" Type="http://schemas.openxmlformats.org/officeDocument/2006/relationships/hyperlink" Target="mailto:serlimaambiente.madeira@serlima.pt" TargetMode="External"/><Relationship Id="rId1954" Type="http://schemas.openxmlformats.org/officeDocument/2006/relationships/hyperlink" Target="mailto:geral@madeiracartao.net" TargetMode="External"/><Relationship Id="rId39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607" Type="http://schemas.openxmlformats.org/officeDocument/2006/relationships/hyperlink" Target="mailto:info@oleotorres.pt" TargetMode="External"/><Relationship Id="rId1814" Type="http://schemas.openxmlformats.org/officeDocument/2006/relationships/hyperlink" Target="mailto:socisco@hotmail.com" TargetMode="External"/><Relationship Id="rId188" Type="http://schemas.openxmlformats.org/officeDocument/2006/relationships/hyperlink" Target="mailto:antonio.rebelo@bensaude.pt" TargetMode="External"/><Relationship Id="rId395" Type="http://schemas.openxmlformats.org/officeDocument/2006/relationships/hyperlink" Target="mailto:geral@aguasdamadeira.pt" TargetMode="External"/><Relationship Id="rId255" Type="http://schemas.openxmlformats.org/officeDocument/2006/relationships/hyperlink" Target="mailto:geral@aguasdamadeira.pt" TargetMode="External"/><Relationship Id="rId462" Type="http://schemas.openxmlformats.org/officeDocument/2006/relationships/hyperlink" Target="mailto:jose.ponte@aguasdamadeira.pt" TargetMode="External"/><Relationship Id="rId1092" Type="http://schemas.openxmlformats.org/officeDocument/2006/relationships/hyperlink" Target="mailto:info@madeira-recycling.com" TargetMode="External"/><Relationship Id="rId1397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15" Type="http://schemas.openxmlformats.org/officeDocument/2006/relationships/hyperlink" Target="mailto:antonioisidro@live.com.pt" TargetMode="External"/><Relationship Id="rId322" Type="http://schemas.openxmlformats.org/officeDocument/2006/relationships/hyperlink" Target="mailto:geral@aguasdamadeira.pt" TargetMode="External"/><Relationship Id="rId767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74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627" Type="http://schemas.openxmlformats.org/officeDocument/2006/relationships/hyperlink" Target="https://www.google.pt/maps/search/299996,22,+-199675,32/@32.7017258,-16.8729834,3779m/data=!3m1!1e3" TargetMode="External"/><Relationship Id="rId834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257" Type="http://schemas.openxmlformats.org/officeDocument/2006/relationships/hyperlink" Target="mailto:info@madeira-recycling.com" TargetMode="External"/><Relationship Id="rId1464" Type="http://schemas.openxmlformats.org/officeDocument/2006/relationships/hyperlink" Target="mailto:info@gruporodrigues.pt" TargetMode="External"/><Relationship Id="rId1671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901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17" Type="http://schemas.openxmlformats.org/officeDocument/2006/relationships/hyperlink" Target="mailto:info@madeira-recycling.com" TargetMode="External"/><Relationship Id="rId1324" Type="http://schemas.openxmlformats.org/officeDocument/2006/relationships/hyperlink" Target="mailto:info@gruporodrigues.pt" TargetMode="External"/><Relationship Id="rId1531" Type="http://schemas.openxmlformats.org/officeDocument/2006/relationships/hyperlink" Target="mailto:info@gruporodrigues.pt" TargetMode="External"/><Relationship Id="rId1769" Type="http://schemas.openxmlformats.org/officeDocument/2006/relationships/hyperlink" Target="mailto:serlimaambiente.madeira@serlima.pt" TargetMode="External"/><Relationship Id="rId1976" Type="http://schemas.openxmlformats.org/officeDocument/2006/relationships/hyperlink" Target="mailto:info@gruporodrigues.pt" TargetMode="External"/><Relationship Id="rId30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629" Type="http://schemas.openxmlformats.org/officeDocument/2006/relationships/hyperlink" Target="mailto:joaocorreia@autopop.com.pt" TargetMode="External"/><Relationship Id="rId1836" Type="http://schemas.openxmlformats.org/officeDocument/2006/relationships/hyperlink" Target="mailto:socisco@hotmail.com" TargetMode="External"/><Relationship Id="rId1903" Type="http://schemas.openxmlformats.org/officeDocument/2006/relationships/hyperlink" Target="https://www.google.com/maps/@32.6910972,-16.9506418,467m/data=!3m1!1e3" TargetMode="External"/><Relationship Id="rId277" Type="http://schemas.openxmlformats.org/officeDocument/2006/relationships/hyperlink" Target="mailto:geral@aguasdamadeira.pt" TargetMode="External"/><Relationship Id="rId484" Type="http://schemas.openxmlformats.org/officeDocument/2006/relationships/hyperlink" Target="mailto:jose.ponte@aguasdamadeira.pt" TargetMode="External"/><Relationship Id="rId137" Type="http://schemas.openxmlformats.org/officeDocument/2006/relationships/hyperlink" Target="mailto:antonioisidro@live.com.pt" TargetMode="External"/><Relationship Id="rId344" Type="http://schemas.openxmlformats.org/officeDocument/2006/relationships/hyperlink" Target="mailto:geral@aguasdamadeira.pt" TargetMode="External"/><Relationship Id="rId691" Type="http://schemas.openxmlformats.org/officeDocument/2006/relationships/hyperlink" Target="mailto:geral@aguasdamadeira.pt" TargetMode="External"/><Relationship Id="rId789" Type="http://schemas.openxmlformats.org/officeDocument/2006/relationships/hyperlink" Target="mailto:a.ribeiradacamisa@sapo.pt" TargetMode="External"/><Relationship Id="rId996" Type="http://schemas.openxmlformats.org/officeDocument/2006/relationships/hyperlink" Target="mailto:dvg-2013@outlook.com" TargetMode="External"/><Relationship Id="rId551" Type="http://schemas.openxmlformats.org/officeDocument/2006/relationships/hyperlink" Target="https://www.google.pt/maps/search/299996,22,+-199675,32/@32.7017258,-16.8729834,3779m/data=!3m1!1e3" TargetMode="External"/><Relationship Id="rId649" Type="http://schemas.openxmlformats.org/officeDocument/2006/relationships/hyperlink" Target="mailto:jose.ponte@aguasdamadeira.pt" TargetMode="External"/><Relationship Id="rId856" Type="http://schemas.openxmlformats.org/officeDocument/2006/relationships/hyperlink" Target="mailto:dep.ambiente@cm-funchal.pt" TargetMode="External"/><Relationship Id="rId1181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279" Type="http://schemas.openxmlformats.org/officeDocument/2006/relationships/hyperlink" Target="mailto:info@madeira-recycling.com" TargetMode="External"/><Relationship Id="rId1486" Type="http://schemas.openxmlformats.org/officeDocument/2006/relationships/hyperlink" Target="mailto:info@gruporodrigues.pt" TargetMode="External"/><Relationship Id="rId204" Type="http://schemas.openxmlformats.org/officeDocument/2006/relationships/hyperlink" Target="mailto:antonio.rebelo@bensaude.pt" TargetMode="External"/><Relationship Id="rId411" Type="http://schemas.openxmlformats.org/officeDocument/2006/relationships/hyperlink" Target="mailto:geral@aguasdamadeira.pt" TargetMode="External"/><Relationship Id="rId509" Type="http://schemas.openxmlformats.org/officeDocument/2006/relationships/hyperlink" Target="mailto:jose.ponte@aguasdamadeira.pt" TargetMode="External"/><Relationship Id="rId1041" Type="http://schemas.openxmlformats.org/officeDocument/2006/relationships/hyperlink" Target="mailto:hipersucata@hotmail.com" TargetMode="External"/><Relationship Id="rId1139" Type="http://schemas.openxmlformats.org/officeDocument/2006/relationships/hyperlink" Target="mailto:info@madeira-recycling.com" TargetMode="External"/><Relationship Id="rId1346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93" Type="http://schemas.openxmlformats.org/officeDocument/2006/relationships/hyperlink" Target="mailto:reciclilha@gmail.com" TargetMode="External"/><Relationship Id="rId716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23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553" Type="http://schemas.openxmlformats.org/officeDocument/2006/relationships/hyperlink" Target="mailto:info@gruporodrigues.pt" TargetMode="External"/><Relationship Id="rId1760" Type="http://schemas.openxmlformats.org/officeDocument/2006/relationships/hyperlink" Target="mailto:serlimaambiente.madeira@serlima.pt" TargetMode="External"/><Relationship Id="rId1858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52" Type="http://schemas.openxmlformats.org/officeDocument/2006/relationships/hyperlink" Target="mailto:mestreadelino@sapo.pt" TargetMode="External"/><Relationship Id="rId1206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13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20" Type="http://schemas.openxmlformats.org/officeDocument/2006/relationships/hyperlink" Target="mailto:panaribloco@gmail.com" TargetMode="External"/><Relationship Id="rId1718" Type="http://schemas.openxmlformats.org/officeDocument/2006/relationships/hyperlink" Target="mailto:reciclilha@gmail.com" TargetMode="External"/><Relationship Id="rId1925" Type="http://schemas.openxmlformats.org/officeDocument/2006/relationships/hyperlink" Target="mailto:geral@madeiracartao.net" TargetMode="External"/><Relationship Id="rId299" Type="http://schemas.openxmlformats.org/officeDocument/2006/relationships/hyperlink" Target="mailto:geral@aguasdamadeira.pt" TargetMode="External"/><Relationship Id="rId159" Type="http://schemas.openxmlformats.org/officeDocument/2006/relationships/hyperlink" Target="mailto:ambiente.madeira@bensaude.pt" TargetMode="External"/><Relationship Id="rId366" Type="http://schemas.openxmlformats.org/officeDocument/2006/relationships/hyperlink" Target="mailto:geral@aguasdamadeira.pt" TargetMode="External"/><Relationship Id="rId573" Type="http://schemas.openxmlformats.org/officeDocument/2006/relationships/hyperlink" Target="https://www.google.pt/maps/search/299996,22,+-199675,32/@32.7017258,-16.8729834,3779m/data=!3m1!1e3" TargetMode="External"/><Relationship Id="rId780" Type="http://schemas.openxmlformats.org/officeDocument/2006/relationships/hyperlink" Target="mailto:a.ribeiradacamisa@sapo.pt" TargetMode="External"/><Relationship Id="rId226" Type="http://schemas.openxmlformats.org/officeDocument/2006/relationships/hyperlink" Target="mailto:geral@aguasdamadeira.pt" TargetMode="External"/><Relationship Id="rId433" Type="http://schemas.openxmlformats.org/officeDocument/2006/relationships/hyperlink" Target="mailto:geral@aguasdamadeira.pt" TargetMode="External"/><Relationship Id="rId878" Type="http://schemas.openxmlformats.org/officeDocument/2006/relationships/hyperlink" Target="mailto:dep.ambiente@cm-funchal.pt" TargetMode="External"/><Relationship Id="rId1063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1270" Type="http://schemas.openxmlformats.org/officeDocument/2006/relationships/hyperlink" Target="mailto:info@madeira-recycling.com" TargetMode="External"/><Relationship Id="rId640" Type="http://schemas.openxmlformats.org/officeDocument/2006/relationships/hyperlink" Target="https://www.google.pt/maps/search/299996,22,+-199675,32/@32.7017258,-16.8729834,3779m/data=!3m1!1e3" TargetMode="External"/><Relationship Id="rId738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45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368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75" Type="http://schemas.openxmlformats.org/officeDocument/2006/relationships/hyperlink" Target="mailto:info@gruporodrigues.pt" TargetMode="External"/><Relationship Id="rId1782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74" Type="http://schemas.openxmlformats.org/officeDocument/2006/relationships/hyperlink" Target="mailto:mestreadelino@sapo.pt" TargetMode="External"/><Relationship Id="rId500" Type="http://schemas.openxmlformats.org/officeDocument/2006/relationships/hyperlink" Target="mailto:jose.ponte@aguasdamadeira.pt" TargetMode="External"/><Relationship Id="rId805" Type="http://schemas.openxmlformats.org/officeDocument/2006/relationships/hyperlink" Target="mailto:a.ribeiradacamisa@sapo.pt" TargetMode="External"/><Relationship Id="rId1130" Type="http://schemas.openxmlformats.org/officeDocument/2006/relationships/hyperlink" Target="mailto:info@madeira-recycling.com" TargetMode="External"/><Relationship Id="rId1228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35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42" Type="http://schemas.openxmlformats.org/officeDocument/2006/relationships/hyperlink" Target="mailto:quintaterraboa@gmail.com" TargetMode="External"/><Relationship Id="rId1947" Type="http://schemas.openxmlformats.org/officeDocument/2006/relationships/hyperlink" Target="mailto:geral@madeiracartao.net" TargetMode="External"/><Relationship Id="rId1502" Type="http://schemas.openxmlformats.org/officeDocument/2006/relationships/hyperlink" Target="mailto:info@gruporodrigues.pt" TargetMode="External"/><Relationship Id="rId1807" Type="http://schemas.openxmlformats.org/officeDocument/2006/relationships/hyperlink" Target="mailto:socisco@hotmail.com" TargetMode="External"/><Relationship Id="rId290" Type="http://schemas.openxmlformats.org/officeDocument/2006/relationships/hyperlink" Target="mailto:geral@aguasdamadeira.pt" TargetMode="External"/><Relationship Id="rId388" Type="http://schemas.openxmlformats.org/officeDocument/2006/relationships/hyperlink" Target="mailto:geral@aguasdamadeira.pt" TargetMode="External"/><Relationship Id="rId150" Type="http://schemas.openxmlformats.org/officeDocument/2006/relationships/hyperlink" Target="mailto:ambiente.madeira@bensaude.pt" TargetMode="External"/><Relationship Id="rId595" Type="http://schemas.openxmlformats.org/officeDocument/2006/relationships/hyperlink" Target="https://www.google.pt/maps/search/299996,22,+-199675,32/@32.7017258,-16.8729834,3779m/data=!3m1!1e3" TargetMode="External"/><Relationship Id="rId248" Type="http://schemas.openxmlformats.org/officeDocument/2006/relationships/hyperlink" Target="mailto:geral@aguasdamadeira.pt" TargetMode="External"/><Relationship Id="rId455" Type="http://schemas.openxmlformats.org/officeDocument/2006/relationships/hyperlink" Target="mailto:jose.ponte@aguasdamadeira.pt" TargetMode="External"/><Relationship Id="rId662" Type="http://schemas.openxmlformats.org/officeDocument/2006/relationships/hyperlink" Target="mailto:geral@aguasdamadeira.pt" TargetMode="External"/><Relationship Id="rId1085" Type="http://schemas.openxmlformats.org/officeDocument/2006/relationships/hyperlink" Target="mailto:lfigueiredo@inter-quantum.com" TargetMode="External"/><Relationship Id="rId1292" Type="http://schemas.openxmlformats.org/officeDocument/2006/relationships/hyperlink" Target="mailto:info@madeira-recycling.com" TargetMode="External"/><Relationship Id="rId108" Type="http://schemas.openxmlformats.org/officeDocument/2006/relationships/hyperlink" Target="mailto:antonioisidro@live.com.pt" TargetMode="External"/><Relationship Id="rId315" Type="http://schemas.openxmlformats.org/officeDocument/2006/relationships/hyperlink" Target="mailto:geral@aguasdamadeira.pt" TargetMode="External"/><Relationship Id="rId522" Type="http://schemas.openxmlformats.org/officeDocument/2006/relationships/hyperlink" Target="mailto:jose.ponte@aguasdamadeira.pt" TargetMode="External"/><Relationship Id="rId967" Type="http://schemas.openxmlformats.org/officeDocument/2006/relationships/hyperlink" Target="mailto:joaocorreia@autopop.com.pt" TargetMode="External"/><Relationship Id="rId1152" Type="http://schemas.openxmlformats.org/officeDocument/2006/relationships/hyperlink" Target="mailto:info@madeira-recycling.com" TargetMode="External"/><Relationship Id="rId1597" Type="http://schemas.openxmlformats.org/officeDocument/2006/relationships/hyperlink" Target="mailto:info@gruporodrigues.pt" TargetMode="External"/><Relationship Id="rId96" Type="http://schemas.openxmlformats.org/officeDocument/2006/relationships/hyperlink" Target="mailto:antonioisidro@live.com.pt" TargetMode="External"/><Relationship Id="rId827" Type="http://schemas.openxmlformats.org/officeDocument/2006/relationships/hyperlink" Target="mailto:a.ribeiradacamisa@sapo.pt" TargetMode="External"/><Relationship Id="rId1012" Type="http://schemas.openxmlformats.org/officeDocument/2006/relationships/hyperlink" Target="mailto:dvg-2013@outlook.com" TargetMode="External"/><Relationship Id="rId1457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64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71" Type="http://schemas.openxmlformats.org/officeDocument/2006/relationships/hyperlink" Target="https://www.google.com/maps/@32.6910972,-16.9506418,467m/data=!3m1!1e3" TargetMode="External"/><Relationship Id="rId1317" Type="http://schemas.openxmlformats.org/officeDocument/2006/relationships/hyperlink" Target="mailto:info@madeira-recycling.com" TargetMode="External"/><Relationship Id="rId1524" Type="http://schemas.openxmlformats.org/officeDocument/2006/relationships/hyperlink" Target="mailto:info@gruporodrigues.pt" TargetMode="External"/><Relationship Id="rId1731" Type="http://schemas.openxmlformats.org/officeDocument/2006/relationships/hyperlink" Target="mailto:reciclilha@gmail.com" TargetMode="External"/><Relationship Id="rId1969" Type="http://schemas.openxmlformats.org/officeDocument/2006/relationships/hyperlink" Target="mailto:info@gruporodrigues.pt" TargetMode="External"/><Relationship Id="rId23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829" Type="http://schemas.openxmlformats.org/officeDocument/2006/relationships/hyperlink" Target="mailto:socisco@hotmail.com" TargetMode="External"/><Relationship Id="rId172" Type="http://schemas.openxmlformats.org/officeDocument/2006/relationships/hyperlink" Target="mailto:ambiente.madeira@bensaude.pt" TargetMode="External"/><Relationship Id="rId477" Type="http://schemas.openxmlformats.org/officeDocument/2006/relationships/hyperlink" Target="mailto:jose.ponte@aguasdamadeira.pt" TargetMode="External"/><Relationship Id="rId684" Type="http://schemas.openxmlformats.org/officeDocument/2006/relationships/hyperlink" Target="mailto:geral@aguasdamadeira.pt" TargetMode="External"/><Relationship Id="rId337" Type="http://schemas.openxmlformats.org/officeDocument/2006/relationships/hyperlink" Target="mailto:geral@aguasdamadeira.pt" TargetMode="External"/><Relationship Id="rId891" Type="http://schemas.openxmlformats.org/officeDocument/2006/relationships/hyperlink" Target="mailto:dep.ambiente@cm-funchal.pt" TargetMode="External"/><Relationship Id="rId989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544" Type="http://schemas.openxmlformats.org/officeDocument/2006/relationships/hyperlink" Target="mailto:jose.ponte@aguasdamadeira.pt" TargetMode="External"/><Relationship Id="rId751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849" Type="http://schemas.openxmlformats.org/officeDocument/2006/relationships/hyperlink" Target="mailto:dep.ambiente@cm-funchal.pt" TargetMode="External"/><Relationship Id="rId1174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81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479" Type="http://schemas.openxmlformats.org/officeDocument/2006/relationships/hyperlink" Target="mailto:info@gruporodrigues.pt" TargetMode="External"/><Relationship Id="rId1686" Type="http://schemas.openxmlformats.org/officeDocument/2006/relationships/hyperlink" Target="mailto:reciclilha@gmail.com" TargetMode="External"/><Relationship Id="rId404" Type="http://schemas.openxmlformats.org/officeDocument/2006/relationships/hyperlink" Target="mailto:geral@aguasdamadeira.pt" TargetMode="External"/><Relationship Id="rId611" Type="http://schemas.openxmlformats.org/officeDocument/2006/relationships/hyperlink" Target="https://www.google.pt/maps/search/299996,22,+-199675,32/@32.7017258,-16.8729834,3779m/data=!3m1!1e3" TargetMode="External"/><Relationship Id="rId1034" Type="http://schemas.openxmlformats.org/officeDocument/2006/relationships/hyperlink" Target="mailto:hipersucata@hotmail.com" TargetMode="External"/><Relationship Id="rId1241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39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893" Type="http://schemas.openxmlformats.org/officeDocument/2006/relationships/hyperlink" Target="https://www.google.com/maps/@32.6910972,-16.9506418,467m/data=!3m1!1e3" TargetMode="External"/><Relationship Id="rId709" Type="http://schemas.openxmlformats.org/officeDocument/2006/relationships/hyperlink" Target="mailto:geral@aguasdamadeira.pt" TargetMode="External"/><Relationship Id="rId916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01" Type="http://schemas.openxmlformats.org/officeDocument/2006/relationships/hyperlink" Target="mailto:info@madeira-recycling.com" TargetMode="External"/><Relationship Id="rId1546" Type="http://schemas.openxmlformats.org/officeDocument/2006/relationships/hyperlink" Target="mailto:info@gruporodrigues.pt" TargetMode="External"/><Relationship Id="rId1753" Type="http://schemas.openxmlformats.org/officeDocument/2006/relationships/hyperlink" Target="mailto:serlimaambiente.madeira@serlima.pt" TargetMode="External"/><Relationship Id="rId1960" Type="http://schemas.openxmlformats.org/officeDocument/2006/relationships/hyperlink" Target="mailto:geral@madeiracartao.net" TargetMode="External"/><Relationship Id="rId45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406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13" Type="http://schemas.openxmlformats.org/officeDocument/2006/relationships/hyperlink" Target="mailto:panaribloco@gmail.com" TargetMode="External"/><Relationship Id="rId1820" Type="http://schemas.openxmlformats.org/officeDocument/2006/relationships/hyperlink" Target="mailto:socisco@hotmail.com" TargetMode="External"/><Relationship Id="rId194" Type="http://schemas.openxmlformats.org/officeDocument/2006/relationships/hyperlink" Target="mailto:antonio.rebelo@bensaude.pt" TargetMode="External"/><Relationship Id="rId1918" Type="http://schemas.openxmlformats.org/officeDocument/2006/relationships/hyperlink" Target="https://www.google.com/maps/@32.6910972,-16.9506418,467m/data=!3m1!1e3" TargetMode="External"/><Relationship Id="rId261" Type="http://schemas.openxmlformats.org/officeDocument/2006/relationships/hyperlink" Target="mailto:geral@aguasdamadeira.pt" TargetMode="External"/><Relationship Id="rId499" Type="http://schemas.openxmlformats.org/officeDocument/2006/relationships/hyperlink" Target="mailto:jose.ponte@aguasdamadeira.pt" TargetMode="External"/><Relationship Id="rId359" Type="http://schemas.openxmlformats.org/officeDocument/2006/relationships/hyperlink" Target="mailto:geral@aguasdamadeira.pt" TargetMode="External"/><Relationship Id="rId566" Type="http://schemas.openxmlformats.org/officeDocument/2006/relationships/hyperlink" Target="https://www.google.pt/maps/search/299996,22,+-199675,32/@32.7017258,-16.8729834,3779m/data=!3m1!1e3" TargetMode="External"/><Relationship Id="rId773" Type="http://schemas.openxmlformats.org/officeDocument/2006/relationships/hyperlink" Target="mailto:a.ribeiradacamisa@sapo.pt" TargetMode="External"/><Relationship Id="rId1196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21" Type="http://schemas.openxmlformats.org/officeDocument/2006/relationships/hyperlink" Target="mailto:antonioisidro@live.com.pt" TargetMode="External"/><Relationship Id="rId219" Type="http://schemas.openxmlformats.org/officeDocument/2006/relationships/hyperlink" Target="mailto:antonio.rebelo@bensaude.pt" TargetMode="External"/><Relationship Id="rId426" Type="http://schemas.openxmlformats.org/officeDocument/2006/relationships/hyperlink" Target="mailto:geral@aguasdamadeira.pt" TargetMode="External"/><Relationship Id="rId633" Type="http://schemas.openxmlformats.org/officeDocument/2006/relationships/hyperlink" Target="https://www.google.pt/maps/search/299996,22,+-199675,32/@32.7017258,-16.8729834,3779m/data=!3m1!1e3" TargetMode="External"/><Relationship Id="rId980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1056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263" Type="http://schemas.openxmlformats.org/officeDocument/2006/relationships/hyperlink" Target="mailto:info@madeira-recycling.com" TargetMode="External"/><Relationship Id="rId840" Type="http://schemas.openxmlformats.org/officeDocument/2006/relationships/hyperlink" Target="mailto:dep.ambiente@cm-funchal.pt" TargetMode="External"/><Relationship Id="rId938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470" Type="http://schemas.openxmlformats.org/officeDocument/2006/relationships/hyperlink" Target="mailto:info@gruporodrigues.pt" TargetMode="External"/><Relationship Id="rId1568" Type="http://schemas.openxmlformats.org/officeDocument/2006/relationships/hyperlink" Target="mailto:info@gruporodrigues.pt" TargetMode="External"/><Relationship Id="rId1775" Type="http://schemas.openxmlformats.org/officeDocument/2006/relationships/hyperlink" Target="mailto:serlimaambiente.madeira@serlima.pt" TargetMode="External"/><Relationship Id="rId67" Type="http://schemas.openxmlformats.org/officeDocument/2006/relationships/hyperlink" Target="mailto:mestreadelino@sapo.pt" TargetMode="External"/><Relationship Id="rId700" Type="http://schemas.openxmlformats.org/officeDocument/2006/relationships/hyperlink" Target="mailto:geral@aguasdamadeira.pt" TargetMode="External"/><Relationship Id="rId1123" Type="http://schemas.openxmlformats.org/officeDocument/2006/relationships/hyperlink" Target="mailto:info@madeira-recycling.com" TargetMode="External"/><Relationship Id="rId1330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428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35" Type="http://schemas.openxmlformats.org/officeDocument/2006/relationships/hyperlink" Target="https://www.google.pt/maps/place/32%C2%B041'33.0%22N+16%C2%B052'41.9%22W/@32.6930041,-16.8787505,930m/data=!3m1!1e3!4m5!3m4!1s0x0:0x0!8m2!3d32.692504!4d-16.878292" TargetMode="External"/><Relationship Id="rId1982" Type="http://schemas.openxmlformats.org/officeDocument/2006/relationships/hyperlink" Target="mailto:info@gruporodrigues.pt" TargetMode="External"/><Relationship Id="rId1842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702" Type="http://schemas.openxmlformats.org/officeDocument/2006/relationships/hyperlink" Target="mailto:reciclilha@gmail.com" TargetMode="External"/><Relationship Id="rId283" Type="http://schemas.openxmlformats.org/officeDocument/2006/relationships/hyperlink" Target="mailto:geral@aguasdamadeira.pt" TargetMode="External"/><Relationship Id="rId490" Type="http://schemas.openxmlformats.org/officeDocument/2006/relationships/hyperlink" Target="mailto:jose.ponte@aguasdamadeira.pt" TargetMode="External"/><Relationship Id="rId143" Type="http://schemas.openxmlformats.org/officeDocument/2006/relationships/hyperlink" Target="mailto:antonioisidro@live.com.pt" TargetMode="External"/><Relationship Id="rId350" Type="http://schemas.openxmlformats.org/officeDocument/2006/relationships/hyperlink" Target="mailto:geral@aguasdamadeira.pt" TargetMode="External"/><Relationship Id="rId588" Type="http://schemas.openxmlformats.org/officeDocument/2006/relationships/hyperlink" Target="https://www.google.pt/maps/search/299996,22,+-199675,32/@32.7017258,-16.8729834,3779m/data=!3m1!1e3" TargetMode="External"/><Relationship Id="rId795" Type="http://schemas.openxmlformats.org/officeDocument/2006/relationships/hyperlink" Target="mailto:a.ribeiradacamisa@sapo.pt" TargetMode="External"/><Relationship Id="rId9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210" Type="http://schemas.openxmlformats.org/officeDocument/2006/relationships/hyperlink" Target="mailto:antonio.rebelo@bensaude.pt" TargetMode="External"/><Relationship Id="rId448" Type="http://schemas.openxmlformats.org/officeDocument/2006/relationships/hyperlink" Target="mailto:geral@aguasdamadeira.pt" TargetMode="External"/><Relationship Id="rId655" Type="http://schemas.openxmlformats.org/officeDocument/2006/relationships/hyperlink" Target="mailto:geral@aguasdamadeira.pt" TargetMode="External"/><Relationship Id="rId862" Type="http://schemas.openxmlformats.org/officeDocument/2006/relationships/hyperlink" Target="mailto:dep.ambiente@cm-funchal.pt" TargetMode="External"/><Relationship Id="rId1078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1285" Type="http://schemas.openxmlformats.org/officeDocument/2006/relationships/hyperlink" Target="mailto:info@madeira-recycling.com" TargetMode="External"/><Relationship Id="rId1492" Type="http://schemas.openxmlformats.org/officeDocument/2006/relationships/hyperlink" Target="mailto:info@gruporodrigues.pt" TargetMode="External"/><Relationship Id="rId308" Type="http://schemas.openxmlformats.org/officeDocument/2006/relationships/hyperlink" Target="mailto:geral@aguasdamadeira.pt" TargetMode="External"/><Relationship Id="rId515" Type="http://schemas.openxmlformats.org/officeDocument/2006/relationships/hyperlink" Target="mailto:jose.ponte@aguasdamadeira.pt" TargetMode="External"/><Relationship Id="rId722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145" Type="http://schemas.openxmlformats.org/officeDocument/2006/relationships/hyperlink" Target="mailto:info@madeira-recycling.com" TargetMode="External"/><Relationship Id="rId1352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797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89" Type="http://schemas.openxmlformats.org/officeDocument/2006/relationships/hyperlink" Target="https://www.google.pt/maps/place/32%C2%B039'42.8%22N+16%C2%B050'06.4%22W/@32.6618922,-16.8362022,295m/data=!3m2!1e3!4b1!4m5!3m4!1s0x0:0x0!8m2!3d32.66189!4d-16.835107" TargetMode="External"/><Relationship Id="rId1005" Type="http://schemas.openxmlformats.org/officeDocument/2006/relationships/hyperlink" Target="mailto:dvg-2013@outlook.com" TargetMode="External"/><Relationship Id="rId1212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657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64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517" Type="http://schemas.openxmlformats.org/officeDocument/2006/relationships/hyperlink" Target="mailto:info@gruporodrigues.pt" TargetMode="External"/><Relationship Id="rId1724" Type="http://schemas.openxmlformats.org/officeDocument/2006/relationships/hyperlink" Target="mailto:reciclilha@gmail.com" TargetMode="External"/><Relationship Id="rId16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931" Type="http://schemas.openxmlformats.org/officeDocument/2006/relationships/hyperlink" Target="mailto:geral@madeiracartao.net" TargetMode="External"/><Relationship Id="rId165" Type="http://schemas.openxmlformats.org/officeDocument/2006/relationships/hyperlink" Target="mailto:ambiente.madeira@bensaude.pt" TargetMode="External"/><Relationship Id="rId372" Type="http://schemas.openxmlformats.org/officeDocument/2006/relationships/hyperlink" Target="mailto:geral@aguasdamadeira.pt" TargetMode="External"/><Relationship Id="rId677" Type="http://schemas.openxmlformats.org/officeDocument/2006/relationships/hyperlink" Target="mailto:geral@aguasdamadeira.pt" TargetMode="External"/><Relationship Id="rId232" Type="http://schemas.openxmlformats.org/officeDocument/2006/relationships/hyperlink" Target="mailto:geral@aguasdamadeira.pt" TargetMode="External"/><Relationship Id="rId884" Type="http://schemas.openxmlformats.org/officeDocument/2006/relationships/hyperlink" Target="mailto:dep.ambiente@cm-funchal.pt" TargetMode="External"/><Relationship Id="rId537" Type="http://schemas.openxmlformats.org/officeDocument/2006/relationships/hyperlink" Target="mailto:jose.ponte@aguasdamadeira.pt" TargetMode="External"/><Relationship Id="rId744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51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67" Type="http://schemas.openxmlformats.org/officeDocument/2006/relationships/hyperlink" Target="mailto:info@madeira-recycling.com" TargetMode="External"/><Relationship Id="rId1374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81" Type="http://schemas.openxmlformats.org/officeDocument/2006/relationships/hyperlink" Target="mailto:info@gruporodrigues.pt" TargetMode="External"/><Relationship Id="rId1679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80" Type="http://schemas.openxmlformats.org/officeDocument/2006/relationships/hyperlink" Target="mailto:mestreadelino@sapo.pt" TargetMode="External"/><Relationship Id="rId604" Type="http://schemas.openxmlformats.org/officeDocument/2006/relationships/hyperlink" Target="https://www.google.pt/maps/search/299996,22,+-199675,32/@32.7017258,-16.8729834,3779m/data=!3m1!1e3" TargetMode="External"/><Relationship Id="rId811" Type="http://schemas.openxmlformats.org/officeDocument/2006/relationships/hyperlink" Target="mailto:a.ribeiradacamisa@sapo.pt" TargetMode="External"/><Relationship Id="rId1027" Type="http://schemas.openxmlformats.org/officeDocument/2006/relationships/hyperlink" Target="mailto:hipersucata@hotmail.com" TargetMode="External"/><Relationship Id="rId1234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41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886" Type="http://schemas.openxmlformats.org/officeDocument/2006/relationships/hyperlink" Target="https://www.google.com/maps/@32.6910972,-16.9506418,467m/data=!3m1!1e3" TargetMode="External"/><Relationship Id="rId909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301" Type="http://schemas.openxmlformats.org/officeDocument/2006/relationships/hyperlink" Target="mailto:info@madeira-recycling.com" TargetMode="External"/><Relationship Id="rId1539" Type="http://schemas.openxmlformats.org/officeDocument/2006/relationships/hyperlink" Target="mailto:info@gruporodrigues.pt" TargetMode="External"/><Relationship Id="rId1746" Type="http://schemas.openxmlformats.org/officeDocument/2006/relationships/hyperlink" Target="mailto:reciclilha@gmail.com" TargetMode="External"/><Relationship Id="rId1953" Type="http://schemas.openxmlformats.org/officeDocument/2006/relationships/hyperlink" Target="mailto:geral@madeiracartao.net" TargetMode="External"/><Relationship Id="rId38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606" Type="http://schemas.openxmlformats.org/officeDocument/2006/relationships/hyperlink" Target="mailto:info@oleotorres.pt" TargetMode="External"/><Relationship Id="rId1813" Type="http://schemas.openxmlformats.org/officeDocument/2006/relationships/hyperlink" Target="mailto:socisco@hotmail.com" TargetMode="External"/><Relationship Id="rId187" Type="http://schemas.openxmlformats.org/officeDocument/2006/relationships/hyperlink" Target="mailto:antonio.rebelo@bensaude.pt" TargetMode="External"/><Relationship Id="rId394" Type="http://schemas.openxmlformats.org/officeDocument/2006/relationships/hyperlink" Target="mailto:geral@aguasdamadeira.pt" TargetMode="External"/><Relationship Id="rId254" Type="http://schemas.openxmlformats.org/officeDocument/2006/relationships/hyperlink" Target="mailto:geral@aguasdamadeira.pt" TargetMode="External"/><Relationship Id="rId699" Type="http://schemas.openxmlformats.org/officeDocument/2006/relationships/hyperlink" Target="mailto:geral@aguasdamadeira.pt" TargetMode="External"/><Relationship Id="rId1091" Type="http://schemas.openxmlformats.org/officeDocument/2006/relationships/hyperlink" Target="mailto:info@madeira-recycling.com" TargetMode="External"/><Relationship Id="rId114" Type="http://schemas.openxmlformats.org/officeDocument/2006/relationships/hyperlink" Target="mailto:antonioisidro@live.com.pt" TargetMode="External"/><Relationship Id="rId461" Type="http://schemas.openxmlformats.org/officeDocument/2006/relationships/hyperlink" Target="mailto:jose.ponte@aguasdamadeira.pt" TargetMode="External"/><Relationship Id="rId559" Type="http://schemas.openxmlformats.org/officeDocument/2006/relationships/hyperlink" Target="https://www.google.pt/maps/search/299996,22,+-199675,32/@32.7017258,-16.8729834,3779m/data=!3m1!1e3" TargetMode="External"/><Relationship Id="rId766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189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96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321" Type="http://schemas.openxmlformats.org/officeDocument/2006/relationships/hyperlink" Target="mailto:geral@aguasdamadeira.pt" TargetMode="External"/><Relationship Id="rId419" Type="http://schemas.openxmlformats.org/officeDocument/2006/relationships/hyperlink" Target="mailto:geral@aguasdamadeira.pt" TargetMode="External"/><Relationship Id="rId626" Type="http://schemas.openxmlformats.org/officeDocument/2006/relationships/hyperlink" Target="https://www.google.pt/maps/search/299996,22,+-199675,32/@32.7017258,-16.8729834,3779m/data=!3m1!1e3" TargetMode="External"/><Relationship Id="rId973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1049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256" Type="http://schemas.openxmlformats.org/officeDocument/2006/relationships/hyperlink" Target="mailto:info@madeira-recycling.com" TargetMode="External"/><Relationship Id="rId833" Type="http://schemas.openxmlformats.org/officeDocument/2006/relationships/hyperlink" Target="mailto:dep.ambiente@cm-funchal.pt" TargetMode="External"/><Relationship Id="rId1116" Type="http://schemas.openxmlformats.org/officeDocument/2006/relationships/hyperlink" Target="mailto:info@madeira-recycling.com" TargetMode="External"/><Relationship Id="rId1463" Type="http://schemas.openxmlformats.org/officeDocument/2006/relationships/hyperlink" Target="mailto:info@gruporodrigues.pt" TargetMode="External"/><Relationship Id="rId1670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768" Type="http://schemas.openxmlformats.org/officeDocument/2006/relationships/hyperlink" Target="mailto:serlimaambiente.madeira@serlima.pt" TargetMode="External"/><Relationship Id="rId900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323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30" Type="http://schemas.openxmlformats.org/officeDocument/2006/relationships/hyperlink" Target="mailto:info@gruporodrigues.pt" TargetMode="External"/><Relationship Id="rId1628" Type="http://schemas.openxmlformats.org/officeDocument/2006/relationships/hyperlink" Target="mailto:quintaterraboa@gmail.com" TargetMode="External"/><Relationship Id="rId1975" Type="http://schemas.openxmlformats.org/officeDocument/2006/relationships/hyperlink" Target="mailto:info@gruporodrigues.pt" TargetMode="External"/><Relationship Id="rId1835" Type="http://schemas.openxmlformats.org/officeDocument/2006/relationships/hyperlink" Target="mailto:socisco@hotmail.com" TargetMode="External"/><Relationship Id="rId1902" Type="http://schemas.openxmlformats.org/officeDocument/2006/relationships/hyperlink" Target="https://www.google.com/maps/@32.6910972,-16.9506418,467m/data=!3m1!1e3" TargetMode="External"/><Relationship Id="rId276" Type="http://schemas.openxmlformats.org/officeDocument/2006/relationships/hyperlink" Target="mailto:geral@aguasdamadeira.pt" TargetMode="External"/><Relationship Id="rId483" Type="http://schemas.openxmlformats.org/officeDocument/2006/relationships/hyperlink" Target="mailto:jose.ponte@aguasdamadeira.pt" TargetMode="External"/><Relationship Id="rId690" Type="http://schemas.openxmlformats.org/officeDocument/2006/relationships/hyperlink" Target="mailto:geral@aguasdamadeira.pt" TargetMode="External"/><Relationship Id="rId136" Type="http://schemas.openxmlformats.org/officeDocument/2006/relationships/hyperlink" Target="mailto:antonioisidro@live.com.pt" TargetMode="External"/><Relationship Id="rId343" Type="http://schemas.openxmlformats.org/officeDocument/2006/relationships/hyperlink" Target="mailto:geral@aguasdamadeira.pt" TargetMode="External"/><Relationship Id="rId550" Type="http://schemas.openxmlformats.org/officeDocument/2006/relationships/hyperlink" Target="https://www.google.pt/maps/search/299996,22,+-199675,32/@32.7017258,-16.8729834,3779m/data=!3m1!1e3" TargetMode="External"/><Relationship Id="rId788" Type="http://schemas.openxmlformats.org/officeDocument/2006/relationships/hyperlink" Target="mailto:a.ribeiradacamisa@sapo.pt" TargetMode="External"/><Relationship Id="rId995" Type="http://schemas.openxmlformats.org/officeDocument/2006/relationships/hyperlink" Target="mailto:dvg-2013@outlook.com" TargetMode="External"/><Relationship Id="rId1180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203" Type="http://schemas.openxmlformats.org/officeDocument/2006/relationships/hyperlink" Target="mailto:antonio.rebelo@bensaude.pt" TargetMode="External"/><Relationship Id="rId648" Type="http://schemas.openxmlformats.org/officeDocument/2006/relationships/hyperlink" Target="mailto:geral@aguasdamadeira.pt" TargetMode="External"/><Relationship Id="rId855" Type="http://schemas.openxmlformats.org/officeDocument/2006/relationships/hyperlink" Target="mailto:dep.ambiente@cm-funchal.pt" TargetMode="External"/><Relationship Id="rId1040" Type="http://schemas.openxmlformats.org/officeDocument/2006/relationships/hyperlink" Target="mailto:hipersucata@hotmail.com" TargetMode="External"/><Relationship Id="rId1278" Type="http://schemas.openxmlformats.org/officeDocument/2006/relationships/hyperlink" Target="mailto:info@madeira-recycling.com" TargetMode="External"/><Relationship Id="rId1485" Type="http://schemas.openxmlformats.org/officeDocument/2006/relationships/hyperlink" Target="mailto:info@gruporodrigues.pt" TargetMode="External"/><Relationship Id="rId1692" Type="http://schemas.openxmlformats.org/officeDocument/2006/relationships/hyperlink" Target="mailto:reciclilha@gmail.com" TargetMode="External"/><Relationship Id="rId410" Type="http://schemas.openxmlformats.org/officeDocument/2006/relationships/hyperlink" Target="mailto:geral@aguasdamadeira.pt" TargetMode="External"/><Relationship Id="rId508" Type="http://schemas.openxmlformats.org/officeDocument/2006/relationships/hyperlink" Target="mailto:jose.ponte@aguasdamadeira.pt" TargetMode="External"/><Relationship Id="rId715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22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38" Type="http://schemas.openxmlformats.org/officeDocument/2006/relationships/hyperlink" Target="mailto:info@madeira-recycling.com" TargetMode="External"/><Relationship Id="rId1345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52" Type="http://schemas.openxmlformats.org/officeDocument/2006/relationships/hyperlink" Target="mailto:info@gruporodrigues.pt" TargetMode="External"/><Relationship Id="rId1205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857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51" Type="http://schemas.openxmlformats.org/officeDocument/2006/relationships/hyperlink" Target="mailto:mestreadelino@sapo.pt" TargetMode="External"/><Relationship Id="rId1412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717" Type="http://schemas.openxmlformats.org/officeDocument/2006/relationships/hyperlink" Target="mailto:reciclilha@gmail.com" TargetMode="External"/><Relationship Id="rId1924" Type="http://schemas.openxmlformats.org/officeDocument/2006/relationships/hyperlink" Target="mailto:geral@madeiracartao.net" TargetMode="External"/><Relationship Id="rId298" Type="http://schemas.openxmlformats.org/officeDocument/2006/relationships/hyperlink" Target="mailto:geral@aguasdamadeira.pt" TargetMode="External"/><Relationship Id="rId158" Type="http://schemas.openxmlformats.org/officeDocument/2006/relationships/hyperlink" Target="mailto:ambiente.madeira@bensaude.pt" TargetMode="External"/><Relationship Id="rId365" Type="http://schemas.openxmlformats.org/officeDocument/2006/relationships/hyperlink" Target="mailto:geral@aguasdamadeira.pt" TargetMode="External"/><Relationship Id="rId572" Type="http://schemas.openxmlformats.org/officeDocument/2006/relationships/hyperlink" Target="https://www.google.pt/maps/search/299996,22,+-199675,32/@32.7017258,-16.8729834,3779m/data=!3m1!1e3" TargetMode="External"/><Relationship Id="rId225" Type="http://schemas.openxmlformats.org/officeDocument/2006/relationships/hyperlink" Target="mailto:geral@aguasdamadeira.pt" TargetMode="External"/><Relationship Id="rId432" Type="http://schemas.openxmlformats.org/officeDocument/2006/relationships/hyperlink" Target="mailto:geral@aguasdamadeira.pt" TargetMode="External"/><Relationship Id="rId877" Type="http://schemas.openxmlformats.org/officeDocument/2006/relationships/hyperlink" Target="mailto:dep.ambiente@cm-funchal.pt" TargetMode="External"/><Relationship Id="rId1062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737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44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367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74" Type="http://schemas.openxmlformats.org/officeDocument/2006/relationships/hyperlink" Target="mailto:info@gruporodrigues.pt" TargetMode="External"/><Relationship Id="rId1781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73" Type="http://schemas.openxmlformats.org/officeDocument/2006/relationships/hyperlink" Target="mailto:mestreadelino@sapo.pt" TargetMode="External"/><Relationship Id="rId804" Type="http://schemas.openxmlformats.org/officeDocument/2006/relationships/hyperlink" Target="mailto:a.ribeiradacamisa@sapo.pt" TargetMode="External"/><Relationship Id="rId1227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34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41" Type="http://schemas.openxmlformats.org/officeDocument/2006/relationships/hyperlink" Target="mailto:quintaterraboa@gmail.com" TargetMode="External"/><Relationship Id="rId1879" Type="http://schemas.openxmlformats.org/officeDocument/2006/relationships/hyperlink" Target="https://www.google.com/maps/@32.6910972,-16.9506418,467m/data=!3m1!1e3" TargetMode="External"/><Relationship Id="rId1501" Type="http://schemas.openxmlformats.org/officeDocument/2006/relationships/hyperlink" Target="mailto:info@gruporodrigues.pt" TargetMode="External"/><Relationship Id="rId1739" Type="http://schemas.openxmlformats.org/officeDocument/2006/relationships/hyperlink" Target="mailto:reciclilha@gmail.com" TargetMode="External"/><Relationship Id="rId1946" Type="http://schemas.openxmlformats.org/officeDocument/2006/relationships/hyperlink" Target="mailto:geral@madeiracartao.net" TargetMode="External"/><Relationship Id="rId1806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387" Type="http://schemas.openxmlformats.org/officeDocument/2006/relationships/hyperlink" Target="mailto:geral@aguasdamadeira.pt" TargetMode="External"/><Relationship Id="rId594" Type="http://schemas.openxmlformats.org/officeDocument/2006/relationships/hyperlink" Target="https://www.google.pt/maps/search/299996,22,+-199675,32/@32.7017258,-16.8729834,3779m/data=!3m1!1e3" TargetMode="External"/><Relationship Id="rId247" Type="http://schemas.openxmlformats.org/officeDocument/2006/relationships/hyperlink" Target="mailto:geral@aguasdamadeira.pt" TargetMode="External"/><Relationship Id="rId899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084" Type="http://schemas.openxmlformats.org/officeDocument/2006/relationships/hyperlink" Target="mailto:lfigueiredo@inter-quantum.com" TargetMode="External"/><Relationship Id="rId107" Type="http://schemas.openxmlformats.org/officeDocument/2006/relationships/hyperlink" Target="mailto:antonioisidro@live.com.pt" TargetMode="External"/><Relationship Id="rId454" Type="http://schemas.openxmlformats.org/officeDocument/2006/relationships/hyperlink" Target="mailto:jose.ponte@aguasdamadeira.pt" TargetMode="External"/><Relationship Id="rId661" Type="http://schemas.openxmlformats.org/officeDocument/2006/relationships/hyperlink" Target="mailto:geral@aguasdamadeira.pt" TargetMode="External"/><Relationship Id="rId759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66" Type="http://schemas.openxmlformats.org/officeDocument/2006/relationships/hyperlink" Target="mailto:joaocorreia@autopop.com.pt" TargetMode="External"/><Relationship Id="rId1291" Type="http://schemas.openxmlformats.org/officeDocument/2006/relationships/hyperlink" Target="mailto:info@madeira-recycling.com" TargetMode="External"/><Relationship Id="rId1389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96" Type="http://schemas.openxmlformats.org/officeDocument/2006/relationships/hyperlink" Target="mailto:info@gruporodrigues.pt" TargetMode="External"/><Relationship Id="rId314" Type="http://schemas.openxmlformats.org/officeDocument/2006/relationships/hyperlink" Target="mailto:geral@aguasdamadeira.pt" TargetMode="External"/><Relationship Id="rId521" Type="http://schemas.openxmlformats.org/officeDocument/2006/relationships/hyperlink" Target="mailto:jose.ponte@aguasdamadeira.pt" TargetMode="External"/><Relationship Id="rId619" Type="http://schemas.openxmlformats.org/officeDocument/2006/relationships/hyperlink" Target="https://www.google.pt/maps/search/299996,22,+-199675,32/@32.7017258,-16.8729834,3779m/data=!3m1!1e3" TargetMode="External"/><Relationship Id="rId1151" Type="http://schemas.openxmlformats.org/officeDocument/2006/relationships/hyperlink" Target="mailto:info@madeira-recycling.com" TargetMode="External"/><Relationship Id="rId1249" Type="http://schemas.openxmlformats.org/officeDocument/2006/relationships/hyperlink" Target="mailto:info@madeira-recycling.com" TargetMode="External"/><Relationship Id="rId95" Type="http://schemas.openxmlformats.org/officeDocument/2006/relationships/hyperlink" Target="mailto:antonioisidro@live.com.pt" TargetMode="External"/><Relationship Id="rId826" Type="http://schemas.openxmlformats.org/officeDocument/2006/relationships/hyperlink" Target="mailto:a.ribeiradacamisa@sapo.pt" TargetMode="External"/><Relationship Id="rId1011" Type="http://schemas.openxmlformats.org/officeDocument/2006/relationships/hyperlink" Target="mailto:dvg-2013@outlook.com" TargetMode="External"/><Relationship Id="rId1109" Type="http://schemas.openxmlformats.org/officeDocument/2006/relationships/hyperlink" Target="mailto:info@madeira-recycling.com" TargetMode="External"/><Relationship Id="rId1456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63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70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968" Type="http://schemas.openxmlformats.org/officeDocument/2006/relationships/hyperlink" Target="mailto:info@gruporodrigues.pt" TargetMode="External"/><Relationship Id="rId1316" Type="http://schemas.openxmlformats.org/officeDocument/2006/relationships/hyperlink" Target="mailto:info@madeira-recycling.com" TargetMode="External"/><Relationship Id="rId1523" Type="http://schemas.openxmlformats.org/officeDocument/2006/relationships/hyperlink" Target="mailto:info@gruporodrigues.pt" TargetMode="External"/><Relationship Id="rId1730" Type="http://schemas.openxmlformats.org/officeDocument/2006/relationships/hyperlink" Target="mailto:reciclilha@gmail.com" TargetMode="External"/><Relationship Id="rId22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828" Type="http://schemas.openxmlformats.org/officeDocument/2006/relationships/hyperlink" Target="mailto:socisco@hotmail.com" TargetMode="External"/><Relationship Id="rId171" Type="http://schemas.openxmlformats.org/officeDocument/2006/relationships/hyperlink" Target="mailto:ambiente.madeira@bensaude.pt" TargetMode="External"/><Relationship Id="rId269" Type="http://schemas.openxmlformats.org/officeDocument/2006/relationships/hyperlink" Target="mailto:geral@aguasdamadeira.pt" TargetMode="External"/><Relationship Id="rId476" Type="http://schemas.openxmlformats.org/officeDocument/2006/relationships/hyperlink" Target="mailto:jose.ponte@aguasdamadeira.pt" TargetMode="External"/><Relationship Id="rId683" Type="http://schemas.openxmlformats.org/officeDocument/2006/relationships/hyperlink" Target="mailto:geral@aguasdamadeira.pt" TargetMode="External"/><Relationship Id="rId890" Type="http://schemas.openxmlformats.org/officeDocument/2006/relationships/hyperlink" Target="mailto:dep.ambiente@cm-funchal.pt" TargetMode="External"/><Relationship Id="rId129" Type="http://schemas.openxmlformats.org/officeDocument/2006/relationships/hyperlink" Target="mailto:antonioisidro@live.com.pt" TargetMode="External"/><Relationship Id="rId336" Type="http://schemas.openxmlformats.org/officeDocument/2006/relationships/hyperlink" Target="mailto:geral@aguasdamadeira.pt" TargetMode="External"/><Relationship Id="rId543" Type="http://schemas.openxmlformats.org/officeDocument/2006/relationships/hyperlink" Target="mailto:jose.ponte@aguasdamadeira.pt" TargetMode="External"/><Relationship Id="rId988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1173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80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403" Type="http://schemas.openxmlformats.org/officeDocument/2006/relationships/hyperlink" Target="mailto:geral@aguasdamadeira.pt" TargetMode="External"/><Relationship Id="rId750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848" Type="http://schemas.openxmlformats.org/officeDocument/2006/relationships/hyperlink" Target="mailto:dep.ambiente@cm-funchal.pt" TargetMode="External"/><Relationship Id="rId1033" Type="http://schemas.openxmlformats.org/officeDocument/2006/relationships/hyperlink" Target="mailto:hipersucata@hotmail.com" TargetMode="External"/><Relationship Id="rId1478" Type="http://schemas.openxmlformats.org/officeDocument/2006/relationships/hyperlink" Target="mailto:info@gruporodrigues.pt" TargetMode="External"/><Relationship Id="rId1685" Type="http://schemas.openxmlformats.org/officeDocument/2006/relationships/hyperlink" Target="mailto:reciclilha@gmail.com" TargetMode="External"/><Relationship Id="rId1892" Type="http://schemas.openxmlformats.org/officeDocument/2006/relationships/hyperlink" Target="https://www.google.com/maps/@32.6910972,-16.9506418,467m/data=!3m1!1e3" TargetMode="External"/><Relationship Id="rId610" Type="http://schemas.openxmlformats.org/officeDocument/2006/relationships/hyperlink" Target="https://www.google.pt/maps/search/299996,22,+-199675,32/@32.7017258,-16.8729834,3779m/data=!3m1!1e3" TargetMode="External"/><Relationship Id="rId708" Type="http://schemas.openxmlformats.org/officeDocument/2006/relationships/hyperlink" Target="mailto:geral@aguasdamadeira.pt" TargetMode="External"/><Relationship Id="rId915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240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38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45" Type="http://schemas.openxmlformats.org/officeDocument/2006/relationships/hyperlink" Target="mailto:info@gruporodrigues.pt" TargetMode="External"/><Relationship Id="rId1100" Type="http://schemas.openxmlformats.org/officeDocument/2006/relationships/hyperlink" Target="mailto:info@madeira-recycling.com" TargetMode="External"/><Relationship Id="rId1405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752" Type="http://schemas.openxmlformats.org/officeDocument/2006/relationships/hyperlink" Target="mailto:serlimaambiente.madeira@serlima.pt" TargetMode="External"/><Relationship Id="rId44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612" Type="http://schemas.openxmlformats.org/officeDocument/2006/relationships/hyperlink" Target="https://www.google.com/maps/place/32%C2%B040'59.7%22N+17%C2%B002'18.9%22W/@32.683258,-17.0400833,462m/data=!3m2!1e3!4b1!4m5!3m4!1s0x0:0x0!8m2!3d32.683258!4d-17.038577" TargetMode="External"/><Relationship Id="rId1917" Type="http://schemas.openxmlformats.org/officeDocument/2006/relationships/hyperlink" Target="https://www.google.com/maps/@32.6910972,-16.9506418,467m/data=!3m1!1e3" TargetMode="External"/><Relationship Id="rId193" Type="http://schemas.openxmlformats.org/officeDocument/2006/relationships/hyperlink" Target="mailto:antonio.rebelo@bensaude.pt" TargetMode="External"/><Relationship Id="rId498" Type="http://schemas.openxmlformats.org/officeDocument/2006/relationships/hyperlink" Target="mailto:jose.ponte@aguasdamadeira.pt" TargetMode="External"/><Relationship Id="rId260" Type="http://schemas.openxmlformats.org/officeDocument/2006/relationships/hyperlink" Target="mailto:geral@aguasdamadeira.pt" TargetMode="External"/><Relationship Id="rId120" Type="http://schemas.openxmlformats.org/officeDocument/2006/relationships/hyperlink" Target="mailto:antonioisidro@live.com.pt" TargetMode="External"/><Relationship Id="rId358" Type="http://schemas.openxmlformats.org/officeDocument/2006/relationships/hyperlink" Target="mailto:geral@aguasdamadeira.pt" TargetMode="External"/><Relationship Id="rId565" Type="http://schemas.openxmlformats.org/officeDocument/2006/relationships/hyperlink" Target="https://www.google.pt/maps/search/299996,22,+-199675,32/@32.7017258,-16.8729834,3779m/data=!3m1!1e3" TargetMode="External"/><Relationship Id="rId772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195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218" Type="http://schemas.openxmlformats.org/officeDocument/2006/relationships/hyperlink" Target="mailto:antonio.rebelo@bensaude.pt" TargetMode="External"/><Relationship Id="rId425" Type="http://schemas.openxmlformats.org/officeDocument/2006/relationships/hyperlink" Target="mailto:geral@aguasdamadeira.pt" TargetMode="External"/><Relationship Id="rId632" Type="http://schemas.openxmlformats.org/officeDocument/2006/relationships/hyperlink" Target="https://www.google.pt/maps/search/299996,22,+-199675,32/@32.7017258,-16.8729834,3779m/data=!3m1!1e3" TargetMode="External"/><Relationship Id="rId1055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262" Type="http://schemas.openxmlformats.org/officeDocument/2006/relationships/hyperlink" Target="mailto:info@madeira-recycling.com" TargetMode="External"/><Relationship Id="rId937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22" Type="http://schemas.openxmlformats.org/officeDocument/2006/relationships/hyperlink" Target="mailto:info@madeira-recycling.com" TargetMode="External"/><Relationship Id="rId1567" Type="http://schemas.openxmlformats.org/officeDocument/2006/relationships/hyperlink" Target="mailto:info@gruporodrigues.pt" TargetMode="External"/><Relationship Id="rId1774" Type="http://schemas.openxmlformats.org/officeDocument/2006/relationships/hyperlink" Target="mailto:serlimaambiente.madeira@serlima.pt" TargetMode="External"/><Relationship Id="rId1981" Type="http://schemas.openxmlformats.org/officeDocument/2006/relationships/hyperlink" Target="mailto:info@gruporodrigues.pt" TargetMode="External"/><Relationship Id="rId66" Type="http://schemas.openxmlformats.org/officeDocument/2006/relationships/hyperlink" Target="mailto:mestreadelino@sapo.pt" TargetMode="External"/><Relationship Id="rId1427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34" Type="http://schemas.openxmlformats.org/officeDocument/2006/relationships/hyperlink" Target="https://www.google.pt/maps/place/32%C2%B041'33.0%22N+16%C2%B052'41.9%22W/@32.6930041,-16.8787505,930m/data=!3m1!1e3!4m5!3m4!1s0x0:0x0!8m2!3d32.692504!4d-16.878292" TargetMode="External"/><Relationship Id="rId1841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939" Type="http://schemas.openxmlformats.org/officeDocument/2006/relationships/hyperlink" Target="mailto:geral@madeiracartao.net" TargetMode="External"/><Relationship Id="rId1701" Type="http://schemas.openxmlformats.org/officeDocument/2006/relationships/hyperlink" Target="mailto:reciclilha@gmail.com" TargetMode="External"/><Relationship Id="rId282" Type="http://schemas.openxmlformats.org/officeDocument/2006/relationships/hyperlink" Target="mailto:geral@aguasdamadeira.pt" TargetMode="External"/><Relationship Id="rId587" Type="http://schemas.openxmlformats.org/officeDocument/2006/relationships/hyperlink" Target="https://www.google.pt/maps/search/299996,22,+-199675,32/@32.7017258,-16.8729834,3779m/data=!3m1!1e3" TargetMode="External"/><Relationship Id="rId8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42" Type="http://schemas.openxmlformats.org/officeDocument/2006/relationships/hyperlink" Target="mailto:antonioisidro@live.com.pt" TargetMode="External"/><Relationship Id="rId447" Type="http://schemas.openxmlformats.org/officeDocument/2006/relationships/hyperlink" Target="mailto:geral@aguasdamadeira.pt" TargetMode="External"/><Relationship Id="rId794" Type="http://schemas.openxmlformats.org/officeDocument/2006/relationships/hyperlink" Target="mailto:a.ribeiradacamisa@sapo.pt" TargetMode="External"/><Relationship Id="rId1077" Type="http://schemas.openxmlformats.org/officeDocument/2006/relationships/hyperlink" Target="https://www.google.com/maps/place/32%C2%B039'29.4%22N+16%C2%B051'30.3%22W/@32.6581255,-16.859219,630m/data=!3m1!1e3!4m5!3m4!1s0x0:0x0!8m2!3d32.658163!4d-16.858422" TargetMode="External"/><Relationship Id="rId654" Type="http://schemas.openxmlformats.org/officeDocument/2006/relationships/hyperlink" Target="mailto:geral@aguasdamadeira.pt" TargetMode="External"/><Relationship Id="rId861" Type="http://schemas.openxmlformats.org/officeDocument/2006/relationships/hyperlink" Target="mailto:dep.ambiente@cm-funchal.pt" TargetMode="External"/><Relationship Id="rId959" Type="http://schemas.openxmlformats.org/officeDocument/2006/relationships/hyperlink" Target="https://www.google.pt/maps/place/32%C2%B039'06.7%22N+16%C2%B051'36.4%22W/@32.6486497,-16.8595368,346a,35y,44.93t/data=!3m1!1e3!4m5!3m4!1s0x0:0x0!8m2!3d32.651848!4d-16.860101" TargetMode="External"/><Relationship Id="rId1284" Type="http://schemas.openxmlformats.org/officeDocument/2006/relationships/hyperlink" Target="mailto:info@madeira-recycling.com" TargetMode="External"/><Relationship Id="rId1491" Type="http://schemas.openxmlformats.org/officeDocument/2006/relationships/hyperlink" Target="mailto:info@gruporodrigues.pt" TargetMode="External"/><Relationship Id="rId1589" Type="http://schemas.openxmlformats.org/officeDocument/2006/relationships/hyperlink" Target="mailto:info@gruporodrigues.pt" TargetMode="External"/><Relationship Id="rId307" Type="http://schemas.openxmlformats.org/officeDocument/2006/relationships/hyperlink" Target="mailto:geral@aguasdamadeira.pt" TargetMode="External"/><Relationship Id="rId514" Type="http://schemas.openxmlformats.org/officeDocument/2006/relationships/hyperlink" Target="mailto:jose.ponte@aguasdamadeira.pt" TargetMode="External"/><Relationship Id="rId721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1144" Type="http://schemas.openxmlformats.org/officeDocument/2006/relationships/hyperlink" Target="mailto:info@madeira-recycling.com" TargetMode="External"/><Relationship Id="rId1351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449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796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88" Type="http://schemas.openxmlformats.org/officeDocument/2006/relationships/hyperlink" Target="mailto:mestreadelino@sapo.pt" TargetMode="External"/><Relationship Id="rId819" Type="http://schemas.openxmlformats.org/officeDocument/2006/relationships/hyperlink" Target="mailto:a.ribeiradacamisa@sapo.pt" TargetMode="External"/><Relationship Id="rId1004" Type="http://schemas.openxmlformats.org/officeDocument/2006/relationships/hyperlink" Target="mailto:dvg-2013@outlook.com" TargetMode="External"/><Relationship Id="rId1211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656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63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Relationship Id="rId1309" Type="http://schemas.openxmlformats.org/officeDocument/2006/relationships/hyperlink" Target="mailto:info@madeira-recycling.com" TargetMode="External"/><Relationship Id="rId1516" Type="http://schemas.openxmlformats.org/officeDocument/2006/relationships/hyperlink" Target="mailto:info@gruporodrigues.pt" TargetMode="External"/><Relationship Id="rId1723" Type="http://schemas.openxmlformats.org/officeDocument/2006/relationships/hyperlink" Target="mailto:reciclilha@gmail.com" TargetMode="External"/><Relationship Id="rId1930" Type="http://schemas.openxmlformats.org/officeDocument/2006/relationships/hyperlink" Target="mailto:geral@madeiracartao.net" TargetMode="External"/><Relationship Id="rId15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64" Type="http://schemas.openxmlformats.org/officeDocument/2006/relationships/hyperlink" Target="mailto:ambiente.madeira@bensaude.pt" TargetMode="External"/><Relationship Id="rId371" Type="http://schemas.openxmlformats.org/officeDocument/2006/relationships/hyperlink" Target="mailto:geral@aguasdamadeira.pt" TargetMode="External"/><Relationship Id="rId469" Type="http://schemas.openxmlformats.org/officeDocument/2006/relationships/hyperlink" Target="mailto:jose.ponte@aguasdamadeira.pt" TargetMode="External"/><Relationship Id="rId676" Type="http://schemas.openxmlformats.org/officeDocument/2006/relationships/hyperlink" Target="mailto:geral@aguasdamadeira.pt" TargetMode="External"/><Relationship Id="rId883" Type="http://schemas.openxmlformats.org/officeDocument/2006/relationships/hyperlink" Target="mailto:dep.ambiente@cm-funchal.pt" TargetMode="External"/><Relationship Id="rId1099" Type="http://schemas.openxmlformats.org/officeDocument/2006/relationships/hyperlink" Target="mailto:info@madeira-recycling.com" TargetMode="External"/><Relationship Id="rId231" Type="http://schemas.openxmlformats.org/officeDocument/2006/relationships/hyperlink" Target="mailto:geral@aguasdamadeira.pt" TargetMode="External"/><Relationship Id="rId329" Type="http://schemas.openxmlformats.org/officeDocument/2006/relationships/hyperlink" Target="mailto:geral@aguasdamadeira.pt" TargetMode="External"/><Relationship Id="rId536" Type="http://schemas.openxmlformats.org/officeDocument/2006/relationships/hyperlink" Target="mailto:jose.ponte@aguasdamadeira.pt" TargetMode="External"/><Relationship Id="rId1166" Type="http://schemas.openxmlformats.org/officeDocument/2006/relationships/hyperlink" Target="mailto:info@madeira-recycling.com" TargetMode="External"/><Relationship Id="rId1373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743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50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026" Type="http://schemas.openxmlformats.org/officeDocument/2006/relationships/hyperlink" Target="mailto:hipersucata@hotmail.com" TargetMode="External"/><Relationship Id="rId1580" Type="http://schemas.openxmlformats.org/officeDocument/2006/relationships/hyperlink" Target="mailto:info@gruporodrigues.pt" TargetMode="External"/><Relationship Id="rId1678" Type="http://schemas.openxmlformats.org/officeDocument/2006/relationships/hyperlink" Target="https://www.google.com/maps/place/32%C2%B041'02.7%22N+17%C2%B002'19.9%22W/@32.6838111,-17.0410877,667m/data=!3m1!1e3!4m5!3m4!1s0x0:0x0!8m2!3d32.684083!4d-17.038867" TargetMode="External"/><Relationship Id="rId1885" Type="http://schemas.openxmlformats.org/officeDocument/2006/relationships/hyperlink" Target="https://www.google.com/maps/@32.6910972,-16.9506418,467m/data=!3m1!1e3" TargetMode="External"/><Relationship Id="rId603" Type="http://schemas.openxmlformats.org/officeDocument/2006/relationships/hyperlink" Target="https://www.google.pt/maps/search/299996,22,+-199675,32/@32.7017258,-16.8729834,3779m/data=!3m1!1e3" TargetMode="External"/><Relationship Id="rId810" Type="http://schemas.openxmlformats.org/officeDocument/2006/relationships/hyperlink" Target="mailto:a.ribeiradacamisa@sapo.pt" TargetMode="External"/><Relationship Id="rId908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233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40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38" Type="http://schemas.openxmlformats.org/officeDocument/2006/relationships/hyperlink" Target="mailto:info@gruporodrigues.pt" TargetMode="External"/><Relationship Id="rId1300" Type="http://schemas.openxmlformats.org/officeDocument/2006/relationships/hyperlink" Target="mailto:info@madeira-recycling.com" TargetMode="External"/><Relationship Id="rId1745" Type="http://schemas.openxmlformats.org/officeDocument/2006/relationships/hyperlink" Target="mailto:reciclilha@gmail.com" TargetMode="External"/><Relationship Id="rId1952" Type="http://schemas.openxmlformats.org/officeDocument/2006/relationships/hyperlink" Target="mailto:geral@madeiracartao.net" TargetMode="External"/><Relationship Id="rId37" Type="http://schemas.openxmlformats.org/officeDocument/2006/relationships/hyperlink" Target="https://www.google.com/maps/place/32%C2%B039'00.6%22N+16%C2%B051'28.9%22W/@32.6503217,-16.8585088,459m/data=!3m1!1e3!4m5!3m4!1s0x0:0x0!8m2!3d32.650162!4d-16.858028" TargetMode="External"/><Relationship Id="rId1605" Type="http://schemas.openxmlformats.org/officeDocument/2006/relationships/hyperlink" Target="mailto:info@oleotorres.pt" TargetMode="External"/><Relationship Id="rId1812" Type="http://schemas.openxmlformats.org/officeDocument/2006/relationships/hyperlink" Target="mailto:socisco@hotmail.com" TargetMode="External"/><Relationship Id="rId186" Type="http://schemas.openxmlformats.org/officeDocument/2006/relationships/hyperlink" Target="mailto:ambiente.madeira@bensaude.pt" TargetMode="External"/><Relationship Id="rId393" Type="http://schemas.openxmlformats.org/officeDocument/2006/relationships/hyperlink" Target="mailto:geral@aguasdamadeira.pt" TargetMode="External"/><Relationship Id="rId253" Type="http://schemas.openxmlformats.org/officeDocument/2006/relationships/hyperlink" Target="mailto:geral@aguasdamadeira.pt" TargetMode="External"/><Relationship Id="rId460" Type="http://schemas.openxmlformats.org/officeDocument/2006/relationships/hyperlink" Target="mailto:jose.ponte@aguasdamadeira.pt" TargetMode="External"/><Relationship Id="rId698" Type="http://schemas.openxmlformats.org/officeDocument/2006/relationships/hyperlink" Target="mailto:geral@aguasdamadeira.pt" TargetMode="External"/><Relationship Id="rId1090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13" Type="http://schemas.openxmlformats.org/officeDocument/2006/relationships/hyperlink" Target="mailto:antonioisidro@live.com.pt" TargetMode="External"/><Relationship Id="rId320" Type="http://schemas.openxmlformats.org/officeDocument/2006/relationships/hyperlink" Target="mailto:geral@aguasdamadeira.pt" TargetMode="External"/><Relationship Id="rId558" Type="http://schemas.openxmlformats.org/officeDocument/2006/relationships/hyperlink" Target="https://www.google.pt/maps/search/299996,22,+-199675,32/@32.7017258,-16.8729834,3779m/data=!3m1!1e3" TargetMode="External"/><Relationship Id="rId765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72" Type="http://schemas.openxmlformats.org/officeDocument/2006/relationships/hyperlink" Target="https://www.google.pt/maps/place/32%C2%B040'09.7%22N+16%C2%B059'55.1%22W/@32.6686073,-16.996875,576m/data=!3m1!1e3!4m5!3m4!1s0x0:0x0!8m2!3d32.669352!4d-16.998654" TargetMode="External"/><Relationship Id="rId1188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395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418" Type="http://schemas.openxmlformats.org/officeDocument/2006/relationships/hyperlink" Target="mailto:geral@aguasdamadeira.pt" TargetMode="External"/><Relationship Id="rId625" Type="http://schemas.openxmlformats.org/officeDocument/2006/relationships/hyperlink" Target="https://www.google.pt/maps/search/299996,22,+-199675,32/@32.7017258,-16.8729834,3779m/data=!3m1!1e3" TargetMode="External"/><Relationship Id="rId832" Type="http://schemas.openxmlformats.org/officeDocument/2006/relationships/hyperlink" Target="mailto:a.ribeiradacamisa@sapo.pt" TargetMode="External"/><Relationship Id="rId1048" Type="http://schemas.openxmlformats.org/officeDocument/2006/relationships/hyperlink" Target="https://www.google.com/maps/place/32%C2%B039'31.2%22N+16%C2%B048'45.7%22W/@32.6586097,-16.8142047,469m/data=!3m1!1e3!4m5!3m4!1s0x0:0x0!8m2!3d32.658654!4d-16.812705" TargetMode="External"/><Relationship Id="rId1255" Type="http://schemas.openxmlformats.org/officeDocument/2006/relationships/hyperlink" Target="mailto:info@madeira-recycling.com" TargetMode="External"/><Relationship Id="rId1462" Type="http://schemas.openxmlformats.org/officeDocument/2006/relationships/hyperlink" Target="mailto:info@gruporodrigues.pt" TargetMode="External"/><Relationship Id="rId1115" Type="http://schemas.openxmlformats.org/officeDocument/2006/relationships/hyperlink" Target="mailto:info@madeira-recycling.com" TargetMode="External"/><Relationship Id="rId1322" Type="http://schemas.openxmlformats.org/officeDocument/2006/relationships/hyperlink" Target="mailto:info@madeira-recycling.com" TargetMode="External"/><Relationship Id="rId1767" Type="http://schemas.openxmlformats.org/officeDocument/2006/relationships/hyperlink" Target="mailto:serlimaambiente.madeira@serlima.pt" TargetMode="External"/><Relationship Id="rId1974" Type="http://schemas.openxmlformats.org/officeDocument/2006/relationships/hyperlink" Target="mailto:info@gruporodrigues.pt" TargetMode="External"/><Relationship Id="rId59" Type="http://schemas.openxmlformats.org/officeDocument/2006/relationships/hyperlink" Target="mailto:mestreadelino@sapo.pt" TargetMode="External"/><Relationship Id="rId1627" Type="http://schemas.openxmlformats.org/officeDocument/2006/relationships/hyperlink" Target="https://www.google.pt/maps/place/32%C2%B041'33.0%22N+16%C2%B052'41.9%22W/@32.6930041,-16.8787505,930m/data=!3m1!1e3!4m5!3m4!1s0x0:0x0!8m2!3d32.692504!4d-16.878292" TargetMode="External"/><Relationship Id="rId1834" Type="http://schemas.openxmlformats.org/officeDocument/2006/relationships/hyperlink" Target="mailto:socisco@hotmail.com" TargetMode="External"/><Relationship Id="rId1901" Type="http://schemas.openxmlformats.org/officeDocument/2006/relationships/hyperlink" Target="https://www.google.com/maps/@32.6910972,-16.9506418,467m/data=!3m1!1e3" TargetMode="External"/><Relationship Id="rId275" Type="http://schemas.openxmlformats.org/officeDocument/2006/relationships/hyperlink" Target="mailto:geral@aguasdamadeira.pt" TargetMode="External"/><Relationship Id="rId482" Type="http://schemas.openxmlformats.org/officeDocument/2006/relationships/hyperlink" Target="mailto:jose.ponte@aguasdamadeira.pt" TargetMode="External"/><Relationship Id="rId135" Type="http://schemas.openxmlformats.org/officeDocument/2006/relationships/hyperlink" Target="mailto:antonioisidro@live.com.pt" TargetMode="External"/><Relationship Id="rId342" Type="http://schemas.openxmlformats.org/officeDocument/2006/relationships/hyperlink" Target="mailto:geral@aguasdamadeira.pt" TargetMode="External"/><Relationship Id="rId787" Type="http://schemas.openxmlformats.org/officeDocument/2006/relationships/hyperlink" Target="mailto:a.ribeiradacamisa@sapo.pt" TargetMode="External"/><Relationship Id="rId994" Type="http://schemas.openxmlformats.org/officeDocument/2006/relationships/hyperlink" Target="mailto:dvg-2013@outlook.com" TargetMode="External"/><Relationship Id="rId202" Type="http://schemas.openxmlformats.org/officeDocument/2006/relationships/hyperlink" Target="mailto:antonio.rebelo@bensaude.pt" TargetMode="External"/><Relationship Id="rId647" Type="http://schemas.openxmlformats.org/officeDocument/2006/relationships/hyperlink" Target="https://www.google.pt/maps/search/299996,22,+-199675,32/@32.7017258,-16.8729834,3779m/data=!3m1!1e3" TargetMode="External"/><Relationship Id="rId854" Type="http://schemas.openxmlformats.org/officeDocument/2006/relationships/hyperlink" Target="mailto:dep.ambiente@cm-funchal.pt" TargetMode="External"/><Relationship Id="rId1277" Type="http://schemas.openxmlformats.org/officeDocument/2006/relationships/hyperlink" Target="mailto:info@madeira-recycling.com" TargetMode="External"/><Relationship Id="rId1484" Type="http://schemas.openxmlformats.org/officeDocument/2006/relationships/hyperlink" Target="mailto:info@gruporodrigues.pt" TargetMode="External"/><Relationship Id="rId1691" Type="http://schemas.openxmlformats.org/officeDocument/2006/relationships/hyperlink" Target="mailto:reciclilha@gmail.com" TargetMode="External"/><Relationship Id="rId507" Type="http://schemas.openxmlformats.org/officeDocument/2006/relationships/hyperlink" Target="mailto:jose.ponte@aguasdamadeira.pt" TargetMode="External"/><Relationship Id="rId714" Type="http://schemas.openxmlformats.org/officeDocument/2006/relationships/hyperlink" Target="https://www.google.pt/maps/place/Madeira/@32.8211219,-17.0036403,400m/data=!3m1!1e3!4m5!3m4!1s0xc5fe9a0f8f92eef:0xc77e56774ba5e6f!8m2!3d32.7607074!4d-16.9594723" TargetMode="External"/><Relationship Id="rId921" Type="http://schemas.openxmlformats.org/officeDocument/2006/relationships/hyperlink" Target="https://www.google.es/maps/place/32%C2%B039'48.2%22N+16%C2%B055'13.8%22W/@32.6633935,-16.9212329,229m/data=!3m2!1e3!4b1!4m5!3m4!1s0x0:0x0!8m2!3d32.663392!4d-16.920486" TargetMode="External"/><Relationship Id="rId1137" Type="http://schemas.openxmlformats.org/officeDocument/2006/relationships/hyperlink" Target="mailto:info@madeira-recycling.com" TargetMode="External"/><Relationship Id="rId1344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551" Type="http://schemas.openxmlformats.org/officeDocument/2006/relationships/hyperlink" Target="mailto:info@gruporodrigues.pt" TargetMode="External"/><Relationship Id="rId1789" Type="http://schemas.openxmlformats.org/officeDocument/2006/relationships/hyperlink" Target="https://www.google.pt/maps/place/32%C2%B039'05.6%22N+16%C2%B051'35.1%22W/@32.651546,-16.8603032,156m/data=!3m2!1e3!4b1!4m6!3m5!1s0x0:0x0!7e2!8m2!3d32.6515464!4d-16.8597557" TargetMode="External"/><Relationship Id="rId50" Type="http://schemas.openxmlformats.org/officeDocument/2006/relationships/hyperlink" Target="mailto:mestreadelino@sapo.pt" TargetMode="External"/><Relationship Id="rId1204" Type="http://schemas.openxmlformats.org/officeDocument/2006/relationships/hyperlink" Target="https://www.google.pt/maps/place/32%C2%B041'23.0%22N+16%C2%B051'45.3%22W/@32.6895452,-16.8631237,274m/data=!3m1!1e3!4m5!3m4!1s0x0:0x0!8m2!3d32.689722!4d-16.862594" TargetMode="External"/><Relationship Id="rId1411" Type="http://schemas.openxmlformats.org/officeDocument/2006/relationships/hyperlink" Target="https://www.google.pt/maps/place/32%C2%B040'56.3%22N+17%C2%B002'26.2%22W/@32.6824465,-17.0413565,523m/data=!3m1!1e3!4m5!3m4!1s0x0:0x0!8m2!3d32.682296!4d-17.040616" TargetMode="External"/><Relationship Id="rId1649" Type="http://schemas.openxmlformats.org/officeDocument/2006/relationships/hyperlink" Target="mailto:joaocorreia@autopop.com.pt" TargetMode="External"/><Relationship Id="rId1856" Type="http://schemas.openxmlformats.org/officeDocument/2006/relationships/hyperlink" Target="https://www.google.com/maps/place/Canhas/@32.7180528,-17.1241221,176m/data=!3m1!1e3!4m5!3m4!1s0xc6059ffe86e3869:0xc1df1431464e017!8m2!3d32.6947983!4d-17.098239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48399-804D-412A-8076-93E1C80F6779}">
  <sheetPr>
    <tabColor rgb="FF00B050"/>
  </sheetPr>
  <dimension ref="A1:AB1080"/>
  <sheetViews>
    <sheetView zoomScale="98" zoomScaleNormal="98" workbookViewId="0">
      <selection activeCell="F1087" sqref="F1087"/>
    </sheetView>
  </sheetViews>
  <sheetFormatPr defaultColWidth="9.140625" defaultRowHeight="15" x14ac:dyDescent="0.25"/>
  <cols>
    <col min="1" max="1" width="44" style="4" customWidth="1"/>
    <col min="2" max="3" width="10.85546875" style="4" customWidth="1"/>
    <col min="4" max="4" width="100.5703125" style="4" customWidth="1"/>
    <col min="5" max="5" width="16.7109375" style="4" bestFit="1" customWidth="1"/>
    <col min="6" max="6" width="14.28515625" style="4" bestFit="1" customWidth="1"/>
    <col min="7" max="7" width="14.42578125" style="4" bestFit="1" customWidth="1"/>
    <col min="8" max="8" width="15.85546875" style="4" customWidth="1"/>
    <col min="9" max="9" width="75.28515625" style="4" bestFit="1" customWidth="1"/>
    <col min="10" max="10" width="10" style="4" bestFit="1" customWidth="1"/>
    <col min="11" max="11" width="13.140625" style="4" bestFit="1" customWidth="1"/>
    <col min="12" max="12" width="42.42578125" style="4" customWidth="1"/>
    <col min="13" max="13" width="54.85546875" style="4" customWidth="1"/>
    <col min="14" max="14" width="20.140625" style="4" customWidth="1"/>
    <col min="15" max="15" width="10.7109375" style="4" bestFit="1" customWidth="1"/>
    <col min="16" max="16" width="9.140625" style="4"/>
    <col min="17" max="17" width="25.5703125" style="4" customWidth="1"/>
    <col min="18" max="18" width="10" style="4" bestFit="1" customWidth="1"/>
    <col min="19" max="19" width="27.5703125" style="4" bestFit="1" customWidth="1"/>
    <col min="20" max="20" width="60.85546875" style="4" customWidth="1"/>
    <col min="21" max="21" width="18" style="4" bestFit="1" customWidth="1"/>
    <col min="22" max="22" width="20.5703125" style="4" customWidth="1"/>
    <col min="23" max="23" width="9.5703125" style="4" bestFit="1" customWidth="1"/>
    <col min="24" max="24" width="18.28515625" style="4" bestFit="1" customWidth="1"/>
    <col min="25" max="25" width="12.42578125" style="4" customWidth="1"/>
    <col min="26" max="26" width="29.28515625" style="4" bestFit="1" customWidth="1"/>
    <col min="27" max="27" width="29.42578125" style="4" customWidth="1"/>
    <col min="28" max="28" width="49.7109375" style="4" customWidth="1"/>
    <col min="29" max="16384" width="9.140625" style="4"/>
  </cols>
  <sheetData>
    <row r="1" spans="1:28" ht="15" customHeight="1" thickBot="1" x14ac:dyDescent="0.3">
      <c r="A1" s="14" t="s">
        <v>883</v>
      </c>
      <c r="B1" s="13"/>
      <c r="C1" s="13"/>
      <c r="D1" s="13"/>
      <c r="E1" s="13"/>
      <c r="F1" s="13"/>
      <c r="G1" s="13"/>
      <c r="H1" s="13"/>
      <c r="I1" s="1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</row>
    <row r="2" spans="1:28" ht="15" customHeight="1" thickBot="1" x14ac:dyDescent="0.3">
      <c r="A2" s="29" t="s">
        <v>229</v>
      </c>
      <c r="B2" s="29" t="s">
        <v>229</v>
      </c>
      <c r="C2" s="29" t="s">
        <v>229</v>
      </c>
      <c r="D2" s="29" t="s">
        <v>229</v>
      </c>
      <c r="E2" s="29" t="str">
        <f t="shared" ref="E2:E65" si="0">C2</f>
        <v>Alvará</v>
      </c>
      <c r="F2" s="29" t="s">
        <v>229</v>
      </c>
      <c r="G2" s="29" t="s">
        <v>229</v>
      </c>
      <c r="H2" s="29" t="s">
        <v>229</v>
      </c>
      <c r="I2" s="29" t="s">
        <v>229</v>
      </c>
      <c r="J2" s="29" t="s">
        <v>228</v>
      </c>
      <c r="K2" s="29" t="s">
        <v>228</v>
      </c>
      <c r="L2" s="29" t="s">
        <v>228</v>
      </c>
      <c r="M2" s="29" t="s">
        <v>228</v>
      </c>
      <c r="N2" s="29" t="s">
        <v>228</v>
      </c>
      <c r="O2" s="29" t="s">
        <v>228</v>
      </c>
      <c r="P2" s="29" t="s">
        <v>228</v>
      </c>
      <c r="Q2" s="29" t="s">
        <v>228</v>
      </c>
      <c r="R2" s="29" t="s">
        <v>228</v>
      </c>
      <c r="S2" s="29" t="s">
        <v>228</v>
      </c>
      <c r="T2" s="29" t="s">
        <v>537</v>
      </c>
      <c r="U2" s="29" t="s">
        <v>537</v>
      </c>
      <c r="V2" s="29" t="s">
        <v>537</v>
      </c>
      <c r="W2" s="29" t="s">
        <v>537</v>
      </c>
      <c r="X2" s="29" t="s">
        <v>537</v>
      </c>
      <c r="Y2" s="29" t="s">
        <v>799</v>
      </c>
      <c r="Z2" s="29" t="s">
        <v>537</v>
      </c>
      <c r="AA2" s="29" t="s">
        <v>537</v>
      </c>
      <c r="AB2" s="29" t="s">
        <v>537</v>
      </c>
    </row>
    <row r="3" spans="1:28" ht="15" customHeight="1" thickBot="1" x14ac:dyDescent="0.3">
      <c r="A3" s="29" t="s">
        <v>228</v>
      </c>
      <c r="B3" s="29" t="s">
        <v>0</v>
      </c>
      <c r="C3" s="29" t="s">
        <v>793</v>
      </c>
      <c r="D3" s="29" t="s">
        <v>794</v>
      </c>
      <c r="E3" s="29" t="str">
        <f t="shared" si="0"/>
        <v>Operação</v>
      </c>
      <c r="F3" s="29" t="s">
        <v>229</v>
      </c>
      <c r="G3" s="29" t="s">
        <v>797</v>
      </c>
      <c r="H3" s="29" t="s">
        <v>796</v>
      </c>
      <c r="I3" s="29" t="s">
        <v>795</v>
      </c>
      <c r="J3" s="29" t="s">
        <v>239</v>
      </c>
      <c r="K3" s="29" t="s">
        <v>798</v>
      </c>
      <c r="L3" s="29" t="s">
        <v>228</v>
      </c>
      <c r="M3" s="29" t="s">
        <v>342</v>
      </c>
      <c r="N3" s="29" t="s">
        <v>345</v>
      </c>
      <c r="O3" s="29" t="s">
        <v>343</v>
      </c>
      <c r="P3" s="29" t="s">
        <v>344</v>
      </c>
      <c r="Q3" s="29" t="s">
        <v>352</v>
      </c>
      <c r="R3" s="29" t="s">
        <v>353</v>
      </c>
      <c r="S3" s="29" t="s">
        <v>354</v>
      </c>
      <c r="T3" s="29" t="s">
        <v>342</v>
      </c>
      <c r="U3" s="29" t="s">
        <v>345</v>
      </c>
      <c r="V3" s="29" t="s">
        <v>343</v>
      </c>
      <c r="W3" s="29" t="s">
        <v>344</v>
      </c>
      <c r="X3" s="29" t="s">
        <v>352</v>
      </c>
      <c r="Y3" s="29" t="s">
        <v>353</v>
      </c>
      <c r="Z3" s="29" t="s">
        <v>494</v>
      </c>
      <c r="AA3" s="29" t="s">
        <v>800</v>
      </c>
      <c r="AB3" s="29" t="s">
        <v>801</v>
      </c>
    </row>
    <row r="4" spans="1:28" ht="15" customHeight="1" x14ac:dyDescent="0.25">
      <c r="A4" s="15" t="s">
        <v>557</v>
      </c>
      <c r="B4" s="18" t="s">
        <v>935</v>
      </c>
      <c r="C4" s="18" t="s">
        <v>257</v>
      </c>
      <c r="D4" s="18" t="s">
        <v>27</v>
      </c>
      <c r="E4" s="18" t="str">
        <f t="shared" si="0"/>
        <v>R12/R13</v>
      </c>
      <c r="F4" s="18" t="s">
        <v>792</v>
      </c>
      <c r="G4" s="12" t="e">
        <f>#REF!</f>
        <v>#REF!</v>
      </c>
      <c r="H4" s="18" t="s">
        <v>351</v>
      </c>
      <c r="I4" s="18" t="s">
        <v>791</v>
      </c>
      <c r="J4" s="18">
        <v>513822127</v>
      </c>
      <c r="K4" s="18">
        <v>38311</v>
      </c>
      <c r="L4" s="18" t="s">
        <v>558</v>
      </c>
      <c r="M4" s="18" t="s">
        <v>559</v>
      </c>
      <c r="N4" s="18" t="s">
        <v>560</v>
      </c>
      <c r="O4" s="18" t="s">
        <v>561</v>
      </c>
      <c r="P4" s="18" t="s">
        <v>347</v>
      </c>
      <c r="Q4" s="18" t="s">
        <v>707</v>
      </c>
      <c r="R4" s="18"/>
      <c r="S4" s="18" t="s">
        <v>566</v>
      </c>
      <c r="T4" s="18" t="s">
        <v>564</v>
      </c>
      <c r="U4" s="18" t="s">
        <v>349</v>
      </c>
      <c r="V4" s="18" t="s">
        <v>350</v>
      </c>
      <c r="W4" s="18" t="s">
        <v>351</v>
      </c>
      <c r="X4" s="18" t="s">
        <v>707</v>
      </c>
      <c r="Y4" s="18" t="s">
        <v>708</v>
      </c>
      <c r="Z4" s="18" t="s">
        <v>566</v>
      </c>
      <c r="AA4" s="18" t="s">
        <v>565</v>
      </c>
      <c r="AB4" s="19" t="s">
        <v>563</v>
      </c>
    </row>
    <row r="5" spans="1:28" ht="15" customHeight="1" x14ac:dyDescent="0.25">
      <c r="A5" s="6" t="s">
        <v>557</v>
      </c>
      <c r="B5" s="5" t="s">
        <v>12</v>
      </c>
      <c r="C5" s="5" t="s">
        <v>257</v>
      </c>
      <c r="D5" s="5" t="s">
        <v>28</v>
      </c>
      <c r="E5" s="18" t="str">
        <f t="shared" si="0"/>
        <v>R12/R13</v>
      </c>
      <c r="F5" s="5" t="s">
        <v>792</v>
      </c>
      <c r="G5" s="7" t="e">
        <f>#REF!</f>
        <v>#REF!</v>
      </c>
      <c r="H5" s="5" t="s">
        <v>351</v>
      </c>
      <c r="I5" s="5" t="s">
        <v>791</v>
      </c>
      <c r="J5" s="5">
        <v>513822127</v>
      </c>
      <c r="K5" s="5">
        <v>38311</v>
      </c>
      <c r="L5" s="5" t="s">
        <v>558</v>
      </c>
      <c r="M5" s="5" t="s">
        <v>559</v>
      </c>
      <c r="N5" s="5" t="s">
        <v>560</v>
      </c>
      <c r="O5" s="5" t="s">
        <v>561</v>
      </c>
      <c r="P5" s="5" t="s">
        <v>347</v>
      </c>
      <c r="Q5" s="5" t="s">
        <v>707</v>
      </c>
      <c r="R5" s="5"/>
      <c r="S5" s="5" t="s">
        <v>566</v>
      </c>
      <c r="T5" s="5" t="s">
        <v>564</v>
      </c>
      <c r="U5" s="5" t="s">
        <v>349</v>
      </c>
      <c r="V5" s="5" t="s">
        <v>350</v>
      </c>
      <c r="W5" s="5" t="s">
        <v>351</v>
      </c>
      <c r="X5" s="5" t="s">
        <v>707</v>
      </c>
      <c r="Y5" s="5" t="s">
        <v>708</v>
      </c>
      <c r="Z5" s="5" t="s">
        <v>566</v>
      </c>
      <c r="AA5" s="5" t="s">
        <v>565</v>
      </c>
      <c r="AB5" s="9" t="s">
        <v>563</v>
      </c>
    </row>
    <row r="6" spans="1:28" ht="15" customHeight="1" x14ac:dyDescent="0.25">
      <c r="A6" s="6" t="s">
        <v>557</v>
      </c>
      <c r="B6" s="5" t="s">
        <v>13</v>
      </c>
      <c r="C6" s="5" t="s">
        <v>257</v>
      </c>
      <c r="D6" s="5" t="s">
        <v>29</v>
      </c>
      <c r="E6" s="18" t="str">
        <f t="shared" si="0"/>
        <v>R12/R13</v>
      </c>
      <c r="F6" s="5" t="s">
        <v>792</v>
      </c>
      <c r="G6" s="7" t="e">
        <f>#REF!</f>
        <v>#REF!</v>
      </c>
      <c r="H6" s="5" t="s">
        <v>351</v>
      </c>
      <c r="I6" s="5" t="s">
        <v>791</v>
      </c>
      <c r="J6" s="5">
        <v>513822127</v>
      </c>
      <c r="K6" s="5">
        <v>38311</v>
      </c>
      <c r="L6" s="5" t="s">
        <v>558</v>
      </c>
      <c r="M6" s="5" t="s">
        <v>559</v>
      </c>
      <c r="N6" s="5" t="s">
        <v>560</v>
      </c>
      <c r="O6" s="5" t="s">
        <v>561</v>
      </c>
      <c r="P6" s="5" t="s">
        <v>347</v>
      </c>
      <c r="Q6" s="5" t="s">
        <v>707</v>
      </c>
      <c r="R6" s="5"/>
      <c r="S6" s="5" t="s">
        <v>566</v>
      </c>
      <c r="T6" s="5" t="s">
        <v>564</v>
      </c>
      <c r="U6" s="5" t="s">
        <v>349</v>
      </c>
      <c r="V6" s="5" t="s">
        <v>350</v>
      </c>
      <c r="W6" s="5" t="s">
        <v>351</v>
      </c>
      <c r="X6" s="5" t="s">
        <v>707</v>
      </c>
      <c r="Y6" s="5" t="s">
        <v>708</v>
      </c>
      <c r="Z6" s="5" t="s">
        <v>566</v>
      </c>
      <c r="AA6" s="5" t="s">
        <v>565</v>
      </c>
      <c r="AB6" s="9" t="s">
        <v>563</v>
      </c>
    </row>
    <row r="7" spans="1:28" ht="15" customHeight="1" x14ac:dyDescent="0.25">
      <c r="A7" s="6" t="s">
        <v>557</v>
      </c>
      <c r="B7" s="5" t="s">
        <v>119</v>
      </c>
      <c r="C7" s="5" t="s">
        <v>359</v>
      </c>
      <c r="D7" s="5" t="s">
        <v>150</v>
      </c>
      <c r="E7" s="18" t="str">
        <f t="shared" si="0"/>
        <v>R12</v>
      </c>
      <c r="F7" s="5" t="s">
        <v>792</v>
      </c>
      <c r="G7" s="7" t="e">
        <f>#REF!</f>
        <v>#REF!</v>
      </c>
      <c r="H7" s="5" t="s">
        <v>351</v>
      </c>
      <c r="I7" s="5" t="s">
        <v>791</v>
      </c>
      <c r="J7" s="5">
        <v>513822127</v>
      </c>
      <c r="K7" s="5">
        <v>38311</v>
      </c>
      <c r="L7" s="5" t="s">
        <v>558</v>
      </c>
      <c r="M7" s="5" t="s">
        <v>559</v>
      </c>
      <c r="N7" s="5" t="s">
        <v>560</v>
      </c>
      <c r="O7" s="5" t="s">
        <v>561</v>
      </c>
      <c r="P7" s="5" t="s">
        <v>347</v>
      </c>
      <c r="Q7" s="5" t="s">
        <v>707</v>
      </c>
      <c r="R7" s="5"/>
      <c r="S7" s="5" t="s">
        <v>566</v>
      </c>
      <c r="T7" s="5" t="s">
        <v>564</v>
      </c>
      <c r="U7" s="5" t="s">
        <v>349</v>
      </c>
      <c r="V7" s="5" t="s">
        <v>350</v>
      </c>
      <c r="W7" s="5" t="s">
        <v>351</v>
      </c>
      <c r="X7" s="5" t="s">
        <v>707</v>
      </c>
      <c r="Y7" s="5" t="s">
        <v>708</v>
      </c>
      <c r="Z7" s="5" t="s">
        <v>566</v>
      </c>
      <c r="AA7" s="5" t="s">
        <v>565</v>
      </c>
      <c r="AB7" s="9" t="s">
        <v>563</v>
      </c>
    </row>
    <row r="8" spans="1:28" ht="15" customHeight="1" x14ac:dyDescent="0.25">
      <c r="A8" s="6" t="s">
        <v>557</v>
      </c>
      <c r="B8" s="5" t="s">
        <v>394</v>
      </c>
      <c r="C8" s="5" t="s">
        <v>135</v>
      </c>
      <c r="D8" s="5" t="s">
        <v>686</v>
      </c>
      <c r="E8" s="18" t="str">
        <f t="shared" si="0"/>
        <v>R13/D15</v>
      </c>
      <c r="F8" s="5" t="s">
        <v>792</v>
      </c>
      <c r="G8" s="7" t="e">
        <f>#REF!</f>
        <v>#REF!</v>
      </c>
      <c r="H8" s="5" t="s">
        <v>351</v>
      </c>
      <c r="I8" s="5" t="s">
        <v>791</v>
      </c>
      <c r="J8" s="5">
        <v>513822127</v>
      </c>
      <c r="K8" s="5">
        <v>38311</v>
      </c>
      <c r="L8" s="5" t="s">
        <v>558</v>
      </c>
      <c r="M8" s="5" t="s">
        <v>559</v>
      </c>
      <c r="N8" s="5" t="s">
        <v>560</v>
      </c>
      <c r="O8" s="5" t="s">
        <v>561</v>
      </c>
      <c r="P8" s="5" t="s">
        <v>347</v>
      </c>
      <c r="Q8" s="5" t="s">
        <v>707</v>
      </c>
      <c r="R8" s="5"/>
      <c r="S8" s="5" t="s">
        <v>566</v>
      </c>
      <c r="T8" s="5" t="s">
        <v>564</v>
      </c>
      <c r="U8" s="5" t="s">
        <v>349</v>
      </c>
      <c r="V8" s="5" t="s">
        <v>350</v>
      </c>
      <c r="W8" s="5" t="s">
        <v>351</v>
      </c>
      <c r="X8" s="5" t="s">
        <v>707</v>
      </c>
      <c r="Y8" s="5" t="s">
        <v>708</v>
      </c>
      <c r="Z8" s="5" t="s">
        <v>566</v>
      </c>
      <c r="AA8" s="5" t="s">
        <v>565</v>
      </c>
      <c r="AB8" s="9" t="s">
        <v>563</v>
      </c>
    </row>
    <row r="9" spans="1:28" ht="15" customHeight="1" x14ac:dyDescent="0.25">
      <c r="A9" s="6" t="s">
        <v>557</v>
      </c>
      <c r="B9" s="5" t="s">
        <v>83</v>
      </c>
      <c r="C9" s="5" t="s">
        <v>397</v>
      </c>
      <c r="D9" s="5" t="s">
        <v>427</v>
      </c>
      <c r="E9" s="18" t="str">
        <f t="shared" si="0"/>
        <v>R12/D13</v>
      </c>
      <c r="F9" s="5" t="s">
        <v>792</v>
      </c>
      <c r="G9" s="7" t="e">
        <f>#REF!</f>
        <v>#REF!</v>
      </c>
      <c r="H9" s="5" t="s">
        <v>351</v>
      </c>
      <c r="I9" s="5" t="s">
        <v>791</v>
      </c>
      <c r="J9" s="5">
        <v>513822127</v>
      </c>
      <c r="K9" s="5">
        <v>38311</v>
      </c>
      <c r="L9" s="5" t="s">
        <v>558</v>
      </c>
      <c r="M9" s="5" t="s">
        <v>559</v>
      </c>
      <c r="N9" s="5" t="s">
        <v>560</v>
      </c>
      <c r="O9" s="5" t="s">
        <v>561</v>
      </c>
      <c r="P9" s="5" t="s">
        <v>347</v>
      </c>
      <c r="Q9" s="5" t="s">
        <v>707</v>
      </c>
      <c r="R9" s="5"/>
      <c r="S9" s="5" t="s">
        <v>566</v>
      </c>
      <c r="T9" s="5" t="s">
        <v>564</v>
      </c>
      <c r="U9" s="5" t="s">
        <v>349</v>
      </c>
      <c r="V9" s="5" t="s">
        <v>350</v>
      </c>
      <c r="W9" s="5" t="s">
        <v>351</v>
      </c>
      <c r="X9" s="5" t="s">
        <v>707</v>
      </c>
      <c r="Y9" s="5" t="s">
        <v>708</v>
      </c>
      <c r="Z9" s="5" t="s">
        <v>566</v>
      </c>
      <c r="AA9" s="5" t="s">
        <v>565</v>
      </c>
      <c r="AB9" s="9" t="s">
        <v>563</v>
      </c>
    </row>
    <row r="10" spans="1:28" ht="15" customHeight="1" x14ac:dyDescent="0.25">
      <c r="A10" s="6" t="s">
        <v>557</v>
      </c>
      <c r="B10" s="5" t="s">
        <v>43</v>
      </c>
      <c r="C10" s="5" t="s">
        <v>136</v>
      </c>
      <c r="D10" s="5" t="s">
        <v>47</v>
      </c>
      <c r="E10" s="18" t="str">
        <f t="shared" si="0"/>
        <v>R13</v>
      </c>
      <c r="F10" s="5" t="s">
        <v>792</v>
      </c>
      <c r="G10" s="7" t="e">
        <f>#REF!</f>
        <v>#REF!</v>
      </c>
      <c r="H10" s="5" t="s">
        <v>351</v>
      </c>
      <c r="I10" s="5" t="s">
        <v>791</v>
      </c>
      <c r="J10" s="5">
        <v>513822127</v>
      </c>
      <c r="K10" s="5">
        <v>38311</v>
      </c>
      <c r="L10" s="5" t="s">
        <v>558</v>
      </c>
      <c r="M10" s="5" t="s">
        <v>802</v>
      </c>
      <c r="N10" s="5" t="s">
        <v>560</v>
      </c>
      <c r="O10" s="5" t="s">
        <v>561</v>
      </c>
      <c r="P10" s="5" t="s">
        <v>347</v>
      </c>
      <c r="Q10" s="5" t="s">
        <v>707</v>
      </c>
      <c r="R10" s="5"/>
      <c r="S10" s="5" t="s">
        <v>566</v>
      </c>
      <c r="T10" s="5" t="s">
        <v>564</v>
      </c>
      <c r="U10" s="5" t="s">
        <v>349</v>
      </c>
      <c r="V10" s="5" t="s">
        <v>350</v>
      </c>
      <c r="W10" s="5" t="s">
        <v>351</v>
      </c>
      <c r="X10" s="5" t="s">
        <v>707</v>
      </c>
      <c r="Y10" s="5" t="s">
        <v>708</v>
      </c>
      <c r="Z10" s="5" t="s">
        <v>566</v>
      </c>
      <c r="AA10" s="5" t="s">
        <v>565</v>
      </c>
      <c r="AB10" s="9" t="s">
        <v>563</v>
      </c>
    </row>
    <row r="11" spans="1:28" ht="15" customHeight="1" x14ac:dyDescent="0.25">
      <c r="A11" s="6" t="s">
        <v>557</v>
      </c>
      <c r="B11" s="5" t="s">
        <v>26</v>
      </c>
      <c r="C11" s="5" t="s">
        <v>257</v>
      </c>
      <c r="D11" s="5" t="s">
        <v>266</v>
      </c>
      <c r="E11" s="18" t="str">
        <f t="shared" si="0"/>
        <v>R12/R13</v>
      </c>
      <c r="F11" s="5" t="s">
        <v>792</v>
      </c>
      <c r="G11" s="7" t="e">
        <f>#REF!</f>
        <v>#REF!</v>
      </c>
      <c r="H11" s="5" t="s">
        <v>351</v>
      </c>
      <c r="I11" s="5" t="s">
        <v>791</v>
      </c>
      <c r="J11" s="5">
        <v>513822127</v>
      </c>
      <c r="K11" s="5">
        <v>38311</v>
      </c>
      <c r="L11" s="5" t="s">
        <v>558</v>
      </c>
      <c r="M11" s="5" t="s">
        <v>559</v>
      </c>
      <c r="N11" s="5" t="s">
        <v>560</v>
      </c>
      <c r="O11" s="5" t="s">
        <v>561</v>
      </c>
      <c r="P11" s="5" t="s">
        <v>347</v>
      </c>
      <c r="Q11" s="5" t="s">
        <v>707</v>
      </c>
      <c r="R11" s="5"/>
      <c r="S11" s="5" t="s">
        <v>566</v>
      </c>
      <c r="T11" s="5" t="s">
        <v>564</v>
      </c>
      <c r="U11" s="5" t="s">
        <v>349</v>
      </c>
      <c r="V11" s="5" t="s">
        <v>350</v>
      </c>
      <c r="W11" s="5" t="s">
        <v>351</v>
      </c>
      <c r="X11" s="5" t="s">
        <v>707</v>
      </c>
      <c r="Y11" s="5" t="s">
        <v>708</v>
      </c>
      <c r="Z11" s="5" t="s">
        <v>566</v>
      </c>
      <c r="AA11" s="5" t="s">
        <v>565</v>
      </c>
      <c r="AB11" s="9" t="s">
        <v>563</v>
      </c>
    </row>
    <row r="12" spans="1:28" ht="15" customHeight="1" x14ac:dyDescent="0.25">
      <c r="A12" s="6" t="s">
        <v>557</v>
      </c>
      <c r="B12" s="5" t="s">
        <v>547</v>
      </c>
      <c r="C12" s="5" t="s">
        <v>136</v>
      </c>
      <c r="D12" s="5" t="s">
        <v>48</v>
      </c>
      <c r="E12" s="18" t="str">
        <f t="shared" si="0"/>
        <v>R13</v>
      </c>
      <c r="F12" s="5" t="s">
        <v>792</v>
      </c>
      <c r="G12" s="7" t="e">
        <f>#REF!</f>
        <v>#REF!</v>
      </c>
      <c r="H12" s="5" t="s">
        <v>351</v>
      </c>
      <c r="I12" s="5" t="s">
        <v>791</v>
      </c>
      <c r="J12" s="5">
        <v>513822127</v>
      </c>
      <c r="K12" s="5">
        <v>38311</v>
      </c>
      <c r="L12" s="5" t="s">
        <v>558</v>
      </c>
      <c r="M12" s="5" t="s">
        <v>559</v>
      </c>
      <c r="N12" s="5" t="s">
        <v>560</v>
      </c>
      <c r="O12" s="5" t="s">
        <v>561</v>
      </c>
      <c r="P12" s="5" t="s">
        <v>347</v>
      </c>
      <c r="Q12" s="5" t="s">
        <v>707</v>
      </c>
      <c r="R12" s="5"/>
      <c r="S12" s="5" t="s">
        <v>566</v>
      </c>
      <c r="T12" s="5" t="s">
        <v>564</v>
      </c>
      <c r="U12" s="5" t="s">
        <v>349</v>
      </c>
      <c r="V12" s="5" t="s">
        <v>350</v>
      </c>
      <c r="W12" s="5" t="s">
        <v>351</v>
      </c>
      <c r="X12" s="5" t="s">
        <v>707</v>
      </c>
      <c r="Y12" s="5" t="s">
        <v>708</v>
      </c>
      <c r="Z12" s="5" t="s">
        <v>566</v>
      </c>
      <c r="AA12" s="5" t="s">
        <v>565</v>
      </c>
      <c r="AB12" s="9" t="s">
        <v>563</v>
      </c>
    </row>
    <row r="13" spans="1:28" ht="15" customHeight="1" x14ac:dyDescent="0.25">
      <c r="A13" s="6" t="s">
        <v>557</v>
      </c>
      <c r="B13" s="5" t="s">
        <v>569</v>
      </c>
      <c r="C13" s="5" t="s">
        <v>136</v>
      </c>
      <c r="D13" s="5" t="s">
        <v>478</v>
      </c>
      <c r="E13" s="18" t="str">
        <f t="shared" si="0"/>
        <v>R13</v>
      </c>
      <c r="F13" s="5" t="s">
        <v>792</v>
      </c>
      <c r="G13" s="7" t="e">
        <f>#REF!</f>
        <v>#REF!</v>
      </c>
      <c r="H13" s="5" t="s">
        <v>351</v>
      </c>
      <c r="I13" s="5" t="s">
        <v>791</v>
      </c>
      <c r="J13" s="5">
        <v>513822127</v>
      </c>
      <c r="K13" s="5">
        <v>38311</v>
      </c>
      <c r="L13" s="5" t="s">
        <v>558</v>
      </c>
      <c r="M13" s="5" t="s">
        <v>559</v>
      </c>
      <c r="N13" s="5" t="s">
        <v>560</v>
      </c>
      <c r="O13" s="5" t="s">
        <v>561</v>
      </c>
      <c r="P13" s="5" t="s">
        <v>347</v>
      </c>
      <c r="Q13" s="5" t="s">
        <v>707</v>
      </c>
      <c r="R13" s="5"/>
      <c r="S13" s="5" t="s">
        <v>566</v>
      </c>
      <c r="T13" s="5" t="s">
        <v>564</v>
      </c>
      <c r="U13" s="5" t="s">
        <v>349</v>
      </c>
      <c r="V13" s="5" t="s">
        <v>350</v>
      </c>
      <c r="W13" s="5" t="s">
        <v>351</v>
      </c>
      <c r="X13" s="5" t="s">
        <v>707</v>
      </c>
      <c r="Y13" s="5" t="s">
        <v>708</v>
      </c>
      <c r="Z13" s="5" t="s">
        <v>566</v>
      </c>
      <c r="AA13" s="5" t="s">
        <v>565</v>
      </c>
      <c r="AB13" s="9" t="s">
        <v>563</v>
      </c>
    </row>
    <row r="14" spans="1:28" ht="15" customHeight="1" x14ac:dyDescent="0.25">
      <c r="A14" s="6" t="s">
        <v>557</v>
      </c>
      <c r="B14" s="5" t="s">
        <v>44</v>
      </c>
      <c r="C14" s="5" t="s">
        <v>359</v>
      </c>
      <c r="D14" s="5" t="s">
        <v>49</v>
      </c>
      <c r="E14" s="18" t="str">
        <f t="shared" si="0"/>
        <v>R12</v>
      </c>
      <c r="F14" s="5" t="s">
        <v>792</v>
      </c>
      <c r="G14" s="7" t="e">
        <f>#REF!</f>
        <v>#REF!</v>
      </c>
      <c r="H14" s="5" t="s">
        <v>351</v>
      </c>
      <c r="I14" s="5" t="s">
        <v>791</v>
      </c>
      <c r="J14" s="5">
        <v>513822127</v>
      </c>
      <c r="K14" s="5">
        <v>38311</v>
      </c>
      <c r="L14" s="5" t="s">
        <v>558</v>
      </c>
      <c r="M14" s="5" t="s">
        <v>559</v>
      </c>
      <c r="N14" s="5" t="s">
        <v>560</v>
      </c>
      <c r="O14" s="5" t="s">
        <v>561</v>
      </c>
      <c r="P14" s="5" t="s">
        <v>347</v>
      </c>
      <c r="Q14" s="5" t="s">
        <v>707</v>
      </c>
      <c r="R14" s="5"/>
      <c r="S14" s="5" t="s">
        <v>566</v>
      </c>
      <c r="T14" s="5" t="s">
        <v>564</v>
      </c>
      <c r="U14" s="5" t="s">
        <v>349</v>
      </c>
      <c r="V14" s="5" t="s">
        <v>350</v>
      </c>
      <c r="W14" s="5" t="s">
        <v>351</v>
      </c>
      <c r="X14" s="5" t="s">
        <v>707</v>
      </c>
      <c r="Y14" s="5" t="s">
        <v>708</v>
      </c>
      <c r="Z14" s="5" t="s">
        <v>566</v>
      </c>
      <c r="AA14" s="5" t="s">
        <v>565</v>
      </c>
      <c r="AB14" s="9" t="s">
        <v>563</v>
      </c>
    </row>
    <row r="15" spans="1:28" ht="15" customHeight="1" x14ac:dyDescent="0.25">
      <c r="A15" s="6" t="s">
        <v>557</v>
      </c>
      <c r="B15" s="5" t="s">
        <v>72</v>
      </c>
      <c r="C15" s="5" t="s">
        <v>359</v>
      </c>
      <c r="D15" s="5" t="s">
        <v>38</v>
      </c>
      <c r="E15" s="18" t="str">
        <f t="shared" si="0"/>
        <v>R12</v>
      </c>
      <c r="F15" s="5" t="s">
        <v>792</v>
      </c>
      <c r="G15" s="7" t="e">
        <f>#REF!</f>
        <v>#REF!</v>
      </c>
      <c r="H15" s="5" t="s">
        <v>351</v>
      </c>
      <c r="I15" s="5" t="s">
        <v>791</v>
      </c>
      <c r="J15" s="5">
        <v>513822127</v>
      </c>
      <c r="K15" s="5">
        <v>38311</v>
      </c>
      <c r="L15" s="5" t="s">
        <v>558</v>
      </c>
      <c r="M15" s="5" t="s">
        <v>559</v>
      </c>
      <c r="N15" s="5" t="s">
        <v>560</v>
      </c>
      <c r="O15" s="5" t="s">
        <v>561</v>
      </c>
      <c r="P15" s="5" t="s">
        <v>347</v>
      </c>
      <c r="Q15" s="5" t="s">
        <v>707</v>
      </c>
      <c r="R15" s="5"/>
      <c r="S15" s="5" t="s">
        <v>566</v>
      </c>
      <c r="T15" s="5" t="s">
        <v>564</v>
      </c>
      <c r="U15" s="5" t="s">
        <v>349</v>
      </c>
      <c r="V15" s="5" t="s">
        <v>350</v>
      </c>
      <c r="W15" s="5" t="s">
        <v>351</v>
      </c>
      <c r="X15" s="5" t="s">
        <v>707</v>
      </c>
      <c r="Y15" s="5" t="s">
        <v>708</v>
      </c>
      <c r="Z15" s="5" t="s">
        <v>566</v>
      </c>
      <c r="AA15" s="5" t="s">
        <v>565</v>
      </c>
      <c r="AB15" s="9" t="s">
        <v>563</v>
      </c>
    </row>
    <row r="16" spans="1:28" ht="15" customHeight="1" x14ac:dyDescent="0.25">
      <c r="A16" s="6" t="s">
        <v>557</v>
      </c>
      <c r="B16" s="5" t="s">
        <v>73</v>
      </c>
      <c r="C16" s="5" t="s">
        <v>359</v>
      </c>
      <c r="D16" s="5" t="s">
        <v>39</v>
      </c>
      <c r="E16" s="18" t="str">
        <f t="shared" si="0"/>
        <v>R12</v>
      </c>
      <c r="F16" s="5" t="s">
        <v>792</v>
      </c>
      <c r="G16" s="7" t="e">
        <f>#REF!</f>
        <v>#REF!</v>
      </c>
      <c r="H16" s="5" t="s">
        <v>351</v>
      </c>
      <c r="I16" s="5" t="s">
        <v>791</v>
      </c>
      <c r="J16" s="5">
        <v>513822127</v>
      </c>
      <c r="K16" s="5">
        <v>38311</v>
      </c>
      <c r="L16" s="5" t="s">
        <v>558</v>
      </c>
      <c r="M16" s="5" t="s">
        <v>559</v>
      </c>
      <c r="N16" s="5" t="s">
        <v>560</v>
      </c>
      <c r="O16" s="5" t="s">
        <v>561</v>
      </c>
      <c r="P16" s="5" t="s">
        <v>347</v>
      </c>
      <c r="Q16" s="5" t="s">
        <v>707</v>
      </c>
      <c r="R16" s="5"/>
      <c r="S16" s="5" t="s">
        <v>566</v>
      </c>
      <c r="T16" s="5" t="s">
        <v>564</v>
      </c>
      <c r="U16" s="5" t="s">
        <v>349</v>
      </c>
      <c r="V16" s="5" t="s">
        <v>350</v>
      </c>
      <c r="W16" s="5" t="s">
        <v>351</v>
      </c>
      <c r="X16" s="5" t="s">
        <v>707</v>
      </c>
      <c r="Y16" s="5" t="s">
        <v>708</v>
      </c>
      <c r="Z16" s="5" t="s">
        <v>566</v>
      </c>
      <c r="AA16" s="5" t="s">
        <v>565</v>
      </c>
      <c r="AB16" s="9" t="s">
        <v>563</v>
      </c>
    </row>
    <row r="17" spans="1:28" ht="15" customHeight="1" x14ac:dyDescent="0.25">
      <c r="A17" s="6" t="s">
        <v>557</v>
      </c>
      <c r="B17" s="5" t="s">
        <v>74</v>
      </c>
      <c r="C17" s="5" t="s">
        <v>397</v>
      </c>
      <c r="D17" s="5" t="s">
        <v>77</v>
      </c>
      <c r="E17" s="18" t="str">
        <f t="shared" si="0"/>
        <v>R12/D13</v>
      </c>
      <c r="F17" s="5" t="s">
        <v>792</v>
      </c>
      <c r="G17" s="7" t="e">
        <f>#REF!</f>
        <v>#REF!</v>
      </c>
      <c r="H17" s="5" t="s">
        <v>351</v>
      </c>
      <c r="I17" s="5" t="s">
        <v>791</v>
      </c>
      <c r="J17" s="5">
        <v>513822127</v>
      </c>
      <c r="K17" s="5">
        <v>38311</v>
      </c>
      <c r="L17" s="5" t="s">
        <v>558</v>
      </c>
      <c r="M17" s="5" t="s">
        <v>559</v>
      </c>
      <c r="N17" s="5" t="s">
        <v>560</v>
      </c>
      <c r="O17" s="5" t="s">
        <v>561</v>
      </c>
      <c r="P17" s="5" t="s">
        <v>347</v>
      </c>
      <c r="Q17" s="5" t="s">
        <v>707</v>
      </c>
      <c r="R17" s="5"/>
      <c r="S17" s="5" t="s">
        <v>566</v>
      </c>
      <c r="T17" s="5" t="s">
        <v>564</v>
      </c>
      <c r="U17" s="5" t="s">
        <v>349</v>
      </c>
      <c r="V17" s="5" t="s">
        <v>350</v>
      </c>
      <c r="W17" s="5" t="s">
        <v>351</v>
      </c>
      <c r="X17" s="5" t="s">
        <v>707</v>
      </c>
      <c r="Y17" s="5" t="s">
        <v>708</v>
      </c>
      <c r="Z17" s="5" t="s">
        <v>566</v>
      </c>
      <c r="AA17" s="5" t="s">
        <v>565</v>
      </c>
      <c r="AB17" s="9" t="s">
        <v>563</v>
      </c>
    </row>
    <row r="18" spans="1:28" ht="15" customHeight="1" x14ac:dyDescent="0.25">
      <c r="A18" s="6" t="s">
        <v>557</v>
      </c>
      <c r="B18" s="5" t="s">
        <v>75</v>
      </c>
      <c r="C18" s="5" t="s">
        <v>397</v>
      </c>
      <c r="D18" s="5" t="s">
        <v>66</v>
      </c>
      <c r="E18" s="18" t="str">
        <f t="shared" si="0"/>
        <v>R12/D13</v>
      </c>
      <c r="F18" s="5" t="s">
        <v>792</v>
      </c>
      <c r="G18" s="7" t="e">
        <f>#REF!</f>
        <v>#REF!</v>
      </c>
      <c r="H18" s="5" t="s">
        <v>351</v>
      </c>
      <c r="I18" s="5" t="s">
        <v>791</v>
      </c>
      <c r="J18" s="5">
        <v>513822127</v>
      </c>
      <c r="K18" s="5">
        <v>38311</v>
      </c>
      <c r="L18" s="5" t="s">
        <v>558</v>
      </c>
      <c r="M18" s="5" t="s">
        <v>559</v>
      </c>
      <c r="N18" s="5" t="s">
        <v>560</v>
      </c>
      <c r="O18" s="5" t="s">
        <v>561</v>
      </c>
      <c r="P18" s="5" t="s">
        <v>347</v>
      </c>
      <c r="Q18" s="5" t="s">
        <v>707</v>
      </c>
      <c r="R18" s="5"/>
      <c r="S18" s="5" t="s">
        <v>566</v>
      </c>
      <c r="T18" s="5" t="s">
        <v>564</v>
      </c>
      <c r="U18" s="5" t="s">
        <v>349</v>
      </c>
      <c r="V18" s="5" t="s">
        <v>350</v>
      </c>
      <c r="W18" s="5" t="s">
        <v>351</v>
      </c>
      <c r="X18" s="5" t="s">
        <v>707</v>
      </c>
      <c r="Y18" s="5" t="s">
        <v>708</v>
      </c>
      <c r="Z18" s="5" t="s">
        <v>566</v>
      </c>
      <c r="AA18" s="5" t="s">
        <v>565</v>
      </c>
      <c r="AB18" s="9" t="s">
        <v>563</v>
      </c>
    </row>
    <row r="19" spans="1:28" ht="15" customHeight="1" x14ac:dyDescent="0.25">
      <c r="A19" s="6" t="s">
        <v>557</v>
      </c>
      <c r="B19" s="5" t="s">
        <v>570</v>
      </c>
      <c r="C19" s="5" t="s">
        <v>136</v>
      </c>
      <c r="D19" s="5" t="s">
        <v>247</v>
      </c>
      <c r="E19" s="18" t="str">
        <f t="shared" si="0"/>
        <v>R13</v>
      </c>
      <c r="F19" s="5" t="s">
        <v>792</v>
      </c>
      <c r="G19" s="7" t="e">
        <f>#REF!</f>
        <v>#REF!</v>
      </c>
      <c r="H19" s="5" t="s">
        <v>351</v>
      </c>
      <c r="I19" s="5" t="s">
        <v>791</v>
      </c>
      <c r="J19" s="5">
        <v>513822127</v>
      </c>
      <c r="K19" s="5">
        <v>38311</v>
      </c>
      <c r="L19" s="5" t="s">
        <v>558</v>
      </c>
      <c r="M19" s="5" t="s">
        <v>559</v>
      </c>
      <c r="N19" s="5" t="s">
        <v>560</v>
      </c>
      <c r="O19" s="5" t="s">
        <v>561</v>
      </c>
      <c r="P19" s="5" t="s">
        <v>347</v>
      </c>
      <c r="Q19" s="5" t="s">
        <v>707</v>
      </c>
      <c r="R19" s="5"/>
      <c r="S19" s="5" t="s">
        <v>566</v>
      </c>
      <c r="T19" s="5" t="s">
        <v>564</v>
      </c>
      <c r="U19" s="5" t="s">
        <v>349</v>
      </c>
      <c r="V19" s="5" t="s">
        <v>350</v>
      </c>
      <c r="W19" s="5" t="s">
        <v>351</v>
      </c>
      <c r="X19" s="5" t="s">
        <v>707</v>
      </c>
      <c r="Y19" s="5" t="s">
        <v>708</v>
      </c>
      <c r="Z19" s="5" t="s">
        <v>566</v>
      </c>
      <c r="AA19" s="5" t="s">
        <v>565</v>
      </c>
      <c r="AB19" s="9" t="s">
        <v>563</v>
      </c>
    </row>
    <row r="20" spans="1:28" ht="15" customHeight="1" x14ac:dyDescent="0.25">
      <c r="A20" s="6" t="s">
        <v>557</v>
      </c>
      <c r="B20" s="5" t="s">
        <v>571</v>
      </c>
      <c r="C20" s="5" t="s">
        <v>136</v>
      </c>
      <c r="D20" s="5" t="s">
        <v>522</v>
      </c>
      <c r="E20" s="18" t="str">
        <f t="shared" si="0"/>
        <v>R13</v>
      </c>
      <c r="F20" s="5" t="s">
        <v>792</v>
      </c>
      <c r="G20" s="7" t="e">
        <f>#REF!</f>
        <v>#REF!</v>
      </c>
      <c r="H20" s="5" t="s">
        <v>351</v>
      </c>
      <c r="I20" s="5" t="s">
        <v>791</v>
      </c>
      <c r="J20" s="5">
        <v>513822127</v>
      </c>
      <c r="K20" s="5">
        <v>38311</v>
      </c>
      <c r="L20" s="5" t="s">
        <v>558</v>
      </c>
      <c r="M20" s="5" t="s">
        <v>559</v>
      </c>
      <c r="N20" s="5" t="s">
        <v>560</v>
      </c>
      <c r="O20" s="5" t="s">
        <v>561</v>
      </c>
      <c r="P20" s="5" t="s">
        <v>347</v>
      </c>
      <c r="Q20" s="5" t="s">
        <v>707</v>
      </c>
      <c r="R20" s="5"/>
      <c r="S20" s="5" t="s">
        <v>566</v>
      </c>
      <c r="T20" s="5" t="s">
        <v>564</v>
      </c>
      <c r="U20" s="5" t="s">
        <v>349</v>
      </c>
      <c r="V20" s="5" t="s">
        <v>350</v>
      </c>
      <c r="W20" s="5" t="s">
        <v>351</v>
      </c>
      <c r="X20" s="5" t="s">
        <v>707</v>
      </c>
      <c r="Y20" s="5" t="s">
        <v>708</v>
      </c>
      <c r="Z20" s="5" t="s">
        <v>566</v>
      </c>
      <c r="AA20" s="5" t="s">
        <v>565</v>
      </c>
      <c r="AB20" s="9" t="s">
        <v>563</v>
      </c>
    </row>
    <row r="21" spans="1:28" ht="15" customHeight="1" x14ac:dyDescent="0.25">
      <c r="A21" s="6" t="s">
        <v>557</v>
      </c>
      <c r="B21" s="5" t="s">
        <v>121</v>
      </c>
      <c r="C21" s="5" t="s">
        <v>257</v>
      </c>
      <c r="D21" s="5" t="s">
        <v>189</v>
      </c>
      <c r="E21" s="18" t="str">
        <f t="shared" si="0"/>
        <v>R12/R13</v>
      </c>
      <c r="F21" s="5" t="s">
        <v>792</v>
      </c>
      <c r="G21" s="7" t="e">
        <f>#REF!</f>
        <v>#REF!</v>
      </c>
      <c r="H21" s="5" t="s">
        <v>351</v>
      </c>
      <c r="I21" s="5" t="s">
        <v>791</v>
      </c>
      <c r="J21" s="5">
        <v>513822127</v>
      </c>
      <c r="K21" s="5">
        <v>38311</v>
      </c>
      <c r="L21" s="5" t="s">
        <v>558</v>
      </c>
      <c r="M21" s="5" t="s">
        <v>559</v>
      </c>
      <c r="N21" s="5" t="s">
        <v>560</v>
      </c>
      <c r="O21" s="5" t="s">
        <v>561</v>
      </c>
      <c r="P21" s="5" t="s">
        <v>347</v>
      </c>
      <c r="Q21" s="5" t="s">
        <v>707</v>
      </c>
      <c r="R21" s="5"/>
      <c r="S21" s="5" t="s">
        <v>566</v>
      </c>
      <c r="T21" s="5" t="s">
        <v>564</v>
      </c>
      <c r="U21" s="5" t="s">
        <v>349</v>
      </c>
      <c r="V21" s="5" t="s">
        <v>350</v>
      </c>
      <c r="W21" s="5" t="s">
        <v>351</v>
      </c>
      <c r="X21" s="5" t="s">
        <v>707</v>
      </c>
      <c r="Y21" s="5" t="s">
        <v>708</v>
      </c>
      <c r="Z21" s="5" t="s">
        <v>566</v>
      </c>
      <c r="AA21" s="5" t="s">
        <v>565</v>
      </c>
      <c r="AB21" s="9" t="s">
        <v>563</v>
      </c>
    </row>
    <row r="22" spans="1:28" ht="15" customHeight="1" x14ac:dyDescent="0.25">
      <c r="A22" s="6" t="s">
        <v>557</v>
      </c>
      <c r="B22" s="5" t="s">
        <v>604</v>
      </c>
      <c r="C22" s="5" t="s">
        <v>136</v>
      </c>
      <c r="D22" s="5" t="s">
        <v>139</v>
      </c>
      <c r="E22" s="18" t="str">
        <f t="shared" si="0"/>
        <v>R13</v>
      </c>
      <c r="F22" s="5" t="s">
        <v>792</v>
      </c>
      <c r="G22" s="7" t="e">
        <f>#REF!</f>
        <v>#REF!</v>
      </c>
      <c r="H22" s="5" t="s">
        <v>351</v>
      </c>
      <c r="I22" s="5" t="s">
        <v>791</v>
      </c>
      <c r="J22" s="5">
        <v>513822127</v>
      </c>
      <c r="K22" s="5">
        <v>38311</v>
      </c>
      <c r="L22" s="5" t="s">
        <v>558</v>
      </c>
      <c r="M22" s="5" t="s">
        <v>559</v>
      </c>
      <c r="N22" s="5" t="s">
        <v>560</v>
      </c>
      <c r="O22" s="5" t="s">
        <v>561</v>
      </c>
      <c r="P22" s="5" t="s">
        <v>347</v>
      </c>
      <c r="Q22" s="5" t="s">
        <v>707</v>
      </c>
      <c r="R22" s="5"/>
      <c r="S22" s="5" t="s">
        <v>566</v>
      </c>
      <c r="T22" s="5" t="s">
        <v>564</v>
      </c>
      <c r="U22" s="5" t="s">
        <v>349</v>
      </c>
      <c r="V22" s="5" t="s">
        <v>350</v>
      </c>
      <c r="W22" s="5" t="s">
        <v>351</v>
      </c>
      <c r="X22" s="5" t="s">
        <v>707</v>
      </c>
      <c r="Y22" s="5" t="s">
        <v>708</v>
      </c>
      <c r="Z22" s="5" t="s">
        <v>566</v>
      </c>
      <c r="AA22" s="5" t="s">
        <v>565</v>
      </c>
      <c r="AB22" s="9" t="s">
        <v>563</v>
      </c>
    </row>
    <row r="23" spans="1:28" ht="15" customHeight="1" x14ac:dyDescent="0.25">
      <c r="A23" s="6" t="s">
        <v>557</v>
      </c>
      <c r="B23" s="5" t="s">
        <v>10</v>
      </c>
      <c r="C23" s="5" t="s">
        <v>136</v>
      </c>
      <c r="D23" s="5" t="s">
        <v>190</v>
      </c>
      <c r="E23" s="18" t="str">
        <f t="shared" si="0"/>
        <v>R13</v>
      </c>
      <c r="F23" s="5" t="s">
        <v>792</v>
      </c>
      <c r="G23" s="7" t="e">
        <f>#REF!</f>
        <v>#REF!</v>
      </c>
      <c r="H23" s="5" t="s">
        <v>351</v>
      </c>
      <c r="I23" s="5" t="s">
        <v>791</v>
      </c>
      <c r="J23" s="5">
        <v>513822127</v>
      </c>
      <c r="K23" s="5">
        <v>38311</v>
      </c>
      <c r="L23" s="5" t="s">
        <v>558</v>
      </c>
      <c r="M23" s="5" t="s">
        <v>559</v>
      </c>
      <c r="N23" s="5" t="s">
        <v>560</v>
      </c>
      <c r="O23" s="5" t="s">
        <v>561</v>
      </c>
      <c r="P23" s="5" t="s">
        <v>347</v>
      </c>
      <c r="Q23" s="5" t="s">
        <v>707</v>
      </c>
      <c r="R23" s="5"/>
      <c r="S23" s="5" t="s">
        <v>566</v>
      </c>
      <c r="T23" s="5" t="s">
        <v>564</v>
      </c>
      <c r="U23" s="5" t="s">
        <v>349</v>
      </c>
      <c r="V23" s="5" t="s">
        <v>350</v>
      </c>
      <c r="W23" s="5" t="s">
        <v>351</v>
      </c>
      <c r="X23" s="5" t="s">
        <v>707</v>
      </c>
      <c r="Y23" s="5" t="s">
        <v>708</v>
      </c>
      <c r="Z23" s="5" t="s">
        <v>566</v>
      </c>
      <c r="AA23" s="5" t="s">
        <v>565</v>
      </c>
      <c r="AB23" s="9" t="s">
        <v>563</v>
      </c>
    </row>
    <row r="24" spans="1:28" ht="15" customHeight="1" x14ac:dyDescent="0.25">
      <c r="A24" s="6" t="s">
        <v>557</v>
      </c>
      <c r="B24" s="5" t="s">
        <v>572</v>
      </c>
      <c r="C24" s="5" t="s">
        <v>136</v>
      </c>
      <c r="D24" s="5" t="s">
        <v>50</v>
      </c>
      <c r="E24" s="18" t="str">
        <f t="shared" si="0"/>
        <v>R13</v>
      </c>
      <c r="F24" s="5" t="s">
        <v>792</v>
      </c>
      <c r="G24" s="7" t="e">
        <f>#REF!</f>
        <v>#REF!</v>
      </c>
      <c r="H24" s="5" t="s">
        <v>351</v>
      </c>
      <c r="I24" s="5" t="s">
        <v>791</v>
      </c>
      <c r="J24" s="5">
        <v>513822127</v>
      </c>
      <c r="K24" s="5">
        <v>38311</v>
      </c>
      <c r="L24" s="5" t="s">
        <v>558</v>
      </c>
      <c r="M24" s="5" t="s">
        <v>559</v>
      </c>
      <c r="N24" s="5" t="s">
        <v>560</v>
      </c>
      <c r="O24" s="5" t="s">
        <v>561</v>
      </c>
      <c r="P24" s="5" t="s">
        <v>347</v>
      </c>
      <c r="Q24" s="5" t="s">
        <v>707</v>
      </c>
      <c r="R24" s="5"/>
      <c r="S24" s="5" t="s">
        <v>566</v>
      </c>
      <c r="T24" s="5" t="s">
        <v>564</v>
      </c>
      <c r="U24" s="5" t="s">
        <v>349</v>
      </c>
      <c r="V24" s="5" t="s">
        <v>350</v>
      </c>
      <c r="W24" s="5" t="s">
        <v>351</v>
      </c>
      <c r="X24" s="5" t="s">
        <v>707</v>
      </c>
      <c r="Y24" s="5" t="s">
        <v>708</v>
      </c>
      <c r="Z24" s="5" t="s">
        <v>566</v>
      </c>
      <c r="AA24" s="5" t="s">
        <v>565</v>
      </c>
      <c r="AB24" s="9" t="s">
        <v>563</v>
      </c>
    </row>
    <row r="25" spans="1:28" ht="15" customHeight="1" x14ac:dyDescent="0.25">
      <c r="A25" s="6" t="s">
        <v>557</v>
      </c>
      <c r="B25" s="5" t="s">
        <v>573</v>
      </c>
      <c r="C25" s="5" t="s">
        <v>136</v>
      </c>
      <c r="D25" s="5" t="s">
        <v>51</v>
      </c>
      <c r="E25" s="18" t="str">
        <f t="shared" si="0"/>
        <v>R13</v>
      </c>
      <c r="F25" s="5" t="s">
        <v>792</v>
      </c>
      <c r="G25" s="7" t="e">
        <f>#REF!</f>
        <v>#REF!</v>
      </c>
      <c r="H25" s="5" t="s">
        <v>351</v>
      </c>
      <c r="I25" s="5" t="s">
        <v>791</v>
      </c>
      <c r="J25" s="5">
        <v>513822127</v>
      </c>
      <c r="K25" s="5">
        <v>38311</v>
      </c>
      <c r="L25" s="5" t="s">
        <v>558</v>
      </c>
      <c r="M25" s="5" t="s">
        <v>559</v>
      </c>
      <c r="N25" s="5" t="s">
        <v>560</v>
      </c>
      <c r="O25" s="5" t="s">
        <v>561</v>
      </c>
      <c r="P25" s="5" t="s">
        <v>347</v>
      </c>
      <c r="Q25" s="5" t="s">
        <v>707</v>
      </c>
      <c r="R25" s="5"/>
      <c r="S25" s="5" t="s">
        <v>566</v>
      </c>
      <c r="T25" s="5" t="s">
        <v>564</v>
      </c>
      <c r="U25" s="5" t="s">
        <v>349</v>
      </c>
      <c r="V25" s="5" t="s">
        <v>350</v>
      </c>
      <c r="W25" s="5" t="s">
        <v>351</v>
      </c>
      <c r="X25" s="5" t="s">
        <v>707</v>
      </c>
      <c r="Y25" s="5" t="s">
        <v>708</v>
      </c>
      <c r="Z25" s="5" t="s">
        <v>566</v>
      </c>
      <c r="AA25" s="5" t="s">
        <v>565</v>
      </c>
      <c r="AB25" s="9" t="s">
        <v>563</v>
      </c>
    </row>
    <row r="26" spans="1:28" ht="15" customHeight="1" x14ac:dyDescent="0.25">
      <c r="A26" s="6" t="s">
        <v>557</v>
      </c>
      <c r="B26" s="5" t="s">
        <v>181</v>
      </c>
      <c r="C26" s="5" t="s">
        <v>136</v>
      </c>
      <c r="D26" s="5" t="s">
        <v>687</v>
      </c>
      <c r="E26" s="18" t="str">
        <f t="shared" si="0"/>
        <v>R13</v>
      </c>
      <c r="F26" s="5" t="s">
        <v>792</v>
      </c>
      <c r="G26" s="7" t="e">
        <f>#REF!</f>
        <v>#REF!</v>
      </c>
      <c r="H26" s="5" t="s">
        <v>351</v>
      </c>
      <c r="I26" s="5" t="s">
        <v>791</v>
      </c>
      <c r="J26" s="5">
        <v>513822127</v>
      </c>
      <c r="K26" s="5">
        <v>38311</v>
      </c>
      <c r="L26" s="5" t="s">
        <v>558</v>
      </c>
      <c r="M26" s="5" t="s">
        <v>559</v>
      </c>
      <c r="N26" s="5" t="s">
        <v>560</v>
      </c>
      <c r="O26" s="5" t="s">
        <v>561</v>
      </c>
      <c r="P26" s="5" t="s">
        <v>347</v>
      </c>
      <c r="Q26" s="5" t="s">
        <v>707</v>
      </c>
      <c r="R26" s="5"/>
      <c r="S26" s="5" t="s">
        <v>566</v>
      </c>
      <c r="T26" s="5" t="s">
        <v>564</v>
      </c>
      <c r="U26" s="5" t="s">
        <v>349</v>
      </c>
      <c r="V26" s="5" t="s">
        <v>350</v>
      </c>
      <c r="W26" s="5" t="s">
        <v>351</v>
      </c>
      <c r="X26" s="5" t="s">
        <v>707</v>
      </c>
      <c r="Y26" s="5" t="s">
        <v>708</v>
      </c>
      <c r="Z26" s="5" t="s">
        <v>566</v>
      </c>
      <c r="AA26" s="5" t="s">
        <v>565</v>
      </c>
      <c r="AB26" s="9" t="s">
        <v>563</v>
      </c>
    </row>
    <row r="27" spans="1:28" ht="15" customHeight="1" x14ac:dyDescent="0.25">
      <c r="A27" s="6" t="s">
        <v>557</v>
      </c>
      <c r="B27" s="5" t="s">
        <v>106</v>
      </c>
      <c r="C27" s="5" t="s">
        <v>141</v>
      </c>
      <c r="D27" s="5" t="s">
        <v>113</v>
      </c>
      <c r="E27" s="18" t="str">
        <f t="shared" si="0"/>
        <v>D15</v>
      </c>
      <c r="F27" s="5" t="s">
        <v>792</v>
      </c>
      <c r="G27" s="7" t="e">
        <f>#REF!</f>
        <v>#REF!</v>
      </c>
      <c r="H27" s="5" t="s">
        <v>351</v>
      </c>
      <c r="I27" s="5" t="s">
        <v>791</v>
      </c>
      <c r="J27" s="5">
        <v>513822127</v>
      </c>
      <c r="K27" s="5">
        <v>38311</v>
      </c>
      <c r="L27" s="5" t="s">
        <v>558</v>
      </c>
      <c r="M27" s="5" t="s">
        <v>559</v>
      </c>
      <c r="N27" s="5" t="s">
        <v>560</v>
      </c>
      <c r="O27" s="5" t="s">
        <v>561</v>
      </c>
      <c r="P27" s="5" t="s">
        <v>347</v>
      </c>
      <c r="Q27" s="5" t="s">
        <v>707</v>
      </c>
      <c r="R27" s="5"/>
      <c r="S27" s="5" t="s">
        <v>566</v>
      </c>
      <c r="T27" s="5" t="s">
        <v>564</v>
      </c>
      <c r="U27" s="5" t="s">
        <v>349</v>
      </c>
      <c r="V27" s="5" t="s">
        <v>350</v>
      </c>
      <c r="W27" s="5" t="s">
        <v>351</v>
      </c>
      <c r="X27" s="5" t="s">
        <v>707</v>
      </c>
      <c r="Y27" s="5" t="s">
        <v>708</v>
      </c>
      <c r="Z27" s="5" t="s">
        <v>566</v>
      </c>
      <c r="AA27" s="5" t="s">
        <v>565</v>
      </c>
      <c r="AB27" s="9" t="s">
        <v>563</v>
      </c>
    </row>
    <row r="28" spans="1:28" ht="15" customHeight="1" x14ac:dyDescent="0.25">
      <c r="A28" s="6" t="s">
        <v>557</v>
      </c>
      <c r="B28" s="5" t="s">
        <v>107</v>
      </c>
      <c r="C28" s="5" t="s">
        <v>428</v>
      </c>
      <c r="D28" s="5" t="s">
        <v>66</v>
      </c>
      <c r="E28" s="18" t="str">
        <f t="shared" si="0"/>
        <v>D13</v>
      </c>
      <c r="F28" s="5" t="s">
        <v>792</v>
      </c>
      <c r="G28" s="7" t="e">
        <f>#REF!</f>
        <v>#REF!</v>
      </c>
      <c r="H28" s="5" t="s">
        <v>351</v>
      </c>
      <c r="I28" s="5" t="s">
        <v>791</v>
      </c>
      <c r="J28" s="5">
        <v>513822127</v>
      </c>
      <c r="K28" s="5">
        <v>38311</v>
      </c>
      <c r="L28" s="5" t="s">
        <v>558</v>
      </c>
      <c r="M28" s="5" t="s">
        <v>559</v>
      </c>
      <c r="N28" s="5" t="s">
        <v>560</v>
      </c>
      <c r="O28" s="5" t="s">
        <v>561</v>
      </c>
      <c r="P28" s="5" t="s">
        <v>347</v>
      </c>
      <c r="Q28" s="5" t="s">
        <v>707</v>
      </c>
      <c r="R28" s="5"/>
      <c r="S28" s="5" t="s">
        <v>566</v>
      </c>
      <c r="T28" s="5" t="s">
        <v>564</v>
      </c>
      <c r="U28" s="5" t="s">
        <v>349</v>
      </c>
      <c r="V28" s="5" t="s">
        <v>350</v>
      </c>
      <c r="W28" s="5" t="s">
        <v>351</v>
      </c>
      <c r="X28" s="5" t="s">
        <v>707</v>
      </c>
      <c r="Y28" s="5" t="s">
        <v>708</v>
      </c>
      <c r="Z28" s="5" t="s">
        <v>566</v>
      </c>
      <c r="AA28" s="5" t="s">
        <v>565</v>
      </c>
      <c r="AB28" s="9" t="s">
        <v>563</v>
      </c>
    </row>
    <row r="29" spans="1:28" ht="15" customHeight="1" x14ac:dyDescent="0.25">
      <c r="A29" s="6" t="s">
        <v>557</v>
      </c>
      <c r="B29" s="5" t="s">
        <v>78</v>
      </c>
      <c r="C29" s="5" t="s">
        <v>397</v>
      </c>
      <c r="D29" s="5" t="s">
        <v>77</v>
      </c>
      <c r="E29" s="18" t="str">
        <f t="shared" si="0"/>
        <v>R12/D13</v>
      </c>
      <c r="F29" s="5" t="s">
        <v>792</v>
      </c>
      <c r="G29" s="7" t="e">
        <f>#REF!</f>
        <v>#REF!</v>
      </c>
      <c r="H29" s="5" t="s">
        <v>351</v>
      </c>
      <c r="I29" s="5" t="s">
        <v>791</v>
      </c>
      <c r="J29" s="5">
        <v>513822127</v>
      </c>
      <c r="K29" s="5">
        <v>38311</v>
      </c>
      <c r="L29" s="5" t="s">
        <v>558</v>
      </c>
      <c r="M29" s="5" t="s">
        <v>559</v>
      </c>
      <c r="N29" s="5" t="s">
        <v>560</v>
      </c>
      <c r="O29" s="5" t="s">
        <v>561</v>
      </c>
      <c r="P29" s="5" t="s">
        <v>347</v>
      </c>
      <c r="Q29" s="5" t="s">
        <v>707</v>
      </c>
      <c r="R29" s="5"/>
      <c r="S29" s="5" t="s">
        <v>566</v>
      </c>
      <c r="T29" s="5" t="s">
        <v>564</v>
      </c>
      <c r="U29" s="5" t="s">
        <v>349</v>
      </c>
      <c r="V29" s="5" t="s">
        <v>350</v>
      </c>
      <c r="W29" s="5" t="s">
        <v>351</v>
      </c>
      <c r="X29" s="5" t="s">
        <v>707</v>
      </c>
      <c r="Y29" s="5" t="s">
        <v>708</v>
      </c>
      <c r="Z29" s="5" t="s">
        <v>566</v>
      </c>
      <c r="AA29" s="5" t="s">
        <v>565</v>
      </c>
      <c r="AB29" s="9" t="s">
        <v>563</v>
      </c>
    </row>
    <row r="30" spans="1:28" ht="15" customHeight="1" x14ac:dyDescent="0.25">
      <c r="A30" s="6" t="s">
        <v>557</v>
      </c>
      <c r="B30" s="5" t="s">
        <v>14</v>
      </c>
      <c r="C30" s="5" t="s">
        <v>359</v>
      </c>
      <c r="D30" s="5" t="s">
        <v>30</v>
      </c>
      <c r="E30" s="18" t="str">
        <f t="shared" si="0"/>
        <v>R12</v>
      </c>
      <c r="F30" s="5" t="s">
        <v>792</v>
      </c>
      <c r="G30" s="7" t="e">
        <f>#REF!</f>
        <v>#REF!</v>
      </c>
      <c r="H30" s="5" t="s">
        <v>351</v>
      </c>
      <c r="I30" s="5" t="s">
        <v>791</v>
      </c>
      <c r="J30" s="5">
        <v>513822127</v>
      </c>
      <c r="K30" s="5">
        <v>38311</v>
      </c>
      <c r="L30" s="5" t="s">
        <v>558</v>
      </c>
      <c r="M30" s="5" t="s">
        <v>559</v>
      </c>
      <c r="N30" s="5" t="s">
        <v>560</v>
      </c>
      <c r="O30" s="5" t="s">
        <v>561</v>
      </c>
      <c r="P30" s="5" t="s">
        <v>347</v>
      </c>
      <c r="Q30" s="5" t="s">
        <v>707</v>
      </c>
      <c r="R30" s="5"/>
      <c r="S30" s="5" t="s">
        <v>566</v>
      </c>
      <c r="T30" s="5" t="s">
        <v>564</v>
      </c>
      <c r="U30" s="5" t="s">
        <v>349</v>
      </c>
      <c r="V30" s="5" t="s">
        <v>350</v>
      </c>
      <c r="W30" s="5" t="s">
        <v>351</v>
      </c>
      <c r="X30" s="5" t="s">
        <v>707</v>
      </c>
      <c r="Y30" s="5" t="s">
        <v>708</v>
      </c>
      <c r="Z30" s="5" t="s">
        <v>566</v>
      </c>
      <c r="AA30" s="5" t="s">
        <v>565</v>
      </c>
      <c r="AB30" s="9" t="s">
        <v>563</v>
      </c>
    </row>
    <row r="31" spans="1:28" ht="15" customHeight="1" x14ac:dyDescent="0.25">
      <c r="A31" s="6" t="s">
        <v>557</v>
      </c>
      <c r="B31" s="5" t="s">
        <v>15</v>
      </c>
      <c r="C31" s="5" t="s">
        <v>257</v>
      </c>
      <c r="D31" s="5" t="s">
        <v>31</v>
      </c>
      <c r="E31" s="18" t="str">
        <f t="shared" si="0"/>
        <v>R12/R13</v>
      </c>
      <c r="F31" s="5" t="s">
        <v>792</v>
      </c>
      <c r="G31" s="7" t="e">
        <f>#REF!</f>
        <v>#REF!</v>
      </c>
      <c r="H31" s="5" t="s">
        <v>351</v>
      </c>
      <c r="I31" s="5" t="s">
        <v>791</v>
      </c>
      <c r="J31" s="5">
        <v>513822127</v>
      </c>
      <c r="K31" s="5">
        <v>38311</v>
      </c>
      <c r="L31" s="5" t="s">
        <v>558</v>
      </c>
      <c r="M31" s="5" t="s">
        <v>559</v>
      </c>
      <c r="N31" s="5" t="s">
        <v>560</v>
      </c>
      <c r="O31" s="5" t="s">
        <v>561</v>
      </c>
      <c r="P31" s="5" t="s">
        <v>347</v>
      </c>
      <c r="Q31" s="5" t="s">
        <v>707</v>
      </c>
      <c r="R31" s="5"/>
      <c r="S31" s="5" t="s">
        <v>566</v>
      </c>
      <c r="T31" s="5" t="s">
        <v>564</v>
      </c>
      <c r="U31" s="5" t="s">
        <v>349</v>
      </c>
      <c r="V31" s="5" t="s">
        <v>350</v>
      </c>
      <c r="W31" s="5" t="s">
        <v>351</v>
      </c>
      <c r="X31" s="5" t="s">
        <v>707</v>
      </c>
      <c r="Y31" s="5" t="s">
        <v>708</v>
      </c>
      <c r="Z31" s="5" t="s">
        <v>566</v>
      </c>
      <c r="AA31" s="5" t="s">
        <v>565</v>
      </c>
      <c r="AB31" s="9" t="s">
        <v>563</v>
      </c>
    </row>
    <row r="32" spans="1:28" ht="15" customHeight="1" x14ac:dyDescent="0.25">
      <c r="A32" s="6" t="s">
        <v>557</v>
      </c>
      <c r="B32" s="5" t="s">
        <v>16</v>
      </c>
      <c r="C32" s="5" t="s">
        <v>359</v>
      </c>
      <c r="D32" s="5" t="s">
        <v>32</v>
      </c>
      <c r="E32" s="18" t="str">
        <f t="shared" si="0"/>
        <v>R12</v>
      </c>
      <c r="F32" s="5" t="s">
        <v>792</v>
      </c>
      <c r="G32" s="7" t="e">
        <f>#REF!</f>
        <v>#REF!</v>
      </c>
      <c r="H32" s="5" t="s">
        <v>351</v>
      </c>
      <c r="I32" s="5" t="s">
        <v>791</v>
      </c>
      <c r="J32" s="5">
        <v>513822127</v>
      </c>
      <c r="K32" s="5">
        <v>38311</v>
      </c>
      <c r="L32" s="5" t="s">
        <v>558</v>
      </c>
      <c r="M32" s="5" t="s">
        <v>559</v>
      </c>
      <c r="N32" s="5" t="s">
        <v>560</v>
      </c>
      <c r="O32" s="5" t="s">
        <v>561</v>
      </c>
      <c r="P32" s="5" t="s">
        <v>347</v>
      </c>
      <c r="Q32" s="5" t="s">
        <v>707</v>
      </c>
      <c r="R32" s="5"/>
      <c r="S32" s="5" t="s">
        <v>566</v>
      </c>
      <c r="T32" s="5" t="s">
        <v>564</v>
      </c>
      <c r="U32" s="5" t="s">
        <v>349</v>
      </c>
      <c r="V32" s="5" t="s">
        <v>350</v>
      </c>
      <c r="W32" s="5" t="s">
        <v>351</v>
      </c>
      <c r="X32" s="5" t="s">
        <v>707</v>
      </c>
      <c r="Y32" s="5" t="s">
        <v>708</v>
      </c>
      <c r="Z32" s="5" t="s">
        <v>566</v>
      </c>
      <c r="AA32" s="5" t="s">
        <v>565</v>
      </c>
      <c r="AB32" s="9" t="s">
        <v>563</v>
      </c>
    </row>
    <row r="33" spans="1:28" ht="15" customHeight="1" x14ac:dyDescent="0.25">
      <c r="A33" s="6" t="s">
        <v>557</v>
      </c>
      <c r="B33" s="5" t="s">
        <v>17</v>
      </c>
      <c r="C33" s="5" t="s">
        <v>359</v>
      </c>
      <c r="D33" s="5" t="s">
        <v>33</v>
      </c>
      <c r="E33" s="18" t="str">
        <f t="shared" si="0"/>
        <v>R12</v>
      </c>
      <c r="F33" s="5" t="s">
        <v>792</v>
      </c>
      <c r="G33" s="7" t="e">
        <f>#REF!</f>
        <v>#REF!</v>
      </c>
      <c r="H33" s="5" t="s">
        <v>351</v>
      </c>
      <c r="I33" s="5" t="s">
        <v>791</v>
      </c>
      <c r="J33" s="5">
        <v>513822127</v>
      </c>
      <c r="K33" s="5">
        <v>38311</v>
      </c>
      <c r="L33" s="5" t="s">
        <v>558</v>
      </c>
      <c r="M33" s="5" t="s">
        <v>559</v>
      </c>
      <c r="N33" s="5" t="s">
        <v>560</v>
      </c>
      <c r="O33" s="5" t="s">
        <v>561</v>
      </c>
      <c r="P33" s="5" t="s">
        <v>347</v>
      </c>
      <c r="Q33" s="5" t="s">
        <v>707</v>
      </c>
      <c r="R33" s="5"/>
      <c r="S33" s="5" t="s">
        <v>566</v>
      </c>
      <c r="T33" s="5" t="s">
        <v>564</v>
      </c>
      <c r="U33" s="5" t="s">
        <v>349</v>
      </c>
      <c r="V33" s="5" t="s">
        <v>350</v>
      </c>
      <c r="W33" s="5" t="s">
        <v>351</v>
      </c>
      <c r="X33" s="5" t="s">
        <v>707</v>
      </c>
      <c r="Y33" s="5" t="s">
        <v>708</v>
      </c>
      <c r="Z33" s="5" t="s">
        <v>566</v>
      </c>
      <c r="AA33" s="5" t="s">
        <v>565</v>
      </c>
      <c r="AB33" s="9" t="s">
        <v>563</v>
      </c>
    </row>
    <row r="34" spans="1:28" ht="15" customHeight="1" x14ac:dyDescent="0.25">
      <c r="A34" s="6" t="s">
        <v>557</v>
      </c>
      <c r="B34" s="5" t="s">
        <v>18</v>
      </c>
      <c r="C34" s="5" t="s">
        <v>257</v>
      </c>
      <c r="D34" s="5" t="s">
        <v>34</v>
      </c>
      <c r="E34" s="18" t="str">
        <f t="shared" si="0"/>
        <v>R12/R13</v>
      </c>
      <c r="F34" s="5" t="s">
        <v>792</v>
      </c>
      <c r="G34" s="7" t="e">
        <f>#REF!</f>
        <v>#REF!</v>
      </c>
      <c r="H34" s="5" t="s">
        <v>351</v>
      </c>
      <c r="I34" s="5" t="s">
        <v>791</v>
      </c>
      <c r="J34" s="5">
        <v>513822127</v>
      </c>
      <c r="K34" s="5">
        <v>38311</v>
      </c>
      <c r="L34" s="5" t="s">
        <v>558</v>
      </c>
      <c r="M34" s="5" t="s">
        <v>559</v>
      </c>
      <c r="N34" s="5" t="s">
        <v>560</v>
      </c>
      <c r="O34" s="5" t="s">
        <v>561</v>
      </c>
      <c r="P34" s="5" t="s">
        <v>347</v>
      </c>
      <c r="Q34" s="5" t="s">
        <v>707</v>
      </c>
      <c r="R34" s="5"/>
      <c r="S34" s="5" t="s">
        <v>566</v>
      </c>
      <c r="T34" s="5" t="s">
        <v>564</v>
      </c>
      <c r="U34" s="5" t="s">
        <v>349</v>
      </c>
      <c r="V34" s="5" t="s">
        <v>350</v>
      </c>
      <c r="W34" s="5" t="s">
        <v>351</v>
      </c>
      <c r="X34" s="5" t="s">
        <v>707</v>
      </c>
      <c r="Y34" s="5" t="s">
        <v>708</v>
      </c>
      <c r="Z34" s="5" t="s">
        <v>566</v>
      </c>
      <c r="AA34" s="5" t="s">
        <v>565</v>
      </c>
      <c r="AB34" s="9" t="s">
        <v>563</v>
      </c>
    </row>
    <row r="35" spans="1:28" ht="15" customHeight="1" x14ac:dyDescent="0.25">
      <c r="A35" s="6" t="s">
        <v>557</v>
      </c>
      <c r="B35" s="5" t="s">
        <v>108</v>
      </c>
      <c r="C35" s="5" t="s">
        <v>359</v>
      </c>
      <c r="D35" s="5" t="s">
        <v>114</v>
      </c>
      <c r="E35" s="18" t="str">
        <f t="shared" si="0"/>
        <v>R12</v>
      </c>
      <c r="F35" s="5" t="s">
        <v>792</v>
      </c>
      <c r="G35" s="7" t="e">
        <f>#REF!</f>
        <v>#REF!</v>
      </c>
      <c r="H35" s="5" t="s">
        <v>351</v>
      </c>
      <c r="I35" s="5" t="s">
        <v>791</v>
      </c>
      <c r="J35" s="5">
        <v>513822127</v>
      </c>
      <c r="K35" s="5">
        <v>38311</v>
      </c>
      <c r="L35" s="5" t="s">
        <v>558</v>
      </c>
      <c r="M35" s="5" t="s">
        <v>559</v>
      </c>
      <c r="N35" s="5" t="s">
        <v>560</v>
      </c>
      <c r="O35" s="5" t="s">
        <v>561</v>
      </c>
      <c r="P35" s="5" t="s">
        <v>347</v>
      </c>
      <c r="Q35" s="5" t="s">
        <v>707</v>
      </c>
      <c r="R35" s="5"/>
      <c r="S35" s="5" t="s">
        <v>566</v>
      </c>
      <c r="T35" s="5" t="s">
        <v>564</v>
      </c>
      <c r="U35" s="5" t="s">
        <v>349</v>
      </c>
      <c r="V35" s="5" t="s">
        <v>350</v>
      </c>
      <c r="W35" s="5" t="s">
        <v>351</v>
      </c>
      <c r="X35" s="5" t="s">
        <v>707</v>
      </c>
      <c r="Y35" s="5" t="s">
        <v>708</v>
      </c>
      <c r="Z35" s="5" t="s">
        <v>566</v>
      </c>
      <c r="AA35" s="5" t="s">
        <v>565</v>
      </c>
      <c r="AB35" s="9" t="s">
        <v>563</v>
      </c>
    </row>
    <row r="36" spans="1:28" ht="15" customHeight="1" x14ac:dyDescent="0.25">
      <c r="A36" s="6" t="s">
        <v>557</v>
      </c>
      <c r="B36" s="5" t="s">
        <v>19</v>
      </c>
      <c r="C36" s="5" t="s">
        <v>359</v>
      </c>
      <c r="D36" s="5" t="s">
        <v>35</v>
      </c>
      <c r="E36" s="18" t="str">
        <f t="shared" si="0"/>
        <v>R12</v>
      </c>
      <c r="F36" s="5" t="s">
        <v>792</v>
      </c>
      <c r="G36" s="7" t="e">
        <f>#REF!</f>
        <v>#REF!</v>
      </c>
      <c r="H36" s="5" t="s">
        <v>351</v>
      </c>
      <c r="I36" s="5" t="s">
        <v>791</v>
      </c>
      <c r="J36" s="5">
        <v>513822127</v>
      </c>
      <c r="K36" s="5">
        <v>38311</v>
      </c>
      <c r="L36" s="5" t="s">
        <v>558</v>
      </c>
      <c r="M36" s="5" t="s">
        <v>559</v>
      </c>
      <c r="N36" s="5" t="s">
        <v>560</v>
      </c>
      <c r="O36" s="5" t="s">
        <v>561</v>
      </c>
      <c r="P36" s="5" t="s">
        <v>347</v>
      </c>
      <c r="Q36" s="5" t="s">
        <v>707</v>
      </c>
      <c r="R36" s="5"/>
      <c r="S36" s="5" t="s">
        <v>566</v>
      </c>
      <c r="T36" s="5" t="s">
        <v>564</v>
      </c>
      <c r="U36" s="5" t="s">
        <v>349</v>
      </c>
      <c r="V36" s="5" t="s">
        <v>350</v>
      </c>
      <c r="W36" s="5" t="s">
        <v>351</v>
      </c>
      <c r="X36" s="5" t="s">
        <v>707</v>
      </c>
      <c r="Y36" s="5" t="s">
        <v>708</v>
      </c>
      <c r="Z36" s="5" t="s">
        <v>566</v>
      </c>
      <c r="AA36" s="5" t="s">
        <v>565</v>
      </c>
      <c r="AB36" s="9" t="s">
        <v>563</v>
      </c>
    </row>
    <row r="37" spans="1:28" ht="15" customHeight="1" x14ac:dyDescent="0.25">
      <c r="A37" s="6" t="s">
        <v>557</v>
      </c>
      <c r="B37" s="5" t="s">
        <v>20</v>
      </c>
      <c r="C37" s="5" t="s">
        <v>359</v>
      </c>
      <c r="D37" s="5" t="s">
        <v>36</v>
      </c>
      <c r="E37" s="18" t="str">
        <f t="shared" si="0"/>
        <v>R12</v>
      </c>
      <c r="F37" s="5" t="s">
        <v>792</v>
      </c>
      <c r="G37" s="7" t="e">
        <f>#REF!</f>
        <v>#REF!</v>
      </c>
      <c r="H37" s="5" t="s">
        <v>351</v>
      </c>
      <c r="I37" s="5" t="s">
        <v>791</v>
      </c>
      <c r="J37" s="5">
        <v>513822127</v>
      </c>
      <c r="K37" s="5">
        <v>38311</v>
      </c>
      <c r="L37" s="5" t="s">
        <v>558</v>
      </c>
      <c r="M37" s="5" t="s">
        <v>559</v>
      </c>
      <c r="N37" s="5" t="s">
        <v>560</v>
      </c>
      <c r="O37" s="5" t="s">
        <v>561</v>
      </c>
      <c r="P37" s="5" t="s">
        <v>347</v>
      </c>
      <c r="Q37" s="5" t="s">
        <v>707</v>
      </c>
      <c r="R37" s="5"/>
      <c r="S37" s="5" t="s">
        <v>566</v>
      </c>
      <c r="T37" s="5" t="s">
        <v>564</v>
      </c>
      <c r="U37" s="5" t="s">
        <v>349</v>
      </c>
      <c r="V37" s="5" t="s">
        <v>350</v>
      </c>
      <c r="W37" s="5" t="s">
        <v>351</v>
      </c>
      <c r="X37" s="5" t="s">
        <v>707</v>
      </c>
      <c r="Y37" s="5" t="s">
        <v>708</v>
      </c>
      <c r="Z37" s="5" t="s">
        <v>566</v>
      </c>
      <c r="AA37" s="5" t="s">
        <v>565</v>
      </c>
      <c r="AB37" s="9" t="s">
        <v>563</v>
      </c>
    </row>
    <row r="38" spans="1:28" ht="15" customHeight="1" x14ac:dyDescent="0.25">
      <c r="A38" s="6" t="s">
        <v>557</v>
      </c>
      <c r="B38" s="5" t="s">
        <v>22</v>
      </c>
      <c r="C38" s="5" t="s">
        <v>136</v>
      </c>
      <c r="D38" s="5" t="s">
        <v>38</v>
      </c>
      <c r="E38" s="18" t="str">
        <f t="shared" si="0"/>
        <v>R13</v>
      </c>
      <c r="F38" s="5" t="s">
        <v>792</v>
      </c>
      <c r="G38" s="7" t="e">
        <f>#REF!</f>
        <v>#REF!</v>
      </c>
      <c r="H38" s="5" t="s">
        <v>351</v>
      </c>
      <c r="I38" s="5" t="s">
        <v>791</v>
      </c>
      <c r="J38" s="5">
        <v>513822127</v>
      </c>
      <c r="K38" s="5">
        <v>38311</v>
      </c>
      <c r="L38" s="5" t="s">
        <v>558</v>
      </c>
      <c r="M38" s="5" t="s">
        <v>559</v>
      </c>
      <c r="N38" s="5" t="s">
        <v>560</v>
      </c>
      <c r="O38" s="5" t="s">
        <v>561</v>
      </c>
      <c r="P38" s="5" t="s">
        <v>347</v>
      </c>
      <c r="Q38" s="5" t="s">
        <v>707</v>
      </c>
      <c r="R38" s="5"/>
      <c r="S38" s="5" t="s">
        <v>566</v>
      </c>
      <c r="T38" s="5" t="s">
        <v>564</v>
      </c>
      <c r="U38" s="5" t="s">
        <v>349</v>
      </c>
      <c r="V38" s="5" t="s">
        <v>350</v>
      </c>
      <c r="W38" s="5" t="s">
        <v>351</v>
      </c>
      <c r="X38" s="5" t="s">
        <v>707</v>
      </c>
      <c r="Y38" s="5" t="s">
        <v>708</v>
      </c>
      <c r="Z38" s="5" t="s">
        <v>566</v>
      </c>
      <c r="AA38" s="5" t="s">
        <v>565</v>
      </c>
      <c r="AB38" s="9" t="s">
        <v>563</v>
      </c>
    </row>
    <row r="39" spans="1:28" ht="15" customHeight="1" x14ac:dyDescent="0.25">
      <c r="A39" s="6" t="s">
        <v>557</v>
      </c>
      <c r="B39" s="5" t="s">
        <v>23</v>
      </c>
      <c r="C39" s="5" t="s">
        <v>136</v>
      </c>
      <c r="D39" s="5" t="s">
        <v>39</v>
      </c>
      <c r="E39" s="18" t="str">
        <f t="shared" si="0"/>
        <v>R13</v>
      </c>
      <c r="F39" s="5" t="s">
        <v>792</v>
      </c>
      <c r="G39" s="7" t="e">
        <f>#REF!</f>
        <v>#REF!</v>
      </c>
      <c r="H39" s="5" t="s">
        <v>351</v>
      </c>
      <c r="I39" s="5" t="s">
        <v>791</v>
      </c>
      <c r="J39" s="5">
        <v>513822127</v>
      </c>
      <c r="K39" s="5">
        <v>38311</v>
      </c>
      <c r="L39" s="5" t="s">
        <v>558</v>
      </c>
      <c r="M39" s="5" t="s">
        <v>559</v>
      </c>
      <c r="N39" s="5" t="s">
        <v>560</v>
      </c>
      <c r="O39" s="5" t="s">
        <v>561</v>
      </c>
      <c r="P39" s="5" t="s">
        <v>347</v>
      </c>
      <c r="Q39" s="5" t="s">
        <v>707</v>
      </c>
      <c r="R39" s="5"/>
      <c r="S39" s="5" t="s">
        <v>566</v>
      </c>
      <c r="T39" s="5" t="s">
        <v>564</v>
      </c>
      <c r="U39" s="5" t="s">
        <v>349</v>
      </c>
      <c r="V39" s="5" t="s">
        <v>350</v>
      </c>
      <c r="W39" s="5" t="s">
        <v>351</v>
      </c>
      <c r="X39" s="5" t="s">
        <v>707</v>
      </c>
      <c r="Y39" s="5" t="s">
        <v>708</v>
      </c>
      <c r="Z39" s="5" t="s">
        <v>566</v>
      </c>
      <c r="AA39" s="5" t="s">
        <v>565</v>
      </c>
      <c r="AB39" s="9" t="s">
        <v>563</v>
      </c>
    </row>
    <row r="40" spans="1:28" ht="15" customHeight="1" x14ac:dyDescent="0.25">
      <c r="A40" s="6" t="s">
        <v>557</v>
      </c>
      <c r="B40" s="5" t="s">
        <v>452</v>
      </c>
      <c r="C40" s="5" t="s">
        <v>136</v>
      </c>
      <c r="D40" s="5" t="s">
        <v>153</v>
      </c>
      <c r="E40" s="18" t="str">
        <f t="shared" si="0"/>
        <v>R13</v>
      </c>
      <c r="F40" s="5" t="s">
        <v>792</v>
      </c>
      <c r="G40" s="7" t="e">
        <f>#REF!</f>
        <v>#REF!</v>
      </c>
      <c r="H40" s="5" t="s">
        <v>351</v>
      </c>
      <c r="I40" s="5" t="s">
        <v>791</v>
      </c>
      <c r="J40" s="5">
        <v>513822127</v>
      </c>
      <c r="K40" s="5">
        <v>38311</v>
      </c>
      <c r="L40" s="5" t="s">
        <v>558</v>
      </c>
      <c r="M40" s="5" t="s">
        <v>559</v>
      </c>
      <c r="N40" s="5" t="s">
        <v>560</v>
      </c>
      <c r="O40" s="5" t="s">
        <v>561</v>
      </c>
      <c r="P40" s="5" t="s">
        <v>347</v>
      </c>
      <c r="Q40" s="5" t="s">
        <v>707</v>
      </c>
      <c r="R40" s="5"/>
      <c r="S40" s="5" t="s">
        <v>566</v>
      </c>
      <c r="T40" s="5" t="s">
        <v>564</v>
      </c>
      <c r="U40" s="5" t="s">
        <v>349</v>
      </c>
      <c r="V40" s="5" t="s">
        <v>350</v>
      </c>
      <c r="W40" s="5" t="s">
        <v>351</v>
      </c>
      <c r="X40" s="5" t="s">
        <v>707</v>
      </c>
      <c r="Y40" s="5" t="s">
        <v>708</v>
      </c>
      <c r="Z40" s="5" t="s">
        <v>566</v>
      </c>
      <c r="AA40" s="5" t="s">
        <v>565</v>
      </c>
      <c r="AB40" s="9" t="s">
        <v>563</v>
      </c>
    </row>
    <row r="41" spans="1:28" ht="15" customHeight="1" x14ac:dyDescent="0.25">
      <c r="A41" s="6" t="s">
        <v>557</v>
      </c>
      <c r="B41" s="5" t="s">
        <v>453</v>
      </c>
      <c r="C41" s="5" t="s">
        <v>136</v>
      </c>
      <c r="D41" s="5" t="s">
        <v>454</v>
      </c>
      <c r="E41" s="18" t="str">
        <f t="shared" si="0"/>
        <v>R13</v>
      </c>
      <c r="F41" s="5" t="s">
        <v>792</v>
      </c>
      <c r="G41" s="7" t="e">
        <f>#REF!</f>
        <v>#REF!</v>
      </c>
      <c r="H41" s="5" t="s">
        <v>351</v>
      </c>
      <c r="I41" s="5" t="s">
        <v>791</v>
      </c>
      <c r="J41" s="5">
        <v>513822127</v>
      </c>
      <c r="K41" s="5">
        <v>38311</v>
      </c>
      <c r="L41" s="5" t="s">
        <v>558</v>
      </c>
      <c r="M41" s="5" t="s">
        <v>559</v>
      </c>
      <c r="N41" s="5" t="s">
        <v>560</v>
      </c>
      <c r="O41" s="5" t="s">
        <v>561</v>
      </c>
      <c r="P41" s="5" t="s">
        <v>347</v>
      </c>
      <c r="Q41" s="5" t="s">
        <v>707</v>
      </c>
      <c r="R41" s="5"/>
      <c r="S41" s="5" t="s">
        <v>566</v>
      </c>
      <c r="T41" s="5" t="s">
        <v>564</v>
      </c>
      <c r="U41" s="5" t="s">
        <v>349</v>
      </c>
      <c r="V41" s="5" t="s">
        <v>350</v>
      </c>
      <c r="W41" s="5" t="s">
        <v>351</v>
      </c>
      <c r="X41" s="5" t="s">
        <v>707</v>
      </c>
      <c r="Y41" s="5" t="s">
        <v>708</v>
      </c>
      <c r="Z41" s="5" t="s">
        <v>566</v>
      </c>
      <c r="AA41" s="5" t="s">
        <v>565</v>
      </c>
      <c r="AB41" s="9" t="s">
        <v>563</v>
      </c>
    </row>
    <row r="42" spans="1:28" ht="15" customHeight="1" x14ac:dyDescent="0.25">
      <c r="A42" s="6" t="s">
        <v>557</v>
      </c>
      <c r="B42" s="5" t="s">
        <v>574</v>
      </c>
      <c r="C42" s="5" t="s">
        <v>136</v>
      </c>
      <c r="D42" s="5" t="s">
        <v>576</v>
      </c>
      <c r="E42" s="18" t="str">
        <f t="shared" si="0"/>
        <v>R13</v>
      </c>
      <c r="F42" s="5" t="s">
        <v>792</v>
      </c>
      <c r="G42" s="7" t="e">
        <f>#REF!</f>
        <v>#REF!</v>
      </c>
      <c r="H42" s="5" t="s">
        <v>351</v>
      </c>
      <c r="I42" s="5" t="s">
        <v>791</v>
      </c>
      <c r="J42" s="5">
        <v>513822127</v>
      </c>
      <c r="K42" s="5">
        <v>38311</v>
      </c>
      <c r="L42" s="5" t="s">
        <v>558</v>
      </c>
      <c r="M42" s="5" t="s">
        <v>559</v>
      </c>
      <c r="N42" s="5" t="s">
        <v>560</v>
      </c>
      <c r="O42" s="5" t="s">
        <v>561</v>
      </c>
      <c r="P42" s="5" t="s">
        <v>347</v>
      </c>
      <c r="Q42" s="5" t="s">
        <v>707</v>
      </c>
      <c r="R42" s="5"/>
      <c r="S42" s="5" t="s">
        <v>566</v>
      </c>
      <c r="T42" s="5" t="s">
        <v>564</v>
      </c>
      <c r="U42" s="5" t="s">
        <v>349</v>
      </c>
      <c r="V42" s="5" t="s">
        <v>350</v>
      </c>
      <c r="W42" s="5" t="s">
        <v>351</v>
      </c>
      <c r="X42" s="5" t="s">
        <v>707</v>
      </c>
      <c r="Y42" s="5" t="s">
        <v>708</v>
      </c>
      <c r="Z42" s="5" t="s">
        <v>566</v>
      </c>
      <c r="AA42" s="5" t="s">
        <v>565</v>
      </c>
      <c r="AB42" s="9" t="s">
        <v>563</v>
      </c>
    </row>
    <row r="43" spans="1:28" ht="15" customHeight="1" x14ac:dyDescent="0.25">
      <c r="A43" s="6" t="s">
        <v>557</v>
      </c>
      <c r="B43" s="5" t="s">
        <v>46</v>
      </c>
      <c r="C43" s="5" t="s">
        <v>136</v>
      </c>
      <c r="D43" s="5" t="s">
        <v>577</v>
      </c>
      <c r="E43" s="18" t="str">
        <f t="shared" si="0"/>
        <v>R13</v>
      </c>
      <c r="F43" s="5" t="s">
        <v>792</v>
      </c>
      <c r="G43" s="7" t="e">
        <f>#REF!</f>
        <v>#REF!</v>
      </c>
      <c r="H43" s="5" t="s">
        <v>351</v>
      </c>
      <c r="I43" s="5" t="s">
        <v>791</v>
      </c>
      <c r="J43" s="5">
        <v>513822127</v>
      </c>
      <c r="K43" s="5">
        <v>38311</v>
      </c>
      <c r="L43" s="5" t="s">
        <v>558</v>
      </c>
      <c r="M43" s="5" t="s">
        <v>559</v>
      </c>
      <c r="N43" s="5" t="s">
        <v>560</v>
      </c>
      <c r="O43" s="5" t="s">
        <v>561</v>
      </c>
      <c r="P43" s="5" t="s">
        <v>347</v>
      </c>
      <c r="Q43" s="5" t="s">
        <v>707</v>
      </c>
      <c r="R43" s="5"/>
      <c r="S43" s="5" t="s">
        <v>566</v>
      </c>
      <c r="T43" s="5" t="s">
        <v>564</v>
      </c>
      <c r="U43" s="5" t="s">
        <v>349</v>
      </c>
      <c r="V43" s="5" t="s">
        <v>350</v>
      </c>
      <c r="W43" s="5" t="s">
        <v>351</v>
      </c>
      <c r="X43" s="5" t="s">
        <v>707</v>
      </c>
      <c r="Y43" s="5" t="s">
        <v>708</v>
      </c>
      <c r="Z43" s="5" t="s">
        <v>566</v>
      </c>
      <c r="AA43" s="5" t="s">
        <v>565</v>
      </c>
      <c r="AB43" s="9" t="s">
        <v>563</v>
      </c>
    </row>
    <row r="44" spans="1:28" ht="15" customHeight="1" x14ac:dyDescent="0.25">
      <c r="A44" s="6" t="s">
        <v>557</v>
      </c>
      <c r="B44" s="5" t="s">
        <v>575</v>
      </c>
      <c r="C44" s="5" t="s">
        <v>136</v>
      </c>
      <c r="D44" s="5" t="s">
        <v>523</v>
      </c>
      <c r="E44" s="18" t="str">
        <f t="shared" si="0"/>
        <v>R13</v>
      </c>
      <c r="F44" s="5" t="s">
        <v>792</v>
      </c>
      <c r="G44" s="7" t="e">
        <f>#REF!</f>
        <v>#REF!</v>
      </c>
      <c r="H44" s="5" t="s">
        <v>351</v>
      </c>
      <c r="I44" s="5" t="s">
        <v>791</v>
      </c>
      <c r="J44" s="5">
        <v>513822127</v>
      </c>
      <c r="K44" s="5">
        <v>38311</v>
      </c>
      <c r="L44" s="5" t="s">
        <v>558</v>
      </c>
      <c r="M44" s="5" t="s">
        <v>559</v>
      </c>
      <c r="N44" s="5" t="s">
        <v>560</v>
      </c>
      <c r="O44" s="5" t="s">
        <v>561</v>
      </c>
      <c r="P44" s="5" t="s">
        <v>347</v>
      </c>
      <c r="Q44" s="5" t="s">
        <v>707</v>
      </c>
      <c r="R44" s="5"/>
      <c r="S44" s="5" t="s">
        <v>566</v>
      </c>
      <c r="T44" s="5" t="s">
        <v>564</v>
      </c>
      <c r="U44" s="5" t="s">
        <v>349</v>
      </c>
      <c r="V44" s="5" t="s">
        <v>350</v>
      </c>
      <c r="W44" s="5" t="s">
        <v>351</v>
      </c>
      <c r="X44" s="5" t="s">
        <v>707</v>
      </c>
      <c r="Y44" s="5" t="s">
        <v>708</v>
      </c>
      <c r="Z44" s="5" t="s">
        <v>566</v>
      </c>
      <c r="AA44" s="5" t="s">
        <v>565</v>
      </c>
      <c r="AB44" s="9" t="s">
        <v>563</v>
      </c>
    </row>
    <row r="45" spans="1:28" ht="15" customHeight="1" x14ac:dyDescent="0.25">
      <c r="A45" s="6" t="s">
        <v>557</v>
      </c>
      <c r="B45" s="5" t="s">
        <v>177</v>
      </c>
      <c r="C45" s="5" t="s">
        <v>257</v>
      </c>
      <c r="D45" s="5" t="s">
        <v>957</v>
      </c>
      <c r="E45" s="18" t="str">
        <f t="shared" si="0"/>
        <v>R12/R13</v>
      </c>
      <c r="F45" s="5" t="s">
        <v>792</v>
      </c>
      <c r="G45" s="7" t="e">
        <f>#REF!</f>
        <v>#REF!</v>
      </c>
      <c r="H45" s="5" t="s">
        <v>351</v>
      </c>
      <c r="I45" s="5" t="s">
        <v>791</v>
      </c>
      <c r="J45" s="5">
        <v>513822127</v>
      </c>
      <c r="K45" s="5">
        <v>38311</v>
      </c>
      <c r="L45" s="5" t="s">
        <v>558</v>
      </c>
      <c r="M45" s="5" t="s">
        <v>559</v>
      </c>
      <c r="N45" s="5" t="s">
        <v>560</v>
      </c>
      <c r="O45" s="5" t="s">
        <v>561</v>
      </c>
      <c r="P45" s="5" t="s">
        <v>347</v>
      </c>
      <c r="Q45" s="5" t="s">
        <v>707</v>
      </c>
      <c r="R45" s="5"/>
      <c r="S45" s="5" t="s">
        <v>566</v>
      </c>
      <c r="T45" s="5" t="s">
        <v>564</v>
      </c>
      <c r="U45" s="5" t="s">
        <v>349</v>
      </c>
      <c r="V45" s="5" t="s">
        <v>350</v>
      </c>
      <c r="W45" s="5" t="s">
        <v>351</v>
      </c>
      <c r="X45" s="5" t="s">
        <v>707</v>
      </c>
      <c r="Y45" s="5" t="s">
        <v>708</v>
      </c>
      <c r="Z45" s="5" t="s">
        <v>566</v>
      </c>
      <c r="AA45" s="5" t="s">
        <v>565</v>
      </c>
      <c r="AB45" s="9" t="s">
        <v>563</v>
      </c>
    </row>
    <row r="46" spans="1:28" ht="15" customHeight="1" x14ac:dyDescent="0.25">
      <c r="A46" s="6" t="s">
        <v>557</v>
      </c>
      <c r="B46" s="5" t="s">
        <v>24</v>
      </c>
      <c r="C46" s="5" t="s">
        <v>257</v>
      </c>
      <c r="D46" s="5" t="s">
        <v>40</v>
      </c>
      <c r="E46" s="18" t="str">
        <f t="shared" si="0"/>
        <v>R12/R13</v>
      </c>
      <c r="F46" s="5" t="s">
        <v>792</v>
      </c>
      <c r="G46" s="7" t="e">
        <f>#REF!</f>
        <v>#REF!</v>
      </c>
      <c r="H46" s="5" t="s">
        <v>351</v>
      </c>
      <c r="I46" s="5" t="s">
        <v>791</v>
      </c>
      <c r="J46" s="5">
        <v>513822127</v>
      </c>
      <c r="K46" s="5">
        <v>38311</v>
      </c>
      <c r="L46" s="5" t="s">
        <v>558</v>
      </c>
      <c r="M46" s="5" t="s">
        <v>559</v>
      </c>
      <c r="N46" s="5" t="s">
        <v>560</v>
      </c>
      <c r="O46" s="5" t="s">
        <v>561</v>
      </c>
      <c r="P46" s="5" t="s">
        <v>347</v>
      </c>
      <c r="Q46" s="5" t="s">
        <v>707</v>
      </c>
      <c r="R46" s="5"/>
      <c r="S46" s="5" t="s">
        <v>566</v>
      </c>
      <c r="T46" s="5" t="s">
        <v>564</v>
      </c>
      <c r="U46" s="5" t="s">
        <v>349</v>
      </c>
      <c r="V46" s="5" t="s">
        <v>350</v>
      </c>
      <c r="W46" s="5" t="s">
        <v>351</v>
      </c>
      <c r="X46" s="5" t="s">
        <v>707</v>
      </c>
      <c r="Y46" s="5" t="s">
        <v>708</v>
      </c>
      <c r="Z46" s="5" t="s">
        <v>566</v>
      </c>
      <c r="AA46" s="5" t="s">
        <v>565</v>
      </c>
      <c r="AB46" s="9" t="s">
        <v>563</v>
      </c>
    </row>
    <row r="47" spans="1:28" ht="15" customHeight="1" x14ac:dyDescent="0.25">
      <c r="A47" s="6" t="s">
        <v>557</v>
      </c>
      <c r="B47" s="5" t="s">
        <v>25</v>
      </c>
      <c r="C47" s="5" t="s">
        <v>398</v>
      </c>
      <c r="D47" s="5" t="s">
        <v>41</v>
      </c>
      <c r="E47" s="18" t="str">
        <f t="shared" si="0"/>
        <v>R12/D13, R13/D15</v>
      </c>
      <c r="F47" s="5" t="s">
        <v>792</v>
      </c>
      <c r="G47" s="7" t="e">
        <f>#REF!</f>
        <v>#REF!</v>
      </c>
      <c r="H47" s="5" t="s">
        <v>351</v>
      </c>
      <c r="I47" s="5" t="s">
        <v>791</v>
      </c>
      <c r="J47" s="5">
        <v>513822127</v>
      </c>
      <c r="K47" s="5">
        <v>38311</v>
      </c>
      <c r="L47" s="5" t="s">
        <v>558</v>
      </c>
      <c r="M47" s="5" t="s">
        <v>559</v>
      </c>
      <c r="N47" s="5" t="s">
        <v>560</v>
      </c>
      <c r="O47" s="5" t="s">
        <v>561</v>
      </c>
      <c r="P47" s="5" t="s">
        <v>347</v>
      </c>
      <c r="Q47" s="5" t="s">
        <v>707</v>
      </c>
      <c r="R47" s="5"/>
      <c r="S47" s="5" t="s">
        <v>566</v>
      </c>
      <c r="T47" s="5" t="s">
        <v>564</v>
      </c>
      <c r="U47" s="5" t="s">
        <v>349</v>
      </c>
      <c r="V47" s="5" t="s">
        <v>350</v>
      </c>
      <c r="W47" s="5" t="s">
        <v>351</v>
      </c>
      <c r="X47" s="5" t="s">
        <v>707</v>
      </c>
      <c r="Y47" s="5" t="s">
        <v>708</v>
      </c>
      <c r="Z47" s="5" t="s">
        <v>566</v>
      </c>
      <c r="AA47" s="5" t="s">
        <v>565</v>
      </c>
      <c r="AB47" s="9" t="s">
        <v>563</v>
      </c>
    </row>
    <row r="48" spans="1:28" ht="15" customHeight="1" x14ac:dyDescent="0.25">
      <c r="A48" s="6" t="s">
        <v>509</v>
      </c>
      <c r="B48" s="5" t="s">
        <v>11</v>
      </c>
      <c r="C48" s="5" t="s">
        <v>359</v>
      </c>
      <c r="D48" s="5" t="s">
        <v>27</v>
      </c>
      <c r="E48" s="18" t="str">
        <f t="shared" si="0"/>
        <v>R12</v>
      </c>
      <c r="F48" s="5" t="s">
        <v>790</v>
      </c>
      <c r="G48" s="7" t="e">
        <f>#REF!</f>
        <v>#REF!</v>
      </c>
      <c r="H48" s="5" t="s">
        <v>351</v>
      </c>
      <c r="I48" s="5" t="s">
        <v>789</v>
      </c>
      <c r="J48" s="5">
        <v>511042701</v>
      </c>
      <c r="K48" s="5" t="s">
        <v>470</v>
      </c>
      <c r="L48" s="5" t="s">
        <v>455</v>
      </c>
      <c r="M48" s="5" t="s">
        <v>238</v>
      </c>
      <c r="N48" s="5" t="s">
        <v>456</v>
      </c>
      <c r="O48" s="5" t="s">
        <v>350</v>
      </c>
      <c r="P48" s="5" t="s">
        <v>351</v>
      </c>
      <c r="Q48" s="5" t="s">
        <v>457</v>
      </c>
      <c r="R48" s="5"/>
      <c r="S48" s="5" t="s">
        <v>458</v>
      </c>
      <c r="T48" s="5" t="s">
        <v>238</v>
      </c>
      <c r="U48" s="5" t="s">
        <v>456</v>
      </c>
      <c r="V48" s="5" t="s">
        <v>350</v>
      </c>
      <c r="W48" s="5" t="s">
        <v>351</v>
      </c>
      <c r="X48" s="5" t="s">
        <v>457</v>
      </c>
      <c r="Y48" s="5" t="s">
        <v>341</v>
      </c>
      <c r="Z48" s="5" t="s">
        <v>458</v>
      </c>
      <c r="AA48" s="5" t="s">
        <v>459</v>
      </c>
      <c r="AB48" s="9" t="s">
        <v>508</v>
      </c>
    </row>
    <row r="49" spans="1:28" ht="15" customHeight="1" x14ac:dyDescent="0.25">
      <c r="A49" s="6" t="s">
        <v>509</v>
      </c>
      <c r="B49" s="5" t="s">
        <v>12</v>
      </c>
      <c r="C49" s="5" t="s">
        <v>359</v>
      </c>
      <c r="D49" s="5" t="s">
        <v>28</v>
      </c>
      <c r="E49" s="18" t="str">
        <f t="shared" si="0"/>
        <v>R12</v>
      </c>
      <c r="F49" s="5" t="s">
        <v>790</v>
      </c>
      <c r="G49" s="7" t="e">
        <f>#REF!</f>
        <v>#REF!</v>
      </c>
      <c r="H49" s="5" t="s">
        <v>351</v>
      </c>
      <c r="I49" s="5" t="s">
        <v>789</v>
      </c>
      <c r="J49" s="5">
        <v>511042702</v>
      </c>
      <c r="K49" s="5" t="s">
        <v>803</v>
      </c>
      <c r="L49" s="5" t="s">
        <v>455</v>
      </c>
      <c r="M49" s="5" t="s">
        <v>238</v>
      </c>
      <c r="N49" s="5" t="s">
        <v>456</v>
      </c>
      <c r="O49" s="5" t="s">
        <v>350</v>
      </c>
      <c r="P49" s="5" t="s">
        <v>351</v>
      </c>
      <c r="Q49" s="5" t="s">
        <v>457</v>
      </c>
      <c r="R49" s="5"/>
      <c r="S49" s="5" t="s">
        <v>458</v>
      </c>
      <c r="T49" s="5" t="s">
        <v>238</v>
      </c>
      <c r="U49" s="5" t="s">
        <v>456</v>
      </c>
      <c r="V49" s="5" t="s">
        <v>350</v>
      </c>
      <c r="W49" s="5" t="s">
        <v>351</v>
      </c>
      <c r="X49" s="5" t="s">
        <v>457</v>
      </c>
      <c r="Y49" s="5" t="s">
        <v>804</v>
      </c>
      <c r="Z49" s="5" t="s">
        <v>458</v>
      </c>
      <c r="AA49" s="5" t="s">
        <v>459</v>
      </c>
      <c r="AB49" s="9" t="s">
        <v>508</v>
      </c>
    </row>
    <row r="50" spans="1:28" ht="15" customHeight="1" x14ac:dyDescent="0.25">
      <c r="A50" s="6" t="s">
        <v>509</v>
      </c>
      <c r="B50" s="5" t="s">
        <v>137</v>
      </c>
      <c r="C50" s="5" t="s">
        <v>359</v>
      </c>
      <c r="D50" s="5" t="s">
        <v>138</v>
      </c>
      <c r="E50" s="18" t="str">
        <f t="shared" si="0"/>
        <v>R12</v>
      </c>
      <c r="F50" s="5" t="s">
        <v>790</v>
      </c>
      <c r="G50" s="7" t="e">
        <f>#REF!</f>
        <v>#REF!</v>
      </c>
      <c r="H50" s="5" t="s">
        <v>351</v>
      </c>
      <c r="I50" s="5" t="s">
        <v>789</v>
      </c>
      <c r="J50" s="5">
        <v>511042703</v>
      </c>
      <c r="K50" s="5" t="s">
        <v>805</v>
      </c>
      <c r="L50" s="5" t="s">
        <v>455</v>
      </c>
      <c r="M50" s="5" t="s">
        <v>238</v>
      </c>
      <c r="N50" s="5" t="s">
        <v>456</v>
      </c>
      <c r="O50" s="5" t="s">
        <v>350</v>
      </c>
      <c r="P50" s="5" t="s">
        <v>351</v>
      </c>
      <c r="Q50" s="5" t="s">
        <v>457</v>
      </c>
      <c r="R50" s="5"/>
      <c r="S50" s="5" t="s">
        <v>458</v>
      </c>
      <c r="T50" s="5" t="s">
        <v>238</v>
      </c>
      <c r="U50" s="5" t="s">
        <v>456</v>
      </c>
      <c r="V50" s="5" t="s">
        <v>350</v>
      </c>
      <c r="W50" s="5" t="s">
        <v>351</v>
      </c>
      <c r="X50" s="5" t="s">
        <v>457</v>
      </c>
      <c r="Y50" s="5" t="s">
        <v>806</v>
      </c>
      <c r="Z50" s="5" t="s">
        <v>458</v>
      </c>
      <c r="AA50" s="5" t="s">
        <v>459</v>
      </c>
      <c r="AB50" s="9" t="s">
        <v>508</v>
      </c>
    </row>
    <row r="51" spans="1:28" ht="15" customHeight="1" x14ac:dyDescent="0.25">
      <c r="A51" s="6" t="s">
        <v>509</v>
      </c>
      <c r="B51" s="5" t="s">
        <v>609</v>
      </c>
      <c r="C51" s="5" t="s">
        <v>135</v>
      </c>
      <c r="D51" s="5" t="s">
        <v>142</v>
      </c>
      <c r="E51" s="18" t="str">
        <f t="shared" si="0"/>
        <v>R13/D15</v>
      </c>
      <c r="F51" s="5" t="s">
        <v>790</v>
      </c>
      <c r="G51" s="7" t="e">
        <f>#REF!</f>
        <v>#REF!</v>
      </c>
      <c r="H51" s="5" t="s">
        <v>351</v>
      </c>
      <c r="I51" s="5" t="s">
        <v>789</v>
      </c>
      <c r="J51" s="5">
        <v>511042704</v>
      </c>
      <c r="K51" s="5" t="s">
        <v>807</v>
      </c>
      <c r="L51" s="5" t="s">
        <v>455</v>
      </c>
      <c r="M51" s="5" t="s">
        <v>238</v>
      </c>
      <c r="N51" s="5" t="s">
        <v>456</v>
      </c>
      <c r="O51" s="5" t="s">
        <v>350</v>
      </c>
      <c r="P51" s="5" t="s">
        <v>351</v>
      </c>
      <c r="Q51" s="5" t="s">
        <v>457</v>
      </c>
      <c r="R51" s="5"/>
      <c r="S51" s="5" t="s">
        <v>458</v>
      </c>
      <c r="T51" s="5" t="s">
        <v>238</v>
      </c>
      <c r="U51" s="5" t="s">
        <v>456</v>
      </c>
      <c r="V51" s="5" t="s">
        <v>350</v>
      </c>
      <c r="W51" s="5" t="s">
        <v>351</v>
      </c>
      <c r="X51" s="5" t="s">
        <v>457</v>
      </c>
      <c r="Y51" s="5" t="s">
        <v>808</v>
      </c>
      <c r="Z51" s="5" t="s">
        <v>458</v>
      </c>
      <c r="AA51" s="5" t="s">
        <v>459</v>
      </c>
      <c r="AB51" s="9" t="s">
        <v>508</v>
      </c>
    </row>
    <row r="52" spans="1:28" ht="15" customHeight="1" x14ac:dyDescent="0.25">
      <c r="A52" s="6" t="s">
        <v>509</v>
      </c>
      <c r="B52" s="5" t="s">
        <v>43</v>
      </c>
      <c r="C52" s="5" t="s">
        <v>136</v>
      </c>
      <c r="D52" s="5" t="s">
        <v>47</v>
      </c>
      <c r="E52" s="18" t="str">
        <f t="shared" si="0"/>
        <v>R13</v>
      </c>
      <c r="F52" s="5" t="s">
        <v>790</v>
      </c>
      <c r="G52" s="7" t="e">
        <f>#REF!</f>
        <v>#REF!</v>
      </c>
      <c r="H52" s="5" t="s">
        <v>351</v>
      </c>
      <c r="I52" s="5" t="s">
        <v>789</v>
      </c>
      <c r="J52" s="5">
        <v>511042705</v>
      </c>
      <c r="K52" s="5" t="s">
        <v>809</v>
      </c>
      <c r="L52" s="5" t="s">
        <v>455</v>
      </c>
      <c r="M52" s="5" t="s">
        <v>238</v>
      </c>
      <c r="N52" s="5" t="s">
        <v>456</v>
      </c>
      <c r="O52" s="5" t="s">
        <v>350</v>
      </c>
      <c r="P52" s="5" t="s">
        <v>351</v>
      </c>
      <c r="Q52" s="5" t="s">
        <v>457</v>
      </c>
      <c r="R52" s="5"/>
      <c r="S52" s="5" t="s">
        <v>458</v>
      </c>
      <c r="T52" s="5" t="s">
        <v>238</v>
      </c>
      <c r="U52" s="5" t="s">
        <v>456</v>
      </c>
      <c r="V52" s="5" t="s">
        <v>350</v>
      </c>
      <c r="W52" s="5" t="s">
        <v>351</v>
      </c>
      <c r="X52" s="5" t="s">
        <v>457</v>
      </c>
      <c r="Y52" s="5" t="s">
        <v>810</v>
      </c>
      <c r="Z52" s="5" t="s">
        <v>458</v>
      </c>
      <c r="AA52" s="5" t="s">
        <v>459</v>
      </c>
      <c r="AB52" s="9" t="s">
        <v>508</v>
      </c>
    </row>
    <row r="53" spans="1:28" ht="15" customHeight="1" x14ac:dyDescent="0.25">
      <c r="A53" s="6" t="s">
        <v>509</v>
      </c>
      <c r="B53" s="5" t="s">
        <v>610</v>
      </c>
      <c r="C53" s="5" t="s">
        <v>359</v>
      </c>
      <c r="D53" s="5" t="s">
        <v>42</v>
      </c>
      <c r="E53" s="18" t="str">
        <f t="shared" si="0"/>
        <v>R12</v>
      </c>
      <c r="F53" s="5" t="s">
        <v>790</v>
      </c>
      <c r="G53" s="7" t="e">
        <f>#REF!</f>
        <v>#REF!</v>
      </c>
      <c r="H53" s="5" t="s">
        <v>351</v>
      </c>
      <c r="I53" s="5" t="s">
        <v>789</v>
      </c>
      <c r="J53" s="5">
        <v>511042706</v>
      </c>
      <c r="K53" s="5" t="s">
        <v>811</v>
      </c>
      <c r="L53" s="5" t="s">
        <v>455</v>
      </c>
      <c r="M53" s="5" t="s">
        <v>238</v>
      </c>
      <c r="N53" s="5" t="s">
        <v>456</v>
      </c>
      <c r="O53" s="5" t="s">
        <v>350</v>
      </c>
      <c r="P53" s="5" t="s">
        <v>351</v>
      </c>
      <c r="Q53" s="5" t="s">
        <v>457</v>
      </c>
      <c r="R53" s="5"/>
      <c r="S53" s="5" t="s">
        <v>458</v>
      </c>
      <c r="T53" s="5" t="s">
        <v>238</v>
      </c>
      <c r="U53" s="5" t="s">
        <v>456</v>
      </c>
      <c r="V53" s="5" t="s">
        <v>350</v>
      </c>
      <c r="W53" s="5" t="s">
        <v>351</v>
      </c>
      <c r="X53" s="5" t="s">
        <v>457</v>
      </c>
      <c r="Y53" s="5" t="s">
        <v>812</v>
      </c>
      <c r="Z53" s="5" t="s">
        <v>458</v>
      </c>
      <c r="AA53" s="5" t="s">
        <v>459</v>
      </c>
      <c r="AB53" s="9" t="s">
        <v>508</v>
      </c>
    </row>
    <row r="54" spans="1:28" ht="15" customHeight="1" x14ac:dyDescent="0.25">
      <c r="A54" s="6" t="s">
        <v>509</v>
      </c>
      <c r="B54" s="5" t="s">
        <v>26</v>
      </c>
      <c r="C54" s="5" t="s">
        <v>257</v>
      </c>
      <c r="D54" s="5" t="s">
        <v>266</v>
      </c>
      <c r="E54" s="18" t="str">
        <f t="shared" si="0"/>
        <v>R12/R13</v>
      </c>
      <c r="F54" s="5" t="s">
        <v>790</v>
      </c>
      <c r="G54" s="7" t="e">
        <f>#REF!</f>
        <v>#REF!</v>
      </c>
      <c r="H54" s="5" t="s">
        <v>351</v>
      </c>
      <c r="I54" s="5" t="s">
        <v>789</v>
      </c>
      <c r="J54" s="5">
        <v>511042707</v>
      </c>
      <c r="K54" s="5" t="s">
        <v>813</v>
      </c>
      <c r="L54" s="5" t="s">
        <v>455</v>
      </c>
      <c r="M54" s="5" t="s">
        <v>238</v>
      </c>
      <c r="N54" s="5" t="s">
        <v>456</v>
      </c>
      <c r="O54" s="5" t="s">
        <v>350</v>
      </c>
      <c r="P54" s="5" t="s">
        <v>351</v>
      </c>
      <c r="Q54" s="5" t="s">
        <v>457</v>
      </c>
      <c r="R54" s="5"/>
      <c r="S54" s="5" t="s">
        <v>458</v>
      </c>
      <c r="T54" s="5" t="s">
        <v>238</v>
      </c>
      <c r="U54" s="5" t="s">
        <v>456</v>
      </c>
      <c r="V54" s="5" t="s">
        <v>350</v>
      </c>
      <c r="W54" s="5" t="s">
        <v>351</v>
      </c>
      <c r="X54" s="5" t="s">
        <v>457</v>
      </c>
      <c r="Y54" s="5" t="s">
        <v>814</v>
      </c>
      <c r="Z54" s="5" t="s">
        <v>458</v>
      </c>
      <c r="AA54" s="5" t="s">
        <v>459</v>
      </c>
      <c r="AB54" s="9" t="s">
        <v>508</v>
      </c>
    </row>
    <row r="55" spans="1:28" ht="15" customHeight="1" x14ac:dyDescent="0.25">
      <c r="A55" s="6" t="s">
        <v>509</v>
      </c>
      <c r="B55" s="5" t="s">
        <v>547</v>
      </c>
      <c r="C55" s="5" t="s">
        <v>136</v>
      </c>
      <c r="D55" s="5" t="s">
        <v>48</v>
      </c>
      <c r="E55" s="18" t="str">
        <f t="shared" si="0"/>
        <v>R13</v>
      </c>
      <c r="F55" s="5" t="s">
        <v>790</v>
      </c>
      <c r="G55" s="7" t="e">
        <f>#REF!</f>
        <v>#REF!</v>
      </c>
      <c r="H55" s="5" t="s">
        <v>351</v>
      </c>
      <c r="I55" s="5" t="s">
        <v>789</v>
      </c>
      <c r="J55" s="5">
        <v>511042708</v>
      </c>
      <c r="K55" s="5" t="s">
        <v>815</v>
      </c>
      <c r="L55" s="5" t="s">
        <v>455</v>
      </c>
      <c r="M55" s="5" t="s">
        <v>238</v>
      </c>
      <c r="N55" s="5" t="s">
        <v>456</v>
      </c>
      <c r="O55" s="5" t="s">
        <v>350</v>
      </c>
      <c r="P55" s="5" t="s">
        <v>351</v>
      </c>
      <c r="Q55" s="5" t="s">
        <v>457</v>
      </c>
      <c r="R55" s="5"/>
      <c r="S55" s="5" t="s">
        <v>458</v>
      </c>
      <c r="T55" s="5" t="s">
        <v>238</v>
      </c>
      <c r="U55" s="5" t="s">
        <v>456</v>
      </c>
      <c r="V55" s="5" t="s">
        <v>350</v>
      </c>
      <c r="W55" s="5" t="s">
        <v>351</v>
      </c>
      <c r="X55" s="5" t="s">
        <v>457</v>
      </c>
      <c r="Y55" s="5" t="s">
        <v>816</v>
      </c>
      <c r="Z55" s="5" t="s">
        <v>458</v>
      </c>
      <c r="AA55" s="5" t="s">
        <v>459</v>
      </c>
      <c r="AB55" s="9" t="s">
        <v>508</v>
      </c>
    </row>
    <row r="56" spans="1:28" ht="15" customHeight="1" x14ac:dyDescent="0.25">
      <c r="A56" s="6" t="s">
        <v>509</v>
      </c>
      <c r="B56" s="5" t="s">
        <v>569</v>
      </c>
      <c r="C56" s="5" t="s">
        <v>136</v>
      </c>
      <c r="D56" s="5" t="s">
        <v>478</v>
      </c>
      <c r="E56" s="18" t="str">
        <f t="shared" si="0"/>
        <v>R13</v>
      </c>
      <c r="F56" s="5" t="s">
        <v>790</v>
      </c>
      <c r="G56" s="7" t="e">
        <f>#REF!</f>
        <v>#REF!</v>
      </c>
      <c r="H56" s="5" t="s">
        <v>351</v>
      </c>
      <c r="I56" s="5" t="s">
        <v>789</v>
      </c>
      <c r="J56" s="5">
        <v>511042709</v>
      </c>
      <c r="K56" s="5" t="s">
        <v>817</v>
      </c>
      <c r="L56" s="5" t="s">
        <v>455</v>
      </c>
      <c r="M56" s="5" t="s">
        <v>238</v>
      </c>
      <c r="N56" s="5" t="s">
        <v>456</v>
      </c>
      <c r="O56" s="5" t="s">
        <v>350</v>
      </c>
      <c r="P56" s="5" t="s">
        <v>351</v>
      </c>
      <c r="Q56" s="5" t="s">
        <v>457</v>
      </c>
      <c r="R56" s="5"/>
      <c r="S56" s="5" t="s">
        <v>458</v>
      </c>
      <c r="T56" s="5" t="s">
        <v>238</v>
      </c>
      <c r="U56" s="5" t="s">
        <v>456</v>
      </c>
      <c r="V56" s="5" t="s">
        <v>350</v>
      </c>
      <c r="W56" s="5" t="s">
        <v>351</v>
      </c>
      <c r="X56" s="5" t="s">
        <v>457</v>
      </c>
      <c r="Y56" s="5" t="s">
        <v>818</v>
      </c>
      <c r="Z56" s="5" t="s">
        <v>458</v>
      </c>
      <c r="AA56" s="5" t="s">
        <v>459</v>
      </c>
      <c r="AB56" s="9" t="s">
        <v>508</v>
      </c>
    </row>
    <row r="57" spans="1:28" ht="15" customHeight="1" x14ac:dyDescent="0.25">
      <c r="A57" s="6" t="s">
        <v>509</v>
      </c>
      <c r="B57" s="5" t="s">
        <v>44</v>
      </c>
      <c r="C57" s="5" t="s">
        <v>359</v>
      </c>
      <c r="D57" s="5" t="s">
        <v>49</v>
      </c>
      <c r="E57" s="18" t="str">
        <f t="shared" si="0"/>
        <v>R12</v>
      </c>
      <c r="F57" s="5" t="s">
        <v>790</v>
      </c>
      <c r="G57" s="7" t="e">
        <f>#REF!</f>
        <v>#REF!</v>
      </c>
      <c r="H57" s="5" t="s">
        <v>351</v>
      </c>
      <c r="I57" s="5" t="s">
        <v>789</v>
      </c>
      <c r="J57" s="5">
        <v>511042710</v>
      </c>
      <c r="K57" s="5" t="s">
        <v>819</v>
      </c>
      <c r="L57" s="5" t="s">
        <v>455</v>
      </c>
      <c r="M57" s="5" t="s">
        <v>238</v>
      </c>
      <c r="N57" s="5" t="s">
        <v>456</v>
      </c>
      <c r="O57" s="5" t="s">
        <v>350</v>
      </c>
      <c r="P57" s="5" t="s">
        <v>351</v>
      </c>
      <c r="Q57" s="5" t="s">
        <v>457</v>
      </c>
      <c r="R57" s="5"/>
      <c r="S57" s="5" t="s">
        <v>458</v>
      </c>
      <c r="T57" s="5" t="s">
        <v>238</v>
      </c>
      <c r="U57" s="5" t="s">
        <v>456</v>
      </c>
      <c r="V57" s="5" t="s">
        <v>350</v>
      </c>
      <c r="W57" s="5" t="s">
        <v>351</v>
      </c>
      <c r="X57" s="5" t="s">
        <v>457</v>
      </c>
      <c r="Y57" s="5" t="s">
        <v>820</v>
      </c>
      <c r="Z57" s="5" t="s">
        <v>458</v>
      </c>
      <c r="AA57" s="5" t="s">
        <v>459</v>
      </c>
      <c r="AB57" s="9" t="s">
        <v>508</v>
      </c>
    </row>
    <row r="58" spans="1:28" ht="15" customHeight="1" x14ac:dyDescent="0.25">
      <c r="A58" s="6" t="s">
        <v>509</v>
      </c>
      <c r="B58" s="5" t="s">
        <v>72</v>
      </c>
      <c r="C58" s="5" t="s">
        <v>359</v>
      </c>
      <c r="D58" s="5" t="s">
        <v>38</v>
      </c>
      <c r="E58" s="18" t="str">
        <f t="shared" si="0"/>
        <v>R12</v>
      </c>
      <c r="F58" s="5" t="s">
        <v>790</v>
      </c>
      <c r="G58" s="7" t="e">
        <f>#REF!</f>
        <v>#REF!</v>
      </c>
      <c r="H58" s="5" t="s">
        <v>351</v>
      </c>
      <c r="I58" s="5" t="s">
        <v>789</v>
      </c>
      <c r="J58" s="5">
        <v>511042711</v>
      </c>
      <c r="K58" s="5" t="s">
        <v>821</v>
      </c>
      <c r="L58" s="5" t="s">
        <v>455</v>
      </c>
      <c r="M58" s="5" t="s">
        <v>238</v>
      </c>
      <c r="N58" s="5" t="s">
        <v>456</v>
      </c>
      <c r="O58" s="5" t="s">
        <v>350</v>
      </c>
      <c r="P58" s="5" t="s">
        <v>351</v>
      </c>
      <c r="Q58" s="5" t="s">
        <v>457</v>
      </c>
      <c r="R58" s="5"/>
      <c r="S58" s="5" t="s">
        <v>458</v>
      </c>
      <c r="T58" s="5" t="s">
        <v>238</v>
      </c>
      <c r="U58" s="5" t="s">
        <v>456</v>
      </c>
      <c r="V58" s="5" t="s">
        <v>350</v>
      </c>
      <c r="W58" s="5" t="s">
        <v>351</v>
      </c>
      <c r="X58" s="5" t="s">
        <v>457</v>
      </c>
      <c r="Y58" s="5" t="s">
        <v>822</v>
      </c>
      <c r="Z58" s="5" t="s">
        <v>458</v>
      </c>
      <c r="AA58" s="5" t="s">
        <v>459</v>
      </c>
      <c r="AB58" s="9" t="s">
        <v>508</v>
      </c>
    </row>
    <row r="59" spans="1:28" ht="15" customHeight="1" x14ac:dyDescent="0.25">
      <c r="A59" s="6" t="s">
        <v>509</v>
      </c>
      <c r="B59" s="5" t="s">
        <v>73</v>
      </c>
      <c r="C59" s="5" t="s">
        <v>359</v>
      </c>
      <c r="D59" s="5" t="s">
        <v>39</v>
      </c>
      <c r="E59" s="18" t="str">
        <f t="shared" si="0"/>
        <v>R12</v>
      </c>
      <c r="F59" s="5" t="s">
        <v>790</v>
      </c>
      <c r="G59" s="7" t="e">
        <f>#REF!</f>
        <v>#REF!</v>
      </c>
      <c r="H59" s="5" t="s">
        <v>351</v>
      </c>
      <c r="I59" s="5" t="s">
        <v>789</v>
      </c>
      <c r="J59" s="5">
        <v>511042712</v>
      </c>
      <c r="K59" s="5" t="s">
        <v>823</v>
      </c>
      <c r="L59" s="5" t="s">
        <v>455</v>
      </c>
      <c r="M59" s="5" t="s">
        <v>238</v>
      </c>
      <c r="N59" s="5" t="s">
        <v>456</v>
      </c>
      <c r="O59" s="5" t="s">
        <v>350</v>
      </c>
      <c r="P59" s="5" t="s">
        <v>351</v>
      </c>
      <c r="Q59" s="5" t="s">
        <v>457</v>
      </c>
      <c r="R59" s="5"/>
      <c r="S59" s="5" t="s">
        <v>458</v>
      </c>
      <c r="T59" s="5" t="s">
        <v>238</v>
      </c>
      <c r="U59" s="5" t="s">
        <v>456</v>
      </c>
      <c r="V59" s="5" t="s">
        <v>350</v>
      </c>
      <c r="W59" s="5" t="s">
        <v>351</v>
      </c>
      <c r="X59" s="5" t="s">
        <v>457</v>
      </c>
      <c r="Y59" s="5" t="s">
        <v>824</v>
      </c>
      <c r="Z59" s="5" t="s">
        <v>458</v>
      </c>
      <c r="AA59" s="5" t="s">
        <v>459</v>
      </c>
      <c r="AB59" s="9" t="s">
        <v>508</v>
      </c>
    </row>
    <row r="60" spans="1:28" ht="15" customHeight="1" x14ac:dyDescent="0.25">
      <c r="A60" s="6" t="s">
        <v>509</v>
      </c>
      <c r="B60" s="5" t="s">
        <v>74</v>
      </c>
      <c r="C60" s="5" t="s">
        <v>397</v>
      </c>
      <c r="D60" s="5" t="s">
        <v>77</v>
      </c>
      <c r="E60" s="18" t="str">
        <f t="shared" si="0"/>
        <v>R12/D13</v>
      </c>
      <c r="F60" s="5" t="s">
        <v>790</v>
      </c>
      <c r="G60" s="7" t="e">
        <f>#REF!</f>
        <v>#REF!</v>
      </c>
      <c r="H60" s="5" t="s">
        <v>351</v>
      </c>
      <c r="I60" s="5" t="s">
        <v>789</v>
      </c>
      <c r="J60" s="5">
        <v>511042713</v>
      </c>
      <c r="K60" s="5" t="s">
        <v>825</v>
      </c>
      <c r="L60" s="5" t="s">
        <v>455</v>
      </c>
      <c r="M60" s="5" t="s">
        <v>238</v>
      </c>
      <c r="N60" s="5" t="s">
        <v>456</v>
      </c>
      <c r="O60" s="5" t="s">
        <v>350</v>
      </c>
      <c r="P60" s="5" t="s">
        <v>351</v>
      </c>
      <c r="Q60" s="5" t="s">
        <v>457</v>
      </c>
      <c r="R60" s="5"/>
      <c r="S60" s="5" t="s">
        <v>458</v>
      </c>
      <c r="T60" s="5" t="s">
        <v>238</v>
      </c>
      <c r="U60" s="5" t="s">
        <v>456</v>
      </c>
      <c r="V60" s="5" t="s">
        <v>350</v>
      </c>
      <c r="W60" s="5" t="s">
        <v>351</v>
      </c>
      <c r="X60" s="5" t="s">
        <v>457</v>
      </c>
      <c r="Y60" s="5" t="s">
        <v>826</v>
      </c>
      <c r="Z60" s="5" t="s">
        <v>458</v>
      </c>
      <c r="AA60" s="5" t="s">
        <v>459</v>
      </c>
      <c r="AB60" s="9" t="s">
        <v>508</v>
      </c>
    </row>
    <row r="61" spans="1:28" ht="15" customHeight="1" x14ac:dyDescent="0.25">
      <c r="A61" s="6" t="s">
        <v>509</v>
      </c>
      <c r="B61" s="5" t="s">
        <v>75</v>
      </c>
      <c r="C61" s="5" t="s">
        <v>397</v>
      </c>
      <c r="D61" s="5" t="s">
        <v>66</v>
      </c>
      <c r="E61" s="18" t="str">
        <f t="shared" si="0"/>
        <v>R12/D13</v>
      </c>
      <c r="F61" s="5" t="s">
        <v>790</v>
      </c>
      <c r="G61" s="7" t="e">
        <f>#REF!</f>
        <v>#REF!</v>
      </c>
      <c r="H61" s="5" t="s">
        <v>351</v>
      </c>
      <c r="I61" s="5" t="s">
        <v>789</v>
      </c>
      <c r="J61" s="5">
        <v>511042714</v>
      </c>
      <c r="K61" s="5" t="s">
        <v>827</v>
      </c>
      <c r="L61" s="5" t="s">
        <v>455</v>
      </c>
      <c r="M61" s="5" t="s">
        <v>238</v>
      </c>
      <c r="N61" s="5" t="s">
        <v>456</v>
      </c>
      <c r="O61" s="5" t="s">
        <v>350</v>
      </c>
      <c r="P61" s="5" t="s">
        <v>351</v>
      </c>
      <c r="Q61" s="5" t="s">
        <v>457</v>
      </c>
      <c r="R61" s="5"/>
      <c r="S61" s="5" t="s">
        <v>458</v>
      </c>
      <c r="T61" s="5" t="s">
        <v>238</v>
      </c>
      <c r="U61" s="5" t="s">
        <v>456</v>
      </c>
      <c r="V61" s="5" t="s">
        <v>350</v>
      </c>
      <c r="W61" s="5" t="s">
        <v>351</v>
      </c>
      <c r="X61" s="5" t="s">
        <v>457</v>
      </c>
      <c r="Y61" s="5" t="s">
        <v>828</v>
      </c>
      <c r="Z61" s="5" t="s">
        <v>458</v>
      </c>
      <c r="AA61" s="5" t="s">
        <v>459</v>
      </c>
      <c r="AB61" s="9" t="s">
        <v>508</v>
      </c>
    </row>
    <row r="62" spans="1:28" ht="15" customHeight="1" x14ac:dyDescent="0.25">
      <c r="A62" s="6" t="s">
        <v>509</v>
      </c>
      <c r="B62" s="5" t="s">
        <v>572</v>
      </c>
      <c r="C62" s="5" t="s">
        <v>136</v>
      </c>
      <c r="D62" s="5" t="s">
        <v>50</v>
      </c>
      <c r="E62" s="18" t="str">
        <f t="shared" si="0"/>
        <v>R13</v>
      </c>
      <c r="F62" s="5" t="s">
        <v>790</v>
      </c>
      <c r="G62" s="7" t="e">
        <f>#REF!</f>
        <v>#REF!</v>
      </c>
      <c r="H62" s="5" t="s">
        <v>351</v>
      </c>
      <c r="I62" s="5" t="s">
        <v>789</v>
      </c>
      <c r="J62" s="5">
        <v>511042715</v>
      </c>
      <c r="K62" s="5" t="s">
        <v>829</v>
      </c>
      <c r="L62" s="5" t="s">
        <v>455</v>
      </c>
      <c r="M62" s="5" t="s">
        <v>238</v>
      </c>
      <c r="N62" s="5" t="s">
        <v>456</v>
      </c>
      <c r="O62" s="5" t="s">
        <v>350</v>
      </c>
      <c r="P62" s="5" t="s">
        <v>351</v>
      </c>
      <c r="Q62" s="5" t="s">
        <v>457</v>
      </c>
      <c r="R62" s="5"/>
      <c r="S62" s="5" t="s">
        <v>458</v>
      </c>
      <c r="T62" s="5" t="s">
        <v>238</v>
      </c>
      <c r="U62" s="5" t="s">
        <v>456</v>
      </c>
      <c r="V62" s="5" t="s">
        <v>350</v>
      </c>
      <c r="W62" s="5" t="s">
        <v>351</v>
      </c>
      <c r="X62" s="5" t="s">
        <v>457</v>
      </c>
      <c r="Y62" s="5" t="s">
        <v>830</v>
      </c>
      <c r="Z62" s="5" t="s">
        <v>458</v>
      </c>
      <c r="AA62" s="5" t="s">
        <v>459</v>
      </c>
      <c r="AB62" s="9" t="s">
        <v>508</v>
      </c>
    </row>
    <row r="63" spans="1:28" ht="15" customHeight="1" x14ac:dyDescent="0.25">
      <c r="A63" s="6" t="s">
        <v>509</v>
      </c>
      <c r="B63" s="5" t="s">
        <v>573</v>
      </c>
      <c r="C63" s="5" t="s">
        <v>136</v>
      </c>
      <c r="D63" s="5" t="s">
        <v>51</v>
      </c>
      <c r="E63" s="18" t="str">
        <f t="shared" si="0"/>
        <v>R13</v>
      </c>
      <c r="F63" s="5" t="s">
        <v>790</v>
      </c>
      <c r="G63" s="7" t="e">
        <f>#REF!</f>
        <v>#REF!</v>
      </c>
      <c r="H63" s="5" t="s">
        <v>351</v>
      </c>
      <c r="I63" s="5" t="s">
        <v>789</v>
      </c>
      <c r="J63" s="5">
        <v>511042716</v>
      </c>
      <c r="K63" s="5" t="s">
        <v>831</v>
      </c>
      <c r="L63" s="5" t="s">
        <v>455</v>
      </c>
      <c r="M63" s="5" t="s">
        <v>238</v>
      </c>
      <c r="N63" s="5" t="s">
        <v>456</v>
      </c>
      <c r="O63" s="5" t="s">
        <v>350</v>
      </c>
      <c r="P63" s="5" t="s">
        <v>351</v>
      </c>
      <c r="Q63" s="5" t="s">
        <v>457</v>
      </c>
      <c r="R63" s="5"/>
      <c r="S63" s="5" t="s">
        <v>458</v>
      </c>
      <c r="T63" s="5" t="s">
        <v>238</v>
      </c>
      <c r="U63" s="5" t="s">
        <v>456</v>
      </c>
      <c r="V63" s="5" t="s">
        <v>350</v>
      </c>
      <c r="W63" s="5" t="s">
        <v>351</v>
      </c>
      <c r="X63" s="5" t="s">
        <v>457</v>
      </c>
      <c r="Y63" s="5" t="s">
        <v>832</v>
      </c>
      <c r="Z63" s="5" t="s">
        <v>458</v>
      </c>
      <c r="AA63" s="5" t="s">
        <v>459</v>
      </c>
      <c r="AB63" s="9" t="s">
        <v>508</v>
      </c>
    </row>
    <row r="64" spans="1:28" ht="15" customHeight="1" x14ac:dyDescent="0.25">
      <c r="A64" s="6" t="s">
        <v>509</v>
      </c>
      <c r="B64" s="5" t="s">
        <v>181</v>
      </c>
      <c r="C64" s="5" t="s">
        <v>136</v>
      </c>
      <c r="D64" s="5" t="s">
        <v>687</v>
      </c>
      <c r="E64" s="18" t="str">
        <f t="shared" si="0"/>
        <v>R13</v>
      </c>
      <c r="F64" s="5" t="s">
        <v>790</v>
      </c>
      <c r="G64" s="7" t="e">
        <f>#REF!</f>
        <v>#REF!</v>
      </c>
      <c r="H64" s="5" t="s">
        <v>351</v>
      </c>
      <c r="I64" s="5" t="s">
        <v>789</v>
      </c>
      <c r="J64" s="5">
        <v>511042717</v>
      </c>
      <c r="K64" s="5" t="s">
        <v>833</v>
      </c>
      <c r="L64" s="5" t="s">
        <v>455</v>
      </c>
      <c r="M64" s="5" t="s">
        <v>238</v>
      </c>
      <c r="N64" s="5" t="s">
        <v>456</v>
      </c>
      <c r="O64" s="5" t="s">
        <v>350</v>
      </c>
      <c r="P64" s="5" t="s">
        <v>351</v>
      </c>
      <c r="Q64" s="5" t="s">
        <v>457</v>
      </c>
      <c r="R64" s="5"/>
      <c r="S64" s="5" t="s">
        <v>458</v>
      </c>
      <c r="T64" s="5" t="s">
        <v>238</v>
      </c>
      <c r="U64" s="5" t="s">
        <v>456</v>
      </c>
      <c r="V64" s="5" t="s">
        <v>350</v>
      </c>
      <c r="W64" s="5" t="s">
        <v>351</v>
      </c>
      <c r="X64" s="5" t="s">
        <v>457</v>
      </c>
      <c r="Y64" s="5" t="s">
        <v>834</v>
      </c>
      <c r="Z64" s="5" t="s">
        <v>458</v>
      </c>
      <c r="AA64" s="5" t="s">
        <v>459</v>
      </c>
      <c r="AB64" s="9" t="s">
        <v>508</v>
      </c>
    </row>
    <row r="65" spans="1:28" ht="15" customHeight="1" x14ac:dyDescent="0.25">
      <c r="A65" s="6" t="s">
        <v>509</v>
      </c>
      <c r="B65" s="5" t="s">
        <v>14</v>
      </c>
      <c r="C65" s="5" t="s">
        <v>359</v>
      </c>
      <c r="D65" s="5" t="s">
        <v>30</v>
      </c>
      <c r="E65" s="18" t="str">
        <f t="shared" si="0"/>
        <v>R12</v>
      </c>
      <c r="F65" s="5" t="s">
        <v>790</v>
      </c>
      <c r="G65" s="7" t="e">
        <f>#REF!</f>
        <v>#REF!</v>
      </c>
      <c r="H65" s="5" t="s">
        <v>351</v>
      </c>
      <c r="I65" s="5" t="s">
        <v>789</v>
      </c>
      <c r="J65" s="5">
        <v>511042718</v>
      </c>
      <c r="K65" s="5" t="s">
        <v>835</v>
      </c>
      <c r="L65" s="5" t="s">
        <v>455</v>
      </c>
      <c r="M65" s="5" t="s">
        <v>238</v>
      </c>
      <c r="N65" s="5" t="s">
        <v>456</v>
      </c>
      <c r="O65" s="5" t="s">
        <v>350</v>
      </c>
      <c r="P65" s="5" t="s">
        <v>351</v>
      </c>
      <c r="Q65" s="5" t="s">
        <v>457</v>
      </c>
      <c r="R65" s="5"/>
      <c r="S65" s="5" t="s">
        <v>458</v>
      </c>
      <c r="T65" s="5" t="s">
        <v>238</v>
      </c>
      <c r="U65" s="5" t="s">
        <v>456</v>
      </c>
      <c r="V65" s="5" t="s">
        <v>350</v>
      </c>
      <c r="W65" s="5" t="s">
        <v>351</v>
      </c>
      <c r="X65" s="5" t="s">
        <v>457</v>
      </c>
      <c r="Y65" s="5" t="s">
        <v>836</v>
      </c>
      <c r="Z65" s="5" t="s">
        <v>458</v>
      </c>
      <c r="AA65" s="5" t="s">
        <v>459</v>
      </c>
      <c r="AB65" s="9" t="s">
        <v>508</v>
      </c>
    </row>
    <row r="66" spans="1:28" ht="15" customHeight="1" x14ac:dyDescent="0.25">
      <c r="A66" s="6" t="s">
        <v>509</v>
      </c>
      <c r="B66" s="5" t="s">
        <v>15</v>
      </c>
      <c r="C66" s="5" t="s">
        <v>257</v>
      </c>
      <c r="D66" s="5" t="s">
        <v>31</v>
      </c>
      <c r="E66" s="18" t="str">
        <f t="shared" ref="E66:E129" si="1">C66</f>
        <v>R12/R13</v>
      </c>
      <c r="F66" s="5" t="s">
        <v>790</v>
      </c>
      <c r="G66" s="7" t="e">
        <f>#REF!</f>
        <v>#REF!</v>
      </c>
      <c r="H66" s="5" t="s">
        <v>351</v>
      </c>
      <c r="I66" s="5" t="s">
        <v>789</v>
      </c>
      <c r="J66" s="5">
        <v>511042719</v>
      </c>
      <c r="K66" s="5" t="s">
        <v>837</v>
      </c>
      <c r="L66" s="5" t="s">
        <v>455</v>
      </c>
      <c r="M66" s="5" t="s">
        <v>238</v>
      </c>
      <c r="N66" s="5" t="s">
        <v>456</v>
      </c>
      <c r="O66" s="5" t="s">
        <v>350</v>
      </c>
      <c r="P66" s="5" t="s">
        <v>351</v>
      </c>
      <c r="Q66" s="5" t="s">
        <v>457</v>
      </c>
      <c r="R66" s="5"/>
      <c r="S66" s="5" t="s">
        <v>458</v>
      </c>
      <c r="T66" s="5" t="s">
        <v>238</v>
      </c>
      <c r="U66" s="5" t="s">
        <v>456</v>
      </c>
      <c r="V66" s="5" t="s">
        <v>350</v>
      </c>
      <c r="W66" s="5" t="s">
        <v>351</v>
      </c>
      <c r="X66" s="5" t="s">
        <v>457</v>
      </c>
      <c r="Y66" s="5" t="s">
        <v>838</v>
      </c>
      <c r="Z66" s="5" t="s">
        <v>458</v>
      </c>
      <c r="AA66" s="5" t="s">
        <v>459</v>
      </c>
      <c r="AB66" s="9" t="s">
        <v>508</v>
      </c>
    </row>
    <row r="67" spans="1:28" ht="15" customHeight="1" x14ac:dyDescent="0.25">
      <c r="A67" s="6" t="s">
        <v>509</v>
      </c>
      <c r="B67" s="5" t="s">
        <v>16</v>
      </c>
      <c r="C67" s="5" t="s">
        <v>359</v>
      </c>
      <c r="D67" s="5" t="s">
        <v>32</v>
      </c>
      <c r="E67" s="18" t="str">
        <f t="shared" si="1"/>
        <v>R12</v>
      </c>
      <c r="F67" s="5" t="s">
        <v>790</v>
      </c>
      <c r="G67" s="7" t="e">
        <f>#REF!</f>
        <v>#REF!</v>
      </c>
      <c r="H67" s="5" t="s">
        <v>351</v>
      </c>
      <c r="I67" s="5" t="s">
        <v>789</v>
      </c>
      <c r="J67" s="5">
        <v>511042720</v>
      </c>
      <c r="K67" s="5" t="s">
        <v>839</v>
      </c>
      <c r="L67" s="5" t="s">
        <v>455</v>
      </c>
      <c r="M67" s="5" t="s">
        <v>238</v>
      </c>
      <c r="N67" s="5" t="s">
        <v>456</v>
      </c>
      <c r="O67" s="5" t="s">
        <v>350</v>
      </c>
      <c r="P67" s="5" t="s">
        <v>351</v>
      </c>
      <c r="Q67" s="5" t="s">
        <v>457</v>
      </c>
      <c r="R67" s="5"/>
      <c r="S67" s="5" t="s">
        <v>458</v>
      </c>
      <c r="T67" s="5" t="s">
        <v>238</v>
      </c>
      <c r="U67" s="5" t="s">
        <v>456</v>
      </c>
      <c r="V67" s="5" t="s">
        <v>350</v>
      </c>
      <c r="W67" s="5" t="s">
        <v>351</v>
      </c>
      <c r="X67" s="5" t="s">
        <v>457</v>
      </c>
      <c r="Y67" s="5" t="s">
        <v>840</v>
      </c>
      <c r="Z67" s="5" t="s">
        <v>458</v>
      </c>
      <c r="AA67" s="5" t="s">
        <v>459</v>
      </c>
      <c r="AB67" s="9" t="s">
        <v>508</v>
      </c>
    </row>
    <row r="68" spans="1:28" ht="15" customHeight="1" x14ac:dyDescent="0.25">
      <c r="A68" s="6" t="s">
        <v>509</v>
      </c>
      <c r="B68" s="5" t="s">
        <v>17</v>
      </c>
      <c r="C68" s="5" t="s">
        <v>359</v>
      </c>
      <c r="D68" s="5" t="s">
        <v>33</v>
      </c>
      <c r="E68" s="18" t="str">
        <f t="shared" si="1"/>
        <v>R12</v>
      </c>
      <c r="F68" s="5" t="s">
        <v>790</v>
      </c>
      <c r="G68" s="7" t="e">
        <f>#REF!</f>
        <v>#REF!</v>
      </c>
      <c r="H68" s="5" t="s">
        <v>351</v>
      </c>
      <c r="I68" s="5" t="s">
        <v>789</v>
      </c>
      <c r="J68" s="5">
        <v>511042721</v>
      </c>
      <c r="K68" s="5" t="s">
        <v>841</v>
      </c>
      <c r="L68" s="5" t="s">
        <v>455</v>
      </c>
      <c r="M68" s="5" t="s">
        <v>238</v>
      </c>
      <c r="N68" s="5" t="s">
        <v>456</v>
      </c>
      <c r="O68" s="5" t="s">
        <v>350</v>
      </c>
      <c r="P68" s="5" t="s">
        <v>351</v>
      </c>
      <c r="Q68" s="5" t="s">
        <v>457</v>
      </c>
      <c r="R68" s="5"/>
      <c r="S68" s="5" t="s">
        <v>458</v>
      </c>
      <c r="T68" s="5" t="s">
        <v>238</v>
      </c>
      <c r="U68" s="5" t="s">
        <v>456</v>
      </c>
      <c r="V68" s="5" t="s">
        <v>350</v>
      </c>
      <c r="W68" s="5" t="s">
        <v>351</v>
      </c>
      <c r="X68" s="5" t="s">
        <v>457</v>
      </c>
      <c r="Y68" s="5" t="s">
        <v>842</v>
      </c>
      <c r="Z68" s="5" t="s">
        <v>458</v>
      </c>
      <c r="AA68" s="5" t="s">
        <v>459</v>
      </c>
      <c r="AB68" s="9" t="s">
        <v>508</v>
      </c>
    </row>
    <row r="69" spans="1:28" ht="15" customHeight="1" x14ac:dyDescent="0.25">
      <c r="A69" s="6" t="s">
        <v>509</v>
      </c>
      <c r="B69" s="5" t="s">
        <v>18</v>
      </c>
      <c r="C69" s="5" t="s">
        <v>257</v>
      </c>
      <c r="D69" s="5" t="s">
        <v>34</v>
      </c>
      <c r="E69" s="18" t="str">
        <f t="shared" si="1"/>
        <v>R12/R13</v>
      </c>
      <c r="F69" s="5" t="s">
        <v>790</v>
      </c>
      <c r="G69" s="7" t="e">
        <f>#REF!</f>
        <v>#REF!</v>
      </c>
      <c r="H69" s="5" t="s">
        <v>351</v>
      </c>
      <c r="I69" s="5" t="s">
        <v>789</v>
      </c>
      <c r="J69" s="5">
        <v>511042722</v>
      </c>
      <c r="K69" s="5" t="s">
        <v>843</v>
      </c>
      <c r="L69" s="5" t="s">
        <v>455</v>
      </c>
      <c r="M69" s="5" t="s">
        <v>238</v>
      </c>
      <c r="N69" s="5" t="s">
        <v>456</v>
      </c>
      <c r="O69" s="5" t="s">
        <v>350</v>
      </c>
      <c r="P69" s="5" t="s">
        <v>351</v>
      </c>
      <c r="Q69" s="5" t="s">
        <v>457</v>
      </c>
      <c r="R69" s="5"/>
      <c r="S69" s="5" t="s">
        <v>458</v>
      </c>
      <c r="T69" s="5" t="s">
        <v>238</v>
      </c>
      <c r="U69" s="5" t="s">
        <v>456</v>
      </c>
      <c r="V69" s="5" t="s">
        <v>350</v>
      </c>
      <c r="W69" s="5" t="s">
        <v>351</v>
      </c>
      <c r="X69" s="5" t="s">
        <v>457</v>
      </c>
      <c r="Y69" s="5" t="s">
        <v>844</v>
      </c>
      <c r="Z69" s="5" t="s">
        <v>458</v>
      </c>
      <c r="AA69" s="5" t="s">
        <v>459</v>
      </c>
      <c r="AB69" s="9" t="s">
        <v>508</v>
      </c>
    </row>
    <row r="70" spans="1:28" ht="15" customHeight="1" x14ac:dyDescent="0.25">
      <c r="A70" s="6" t="s">
        <v>509</v>
      </c>
      <c r="B70" s="5" t="s">
        <v>108</v>
      </c>
      <c r="C70" s="5" t="s">
        <v>359</v>
      </c>
      <c r="D70" s="5" t="s">
        <v>114</v>
      </c>
      <c r="E70" s="18" t="str">
        <f t="shared" si="1"/>
        <v>R12</v>
      </c>
      <c r="F70" s="5" t="s">
        <v>790</v>
      </c>
      <c r="G70" s="7" t="e">
        <f>#REF!</f>
        <v>#REF!</v>
      </c>
      <c r="H70" s="5" t="s">
        <v>351</v>
      </c>
      <c r="I70" s="5" t="s">
        <v>789</v>
      </c>
      <c r="J70" s="5">
        <v>511042723</v>
      </c>
      <c r="K70" s="5" t="s">
        <v>845</v>
      </c>
      <c r="L70" s="5" t="s">
        <v>455</v>
      </c>
      <c r="M70" s="5" t="s">
        <v>238</v>
      </c>
      <c r="N70" s="5" t="s">
        <v>456</v>
      </c>
      <c r="O70" s="5" t="s">
        <v>350</v>
      </c>
      <c r="P70" s="5" t="s">
        <v>351</v>
      </c>
      <c r="Q70" s="5" t="s">
        <v>457</v>
      </c>
      <c r="R70" s="5"/>
      <c r="S70" s="5" t="s">
        <v>458</v>
      </c>
      <c r="T70" s="5" t="s">
        <v>238</v>
      </c>
      <c r="U70" s="5" t="s">
        <v>456</v>
      </c>
      <c r="V70" s="5" t="s">
        <v>350</v>
      </c>
      <c r="W70" s="5" t="s">
        <v>351</v>
      </c>
      <c r="X70" s="5" t="s">
        <v>457</v>
      </c>
      <c r="Y70" s="5" t="s">
        <v>846</v>
      </c>
      <c r="Z70" s="5" t="s">
        <v>458</v>
      </c>
      <c r="AA70" s="5" t="s">
        <v>459</v>
      </c>
      <c r="AB70" s="9" t="s">
        <v>508</v>
      </c>
    </row>
    <row r="71" spans="1:28" ht="15" customHeight="1" x14ac:dyDescent="0.25">
      <c r="A71" s="6" t="s">
        <v>509</v>
      </c>
      <c r="B71" s="5" t="s">
        <v>19</v>
      </c>
      <c r="C71" s="5" t="s">
        <v>359</v>
      </c>
      <c r="D71" s="5" t="s">
        <v>35</v>
      </c>
      <c r="E71" s="18" t="str">
        <f t="shared" si="1"/>
        <v>R12</v>
      </c>
      <c r="F71" s="5" t="s">
        <v>790</v>
      </c>
      <c r="G71" s="7" t="e">
        <f>#REF!</f>
        <v>#REF!</v>
      </c>
      <c r="H71" s="5" t="s">
        <v>351</v>
      </c>
      <c r="I71" s="5" t="s">
        <v>789</v>
      </c>
      <c r="J71" s="5">
        <v>511042724</v>
      </c>
      <c r="K71" s="5" t="s">
        <v>847</v>
      </c>
      <c r="L71" s="5" t="s">
        <v>455</v>
      </c>
      <c r="M71" s="5" t="s">
        <v>238</v>
      </c>
      <c r="N71" s="5" t="s">
        <v>456</v>
      </c>
      <c r="O71" s="5" t="s">
        <v>350</v>
      </c>
      <c r="P71" s="5" t="s">
        <v>351</v>
      </c>
      <c r="Q71" s="5" t="s">
        <v>457</v>
      </c>
      <c r="R71" s="5"/>
      <c r="S71" s="5" t="s">
        <v>458</v>
      </c>
      <c r="T71" s="5" t="s">
        <v>238</v>
      </c>
      <c r="U71" s="5" t="s">
        <v>456</v>
      </c>
      <c r="V71" s="5" t="s">
        <v>350</v>
      </c>
      <c r="W71" s="5" t="s">
        <v>351</v>
      </c>
      <c r="X71" s="5" t="s">
        <v>457</v>
      </c>
      <c r="Y71" s="5" t="s">
        <v>848</v>
      </c>
      <c r="Z71" s="5" t="s">
        <v>458</v>
      </c>
      <c r="AA71" s="5" t="s">
        <v>459</v>
      </c>
      <c r="AB71" s="9" t="s">
        <v>508</v>
      </c>
    </row>
    <row r="72" spans="1:28" ht="15" customHeight="1" x14ac:dyDescent="0.25">
      <c r="A72" s="6" t="s">
        <v>509</v>
      </c>
      <c r="B72" s="5" t="s">
        <v>22</v>
      </c>
      <c r="C72" s="5" t="s">
        <v>136</v>
      </c>
      <c r="D72" s="5" t="s">
        <v>38</v>
      </c>
      <c r="E72" s="18" t="str">
        <f t="shared" si="1"/>
        <v>R13</v>
      </c>
      <c r="F72" s="5" t="s">
        <v>790</v>
      </c>
      <c r="G72" s="7" t="e">
        <f>#REF!</f>
        <v>#REF!</v>
      </c>
      <c r="H72" s="5" t="s">
        <v>351</v>
      </c>
      <c r="I72" s="5" t="s">
        <v>789</v>
      </c>
      <c r="J72" s="5">
        <v>511042725</v>
      </c>
      <c r="K72" s="5" t="s">
        <v>849</v>
      </c>
      <c r="L72" s="5" t="s">
        <v>455</v>
      </c>
      <c r="M72" s="5" t="s">
        <v>238</v>
      </c>
      <c r="N72" s="5" t="s">
        <v>456</v>
      </c>
      <c r="O72" s="5" t="s">
        <v>350</v>
      </c>
      <c r="P72" s="5" t="s">
        <v>351</v>
      </c>
      <c r="Q72" s="5" t="s">
        <v>457</v>
      </c>
      <c r="R72" s="5"/>
      <c r="S72" s="5" t="s">
        <v>458</v>
      </c>
      <c r="T72" s="5" t="s">
        <v>238</v>
      </c>
      <c r="U72" s="5" t="s">
        <v>456</v>
      </c>
      <c r="V72" s="5" t="s">
        <v>350</v>
      </c>
      <c r="W72" s="5" t="s">
        <v>351</v>
      </c>
      <c r="X72" s="5" t="s">
        <v>457</v>
      </c>
      <c r="Y72" s="5" t="s">
        <v>850</v>
      </c>
      <c r="Z72" s="5" t="s">
        <v>458</v>
      </c>
      <c r="AA72" s="5" t="s">
        <v>459</v>
      </c>
      <c r="AB72" s="9" t="s">
        <v>508</v>
      </c>
    </row>
    <row r="73" spans="1:28" ht="15" customHeight="1" x14ac:dyDescent="0.25">
      <c r="A73" s="6" t="s">
        <v>509</v>
      </c>
      <c r="B73" s="5" t="s">
        <v>23</v>
      </c>
      <c r="C73" s="5" t="s">
        <v>136</v>
      </c>
      <c r="D73" s="5" t="s">
        <v>39</v>
      </c>
      <c r="E73" s="18" t="str">
        <f t="shared" si="1"/>
        <v>R13</v>
      </c>
      <c r="F73" s="5" t="s">
        <v>790</v>
      </c>
      <c r="G73" s="7" t="e">
        <f>#REF!</f>
        <v>#REF!</v>
      </c>
      <c r="H73" s="5" t="s">
        <v>351</v>
      </c>
      <c r="I73" s="5" t="s">
        <v>789</v>
      </c>
      <c r="J73" s="5">
        <v>511042726</v>
      </c>
      <c r="K73" s="5" t="s">
        <v>851</v>
      </c>
      <c r="L73" s="5" t="s">
        <v>455</v>
      </c>
      <c r="M73" s="5" t="s">
        <v>238</v>
      </c>
      <c r="N73" s="5" t="s">
        <v>456</v>
      </c>
      <c r="O73" s="5" t="s">
        <v>350</v>
      </c>
      <c r="P73" s="5" t="s">
        <v>351</v>
      </c>
      <c r="Q73" s="5" t="s">
        <v>457</v>
      </c>
      <c r="R73" s="5"/>
      <c r="S73" s="5" t="s">
        <v>458</v>
      </c>
      <c r="T73" s="5" t="s">
        <v>238</v>
      </c>
      <c r="U73" s="5" t="s">
        <v>456</v>
      </c>
      <c r="V73" s="5" t="s">
        <v>350</v>
      </c>
      <c r="W73" s="5" t="s">
        <v>351</v>
      </c>
      <c r="X73" s="5" t="s">
        <v>457</v>
      </c>
      <c r="Y73" s="5" t="s">
        <v>852</v>
      </c>
      <c r="Z73" s="5" t="s">
        <v>458</v>
      </c>
      <c r="AA73" s="5" t="s">
        <v>459</v>
      </c>
      <c r="AB73" s="9" t="s">
        <v>508</v>
      </c>
    </row>
    <row r="74" spans="1:28" ht="15" customHeight="1" x14ac:dyDescent="0.25">
      <c r="A74" s="6" t="s">
        <v>509</v>
      </c>
      <c r="B74" s="5" t="s">
        <v>452</v>
      </c>
      <c r="C74" s="5" t="s">
        <v>136</v>
      </c>
      <c r="D74" s="5" t="s">
        <v>153</v>
      </c>
      <c r="E74" s="18" t="str">
        <f t="shared" si="1"/>
        <v>R13</v>
      </c>
      <c r="F74" s="5" t="s">
        <v>790</v>
      </c>
      <c r="G74" s="7" t="e">
        <f>#REF!</f>
        <v>#REF!</v>
      </c>
      <c r="H74" s="5" t="s">
        <v>351</v>
      </c>
      <c r="I74" s="5" t="s">
        <v>789</v>
      </c>
      <c r="J74" s="5">
        <v>511042727</v>
      </c>
      <c r="K74" s="5" t="s">
        <v>853</v>
      </c>
      <c r="L74" s="5" t="s">
        <v>455</v>
      </c>
      <c r="M74" s="5" t="s">
        <v>238</v>
      </c>
      <c r="N74" s="5" t="s">
        <v>456</v>
      </c>
      <c r="O74" s="5" t="s">
        <v>350</v>
      </c>
      <c r="P74" s="5" t="s">
        <v>351</v>
      </c>
      <c r="Q74" s="5" t="s">
        <v>457</v>
      </c>
      <c r="R74" s="5"/>
      <c r="S74" s="5" t="s">
        <v>458</v>
      </c>
      <c r="T74" s="5" t="s">
        <v>238</v>
      </c>
      <c r="U74" s="5" t="s">
        <v>456</v>
      </c>
      <c r="V74" s="5" t="s">
        <v>350</v>
      </c>
      <c r="W74" s="5" t="s">
        <v>351</v>
      </c>
      <c r="X74" s="5" t="s">
        <v>457</v>
      </c>
      <c r="Y74" s="5" t="s">
        <v>854</v>
      </c>
      <c r="Z74" s="5" t="s">
        <v>458</v>
      </c>
      <c r="AA74" s="5" t="s">
        <v>459</v>
      </c>
      <c r="AB74" s="9" t="s">
        <v>508</v>
      </c>
    </row>
    <row r="75" spans="1:28" ht="15" customHeight="1" x14ac:dyDescent="0.25">
      <c r="A75" s="6" t="s">
        <v>509</v>
      </c>
      <c r="B75" s="5" t="s">
        <v>453</v>
      </c>
      <c r="C75" s="5" t="s">
        <v>136</v>
      </c>
      <c r="D75" s="5" t="s">
        <v>454</v>
      </c>
      <c r="E75" s="18" t="str">
        <f t="shared" si="1"/>
        <v>R13</v>
      </c>
      <c r="F75" s="5" t="s">
        <v>790</v>
      </c>
      <c r="G75" s="7" t="e">
        <f>#REF!</f>
        <v>#REF!</v>
      </c>
      <c r="H75" s="5" t="s">
        <v>351</v>
      </c>
      <c r="I75" s="5" t="s">
        <v>789</v>
      </c>
      <c r="J75" s="5">
        <v>511042728</v>
      </c>
      <c r="K75" s="5" t="s">
        <v>855</v>
      </c>
      <c r="L75" s="5" t="s">
        <v>455</v>
      </c>
      <c r="M75" s="5" t="s">
        <v>238</v>
      </c>
      <c r="N75" s="5" t="s">
        <v>456</v>
      </c>
      <c r="O75" s="5" t="s">
        <v>350</v>
      </c>
      <c r="P75" s="5" t="s">
        <v>351</v>
      </c>
      <c r="Q75" s="5" t="s">
        <v>457</v>
      </c>
      <c r="R75" s="5"/>
      <c r="S75" s="5" t="s">
        <v>458</v>
      </c>
      <c r="T75" s="5" t="s">
        <v>238</v>
      </c>
      <c r="U75" s="5" t="s">
        <v>456</v>
      </c>
      <c r="V75" s="5" t="s">
        <v>350</v>
      </c>
      <c r="W75" s="5" t="s">
        <v>351</v>
      </c>
      <c r="X75" s="5" t="s">
        <v>457</v>
      </c>
      <c r="Y75" s="5" t="s">
        <v>856</v>
      </c>
      <c r="Z75" s="5" t="s">
        <v>458</v>
      </c>
      <c r="AA75" s="5" t="s">
        <v>459</v>
      </c>
      <c r="AB75" s="9" t="s">
        <v>508</v>
      </c>
    </row>
    <row r="76" spans="1:28" ht="15" customHeight="1" x14ac:dyDescent="0.25">
      <c r="A76" s="6" t="s">
        <v>509</v>
      </c>
      <c r="B76" s="5" t="s">
        <v>24</v>
      </c>
      <c r="C76" s="5" t="s">
        <v>359</v>
      </c>
      <c r="D76" s="5" t="s">
        <v>40</v>
      </c>
      <c r="E76" s="18" t="str">
        <f t="shared" si="1"/>
        <v>R12</v>
      </c>
      <c r="F76" s="5" t="s">
        <v>790</v>
      </c>
      <c r="G76" s="7" t="e">
        <f>#REF!</f>
        <v>#REF!</v>
      </c>
      <c r="H76" s="5" t="s">
        <v>351</v>
      </c>
      <c r="I76" s="5" t="s">
        <v>789</v>
      </c>
      <c r="J76" s="5">
        <v>511042729</v>
      </c>
      <c r="K76" s="5" t="s">
        <v>857</v>
      </c>
      <c r="L76" s="5" t="s">
        <v>455</v>
      </c>
      <c r="M76" s="5" t="s">
        <v>238</v>
      </c>
      <c r="N76" s="5" t="s">
        <v>456</v>
      </c>
      <c r="O76" s="5" t="s">
        <v>350</v>
      </c>
      <c r="P76" s="5" t="s">
        <v>351</v>
      </c>
      <c r="Q76" s="5" t="s">
        <v>457</v>
      </c>
      <c r="R76" s="5"/>
      <c r="S76" s="5" t="s">
        <v>458</v>
      </c>
      <c r="T76" s="5" t="s">
        <v>238</v>
      </c>
      <c r="U76" s="5" t="s">
        <v>456</v>
      </c>
      <c r="V76" s="5" t="s">
        <v>350</v>
      </c>
      <c r="W76" s="5" t="s">
        <v>351</v>
      </c>
      <c r="X76" s="5" t="s">
        <v>457</v>
      </c>
      <c r="Y76" s="5" t="s">
        <v>858</v>
      </c>
      <c r="Z76" s="5" t="s">
        <v>458</v>
      </c>
      <c r="AA76" s="5" t="s">
        <v>459</v>
      </c>
      <c r="AB76" s="9" t="s">
        <v>508</v>
      </c>
    </row>
    <row r="77" spans="1:28" ht="15" customHeight="1" x14ac:dyDescent="0.25">
      <c r="A77" s="6" t="s">
        <v>784</v>
      </c>
      <c r="B77" s="5" t="s">
        <v>614</v>
      </c>
      <c r="C77" s="5" t="s">
        <v>136</v>
      </c>
      <c r="D77" s="5" t="s">
        <v>143</v>
      </c>
      <c r="E77" s="18" t="str">
        <f t="shared" si="1"/>
        <v>R13</v>
      </c>
      <c r="F77" s="5" t="s">
        <v>783</v>
      </c>
      <c r="G77" s="7" t="e">
        <f>#REF!</f>
        <v>#REF!</v>
      </c>
      <c r="H77" s="5" t="s">
        <v>401</v>
      </c>
      <c r="I77" s="5" t="s">
        <v>782</v>
      </c>
      <c r="J77" s="5">
        <v>511243138</v>
      </c>
      <c r="K77" s="5" t="s">
        <v>225</v>
      </c>
      <c r="L77" s="5" t="s">
        <v>367</v>
      </c>
      <c r="M77" s="5" t="s">
        <v>366</v>
      </c>
      <c r="N77" s="5" t="s">
        <v>364</v>
      </c>
      <c r="O77" s="5" t="s">
        <v>365</v>
      </c>
      <c r="P77" s="5" t="s">
        <v>347</v>
      </c>
      <c r="Q77" s="5">
        <v>291201020</v>
      </c>
      <c r="R77" s="5">
        <v>291201021</v>
      </c>
      <c r="S77" s="5" t="s">
        <v>264</v>
      </c>
      <c r="T77" s="5" t="s">
        <v>475</v>
      </c>
      <c r="U77" s="5" t="s">
        <v>868</v>
      </c>
      <c r="V77" s="5" t="s">
        <v>374</v>
      </c>
      <c r="W77" s="5" t="s">
        <v>401</v>
      </c>
      <c r="X77" s="5" t="s">
        <v>476</v>
      </c>
      <c r="Y77" s="5"/>
      <c r="Z77" s="5" t="s">
        <v>864</v>
      </c>
      <c r="AA77" s="5" t="s">
        <v>474</v>
      </c>
      <c r="AB77" s="9" t="s">
        <v>863</v>
      </c>
    </row>
    <row r="78" spans="1:28" ht="15" customHeight="1" x14ac:dyDescent="0.25">
      <c r="A78" s="6" t="s">
        <v>784</v>
      </c>
      <c r="B78" s="5" t="s">
        <v>615</v>
      </c>
      <c r="C78" s="5" t="s">
        <v>136</v>
      </c>
      <c r="D78" s="5" t="s">
        <v>144</v>
      </c>
      <c r="E78" s="18" t="str">
        <f t="shared" si="1"/>
        <v>R13</v>
      </c>
      <c r="F78" s="5" t="s">
        <v>783</v>
      </c>
      <c r="G78" s="7" t="e">
        <f>#REF!</f>
        <v>#REF!</v>
      </c>
      <c r="H78" s="5" t="s">
        <v>401</v>
      </c>
      <c r="I78" s="5" t="s">
        <v>782</v>
      </c>
      <c r="J78" s="5">
        <v>511243138</v>
      </c>
      <c r="K78" s="5" t="s">
        <v>225</v>
      </c>
      <c r="L78" s="5" t="s">
        <v>367</v>
      </c>
      <c r="M78" s="5" t="s">
        <v>366</v>
      </c>
      <c r="N78" s="5" t="s">
        <v>364</v>
      </c>
      <c r="O78" s="5" t="s">
        <v>365</v>
      </c>
      <c r="P78" s="5" t="s">
        <v>347</v>
      </c>
      <c r="Q78" s="5">
        <v>291201020</v>
      </c>
      <c r="R78" s="5">
        <v>291201021</v>
      </c>
      <c r="S78" s="5" t="s">
        <v>264</v>
      </c>
      <c r="T78" s="5" t="s">
        <v>475</v>
      </c>
      <c r="U78" s="5" t="s">
        <v>868</v>
      </c>
      <c r="V78" s="5" t="s">
        <v>374</v>
      </c>
      <c r="W78" s="5" t="s">
        <v>401</v>
      </c>
      <c r="X78" s="5" t="s">
        <v>476</v>
      </c>
      <c r="Y78" s="5"/>
      <c r="Z78" s="5" t="s">
        <v>864</v>
      </c>
      <c r="AA78" s="5" t="s">
        <v>474</v>
      </c>
      <c r="AB78" s="9" t="s">
        <v>863</v>
      </c>
    </row>
    <row r="79" spans="1:28" ht="15" customHeight="1" x14ac:dyDescent="0.25">
      <c r="A79" s="6" t="s">
        <v>784</v>
      </c>
      <c r="B79" s="5" t="s">
        <v>616</v>
      </c>
      <c r="C79" s="5" t="s">
        <v>136</v>
      </c>
      <c r="D79" s="5" t="s">
        <v>4</v>
      </c>
      <c r="E79" s="18" t="str">
        <f t="shared" si="1"/>
        <v>R13</v>
      </c>
      <c r="F79" s="5" t="s">
        <v>783</v>
      </c>
      <c r="G79" s="7" t="e">
        <f>#REF!</f>
        <v>#REF!</v>
      </c>
      <c r="H79" s="5" t="s">
        <v>401</v>
      </c>
      <c r="I79" s="5" t="s">
        <v>782</v>
      </c>
      <c r="J79" s="5">
        <v>511243138</v>
      </c>
      <c r="K79" s="5" t="s">
        <v>225</v>
      </c>
      <c r="L79" s="5" t="s">
        <v>367</v>
      </c>
      <c r="M79" s="5" t="s">
        <v>366</v>
      </c>
      <c r="N79" s="5" t="s">
        <v>364</v>
      </c>
      <c r="O79" s="5" t="s">
        <v>365</v>
      </c>
      <c r="P79" s="5" t="s">
        <v>347</v>
      </c>
      <c r="Q79" s="5">
        <v>291201020</v>
      </c>
      <c r="R79" s="5">
        <v>291201021</v>
      </c>
      <c r="S79" s="5" t="s">
        <v>264</v>
      </c>
      <c r="T79" s="5" t="s">
        <v>475</v>
      </c>
      <c r="U79" s="5" t="s">
        <v>868</v>
      </c>
      <c r="V79" s="5" t="s">
        <v>374</v>
      </c>
      <c r="W79" s="5" t="s">
        <v>401</v>
      </c>
      <c r="X79" s="5" t="s">
        <v>476</v>
      </c>
      <c r="Y79" s="5"/>
      <c r="Z79" s="5" t="s">
        <v>864</v>
      </c>
      <c r="AA79" s="5" t="s">
        <v>474</v>
      </c>
      <c r="AB79" s="9" t="s">
        <v>863</v>
      </c>
    </row>
    <row r="80" spans="1:28" ht="15" customHeight="1" x14ac:dyDescent="0.25">
      <c r="A80" s="6" t="s">
        <v>784</v>
      </c>
      <c r="B80" s="5" t="s">
        <v>617</v>
      </c>
      <c r="C80" s="5" t="s">
        <v>136</v>
      </c>
      <c r="D80" s="5" t="s">
        <v>5</v>
      </c>
      <c r="E80" s="18" t="str">
        <f t="shared" si="1"/>
        <v>R13</v>
      </c>
      <c r="F80" s="5" t="s">
        <v>783</v>
      </c>
      <c r="G80" s="7" t="e">
        <f>#REF!</f>
        <v>#REF!</v>
      </c>
      <c r="H80" s="5" t="s">
        <v>401</v>
      </c>
      <c r="I80" s="5" t="s">
        <v>782</v>
      </c>
      <c r="J80" s="5">
        <v>511243138</v>
      </c>
      <c r="K80" s="5" t="s">
        <v>225</v>
      </c>
      <c r="L80" s="5" t="s">
        <v>367</v>
      </c>
      <c r="M80" s="5" t="s">
        <v>366</v>
      </c>
      <c r="N80" s="5" t="s">
        <v>364</v>
      </c>
      <c r="O80" s="5" t="s">
        <v>365</v>
      </c>
      <c r="P80" s="5" t="s">
        <v>347</v>
      </c>
      <c r="Q80" s="5">
        <v>291201020</v>
      </c>
      <c r="R80" s="5">
        <v>291201021</v>
      </c>
      <c r="S80" s="5" t="s">
        <v>264</v>
      </c>
      <c r="T80" s="5" t="s">
        <v>475</v>
      </c>
      <c r="U80" s="5" t="s">
        <v>868</v>
      </c>
      <c r="V80" s="5" t="s">
        <v>374</v>
      </c>
      <c r="W80" s="5" t="s">
        <v>401</v>
      </c>
      <c r="X80" s="5" t="s">
        <v>476</v>
      </c>
      <c r="Y80" s="5"/>
      <c r="Z80" s="5" t="s">
        <v>864</v>
      </c>
      <c r="AA80" s="5" t="s">
        <v>474</v>
      </c>
      <c r="AB80" s="9" t="s">
        <v>863</v>
      </c>
    </row>
    <row r="81" spans="1:28" ht="15" customHeight="1" x14ac:dyDescent="0.25">
      <c r="A81" s="6" t="s">
        <v>784</v>
      </c>
      <c r="B81" s="5" t="s">
        <v>618</v>
      </c>
      <c r="C81" s="5" t="s">
        <v>136</v>
      </c>
      <c r="D81" s="5" t="s">
        <v>145</v>
      </c>
      <c r="E81" s="18" t="str">
        <f t="shared" si="1"/>
        <v>R13</v>
      </c>
      <c r="F81" s="5" t="s">
        <v>783</v>
      </c>
      <c r="G81" s="7" t="e">
        <f>#REF!</f>
        <v>#REF!</v>
      </c>
      <c r="H81" s="5" t="s">
        <v>401</v>
      </c>
      <c r="I81" s="5" t="s">
        <v>782</v>
      </c>
      <c r="J81" s="5">
        <v>511243138</v>
      </c>
      <c r="K81" s="5" t="s">
        <v>225</v>
      </c>
      <c r="L81" s="5" t="s">
        <v>367</v>
      </c>
      <c r="M81" s="5" t="s">
        <v>366</v>
      </c>
      <c r="N81" s="5" t="s">
        <v>364</v>
      </c>
      <c r="O81" s="5" t="s">
        <v>365</v>
      </c>
      <c r="P81" s="5" t="s">
        <v>347</v>
      </c>
      <c r="Q81" s="5">
        <v>291201020</v>
      </c>
      <c r="R81" s="5">
        <v>291201021</v>
      </c>
      <c r="S81" s="5" t="s">
        <v>264</v>
      </c>
      <c r="T81" s="5" t="s">
        <v>475</v>
      </c>
      <c r="U81" s="5" t="s">
        <v>868</v>
      </c>
      <c r="V81" s="5" t="s">
        <v>374</v>
      </c>
      <c r="W81" s="5" t="s">
        <v>401</v>
      </c>
      <c r="X81" s="5" t="s">
        <v>476</v>
      </c>
      <c r="Y81" s="5"/>
      <c r="Z81" s="5" t="s">
        <v>864</v>
      </c>
      <c r="AA81" s="5" t="s">
        <v>474</v>
      </c>
      <c r="AB81" s="9" t="s">
        <v>863</v>
      </c>
    </row>
    <row r="82" spans="1:28" ht="15" customHeight="1" x14ac:dyDescent="0.25">
      <c r="A82" s="6" t="s">
        <v>784</v>
      </c>
      <c r="B82" s="5" t="s">
        <v>619</v>
      </c>
      <c r="C82" s="5" t="s">
        <v>136</v>
      </c>
      <c r="D82" s="5" t="s">
        <v>2</v>
      </c>
      <c r="E82" s="18" t="str">
        <f t="shared" si="1"/>
        <v>R13</v>
      </c>
      <c r="F82" s="5" t="s">
        <v>783</v>
      </c>
      <c r="G82" s="7" t="e">
        <f>#REF!</f>
        <v>#REF!</v>
      </c>
      <c r="H82" s="5" t="s">
        <v>401</v>
      </c>
      <c r="I82" s="5" t="s">
        <v>782</v>
      </c>
      <c r="J82" s="5">
        <v>511243138</v>
      </c>
      <c r="K82" s="5" t="s">
        <v>225</v>
      </c>
      <c r="L82" s="5" t="s">
        <v>367</v>
      </c>
      <c r="M82" s="5" t="s">
        <v>366</v>
      </c>
      <c r="N82" s="5" t="s">
        <v>364</v>
      </c>
      <c r="O82" s="5" t="s">
        <v>365</v>
      </c>
      <c r="P82" s="5" t="s">
        <v>347</v>
      </c>
      <c r="Q82" s="5">
        <v>291201020</v>
      </c>
      <c r="R82" s="5">
        <v>291201021</v>
      </c>
      <c r="S82" s="5" t="s">
        <v>264</v>
      </c>
      <c r="T82" s="5" t="s">
        <v>475</v>
      </c>
      <c r="U82" s="5" t="s">
        <v>868</v>
      </c>
      <c r="V82" s="5" t="s">
        <v>374</v>
      </c>
      <c r="W82" s="5" t="s">
        <v>401</v>
      </c>
      <c r="X82" s="5" t="s">
        <v>476</v>
      </c>
      <c r="Y82" s="5"/>
      <c r="Z82" s="5" t="s">
        <v>864</v>
      </c>
      <c r="AA82" s="5" t="s">
        <v>474</v>
      </c>
      <c r="AB82" s="9" t="s">
        <v>863</v>
      </c>
    </row>
    <row r="83" spans="1:28" ht="15" customHeight="1" x14ac:dyDescent="0.25">
      <c r="A83" s="6" t="s">
        <v>784</v>
      </c>
      <c r="B83" s="5" t="s">
        <v>620</v>
      </c>
      <c r="C83" s="5" t="s">
        <v>136</v>
      </c>
      <c r="D83" s="5" t="s">
        <v>146</v>
      </c>
      <c r="E83" s="18" t="str">
        <f t="shared" si="1"/>
        <v>R13</v>
      </c>
      <c r="F83" s="5" t="s">
        <v>783</v>
      </c>
      <c r="G83" s="7" t="e">
        <f>#REF!</f>
        <v>#REF!</v>
      </c>
      <c r="H83" s="5" t="s">
        <v>401</v>
      </c>
      <c r="I83" s="5" t="s">
        <v>782</v>
      </c>
      <c r="J83" s="5">
        <v>511243138</v>
      </c>
      <c r="K83" s="5" t="s">
        <v>225</v>
      </c>
      <c r="L83" s="5" t="s">
        <v>367</v>
      </c>
      <c r="M83" s="5" t="s">
        <v>366</v>
      </c>
      <c r="N83" s="5" t="s">
        <v>364</v>
      </c>
      <c r="O83" s="5" t="s">
        <v>365</v>
      </c>
      <c r="P83" s="5" t="s">
        <v>347</v>
      </c>
      <c r="Q83" s="5">
        <v>291201020</v>
      </c>
      <c r="R83" s="5">
        <v>291201021</v>
      </c>
      <c r="S83" s="5" t="s">
        <v>264</v>
      </c>
      <c r="T83" s="5" t="s">
        <v>475</v>
      </c>
      <c r="U83" s="5" t="s">
        <v>868</v>
      </c>
      <c r="V83" s="5" t="s">
        <v>374</v>
      </c>
      <c r="W83" s="5" t="s">
        <v>401</v>
      </c>
      <c r="X83" s="5" t="s">
        <v>476</v>
      </c>
      <c r="Y83" s="5"/>
      <c r="Z83" s="5" t="s">
        <v>864</v>
      </c>
      <c r="AA83" s="5" t="s">
        <v>474</v>
      </c>
      <c r="AB83" s="9" t="s">
        <v>863</v>
      </c>
    </row>
    <row r="84" spans="1:28" ht="15" customHeight="1" x14ac:dyDescent="0.25">
      <c r="A84" s="6" t="s">
        <v>784</v>
      </c>
      <c r="B84" s="5" t="s">
        <v>621</v>
      </c>
      <c r="C84" s="5" t="s">
        <v>136</v>
      </c>
      <c r="D84" s="5" t="s">
        <v>3</v>
      </c>
      <c r="E84" s="18" t="str">
        <f t="shared" si="1"/>
        <v>R13</v>
      </c>
      <c r="F84" s="5" t="s">
        <v>783</v>
      </c>
      <c r="G84" s="7" t="e">
        <f>#REF!</f>
        <v>#REF!</v>
      </c>
      <c r="H84" s="5" t="s">
        <v>401</v>
      </c>
      <c r="I84" s="5" t="s">
        <v>782</v>
      </c>
      <c r="J84" s="5">
        <v>511243138</v>
      </c>
      <c r="K84" s="5" t="s">
        <v>225</v>
      </c>
      <c r="L84" s="5" t="s">
        <v>367</v>
      </c>
      <c r="M84" s="5" t="s">
        <v>366</v>
      </c>
      <c r="N84" s="5" t="s">
        <v>364</v>
      </c>
      <c r="O84" s="5" t="s">
        <v>365</v>
      </c>
      <c r="P84" s="5" t="s">
        <v>347</v>
      </c>
      <c r="Q84" s="5">
        <v>291201020</v>
      </c>
      <c r="R84" s="5">
        <v>291201021</v>
      </c>
      <c r="S84" s="5" t="s">
        <v>264</v>
      </c>
      <c r="T84" s="5" t="s">
        <v>475</v>
      </c>
      <c r="U84" s="5" t="s">
        <v>868</v>
      </c>
      <c r="V84" s="5" t="s">
        <v>374</v>
      </c>
      <c r="W84" s="5" t="s">
        <v>401</v>
      </c>
      <c r="X84" s="5" t="s">
        <v>476</v>
      </c>
      <c r="Y84" s="5"/>
      <c r="Z84" s="5" t="s">
        <v>864</v>
      </c>
      <c r="AA84" s="5" t="s">
        <v>474</v>
      </c>
      <c r="AB84" s="9" t="s">
        <v>863</v>
      </c>
    </row>
    <row r="85" spans="1:28" ht="15" customHeight="1" x14ac:dyDescent="0.25">
      <c r="A85" s="6" t="s">
        <v>784</v>
      </c>
      <c r="B85" s="5" t="s">
        <v>622</v>
      </c>
      <c r="C85" s="5" t="s">
        <v>136</v>
      </c>
      <c r="D85" s="5" t="s">
        <v>147</v>
      </c>
      <c r="E85" s="18" t="str">
        <f t="shared" si="1"/>
        <v>R13</v>
      </c>
      <c r="F85" s="5" t="s">
        <v>783</v>
      </c>
      <c r="G85" s="7" t="e">
        <f>#REF!</f>
        <v>#REF!</v>
      </c>
      <c r="H85" s="5" t="s">
        <v>401</v>
      </c>
      <c r="I85" s="5" t="s">
        <v>782</v>
      </c>
      <c r="J85" s="5">
        <v>511243138</v>
      </c>
      <c r="K85" s="5" t="s">
        <v>225</v>
      </c>
      <c r="L85" s="5" t="s">
        <v>367</v>
      </c>
      <c r="M85" s="5" t="s">
        <v>366</v>
      </c>
      <c r="N85" s="5" t="s">
        <v>364</v>
      </c>
      <c r="O85" s="5" t="s">
        <v>365</v>
      </c>
      <c r="P85" s="5" t="s">
        <v>347</v>
      </c>
      <c r="Q85" s="5">
        <v>291201020</v>
      </c>
      <c r="R85" s="5">
        <v>291201021</v>
      </c>
      <c r="S85" s="5" t="s">
        <v>264</v>
      </c>
      <c r="T85" s="5" t="s">
        <v>475</v>
      </c>
      <c r="U85" s="5" t="s">
        <v>868</v>
      </c>
      <c r="V85" s="5" t="s">
        <v>374</v>
      </c>
      <c r="W85" s="5" t="s">
        <v>401</v>
      </c>
      <c r="X85" s="5" t="s">
        <v>476</v>
      </c>
      <c r="Y85" s="5"/>
      <c r="Z85" s="5" t="s">
        <v>864</v>
      </c>
      <c r="AA85" s="5" t="s">
        <v>474</v>
      </c>
      <c r="AB85" s="9" t="s">
        <v>863</v>
      </c>
    </row>
    <row r="86" spans="1:28" ht="15" customHeight="1" x14ac:dyDescent="0.25">
      <c r="A86" s="6" t="s">
        <v>784</v>
      </c>
      <c r="B86" s="5" t="s">
        <v>623</v>
      </c>
      <c r="C86" s="5" t="s">
        <v>136</v>
      </c>
      <c r="D86" s="5" t="s">
        <v>148</v>
      </c>
      <c r="E86" s="18" t="str">
        <f t="shared" si="1"/>
        <v>R13</v>
      </c>
      <c r="F86" s="5" t="s">
        <v>783</v>
      </c>
      <c r="G86" s="7" t="e">
        <f>#REF!</f>
        <v>#REF!</v>
      </c>
      <c r="H86" s="5" t="s">
        <v>401</v>
      </c>
      <c r="I86" s="5" t="s">
        <v>782</v>
      </c>
      <c r="J86" s="5">
        <v>511243138</v>
      </c>
      <c r="K86" s="5" t="s">
        <v>225</v>
      </c>
      <c r="L86" s="5" t="s">
        <v>367</v>
      </c>
      <c r="M86" s="5" t="s">
        <v>366</v>
      </c>
      <c r="N86" s="5" t="s">
        <v>364</v>
      </c>
      <c r="O86" s="5" t="s">
        <v>365</v>
      </c>
      <c r="P86" s="5" t="s">
        <v>347</v>
      </c>
      <c r="Q86" s="5">
        <v>291201020</v>
      </c>
      <c r="R86" s="5">
        <v>291201021</v>
      </c>
      <c r="S86" s="5" t="s">
        <v>264</v>
      </c>
      <c r="T86" s="5" t="s">
        <v>475</v>
      </c>
      <c r="U86" s="5" t="s">
        <v>868</v>
      </c>
      <c r="V86" s="5" t="s">
        <v>374</v>
      </c>
      <c r="W86" s="5" t="s">
        <v>401</v>
      </c>
      <c r="X86" s="5" t="s">
        <v>476</v>
      </c>
      <c r="Y86" s="5"/>
      <c r="Z86" s="5" t="s">
        <v>864</v>
      </c>
      <c r="AA86" s="5" t="s">
        <v>474</v>
      </c>
      <c r="AB86" s="9" t="s">
        <v>863</v>
      </c>
    </row>
    <row r="87" spans="1:28" ht="15" customHeight="1" x14ac:dyDescent="0.25">
      <c r="A87" s="6" t="s">
        <v>784</v>
      </c>
      <c r="B87" s="5" t="s">
        <v>624</v>
      </c>
      <c r="C87" s="5" t="s">
        <v>136</v>
      </c>
      <c r="D87" s="5" t="s">
        <v>183</v>
      </c>
      <c r="E87" s="18" t="str">
        <f t="shared" si="1"/>
        <v>R13</v>
      </c>
      <c r="F87" s="5" t="s">
        <v>783</v>
      </c>
      <c r="G87" s="7" t="e">
        <f>#REF!</f>
        <v>#REF!</v>
      </c>
      <c r="H87" s="5" t="s">
        <v>401</v>
      </c>
      <c r="I87" s="5" t="s">
        <v>782</v>
      </c>
      <c r="J87" s="5">
        <v>511243138</v>
      </c>
      <c r="K87" s="5" t="s">
        <v>225</v>
      </c>
      <c r="L87" s="5" t="s">
        <v>367</v>
      </c>
      <c r="M87" s="5" t="s">
        <v>366</v>
      </c>
      <c r="N87" s="5" t="s">
        <v>364</v>
      </c>
      <c r="O87" s="5" t="s">
        <v>365</v>
      </c>
      <c r="P87" s="5" t="s">
        <v>347</v>
      </c>
      <c r="Q87" s="5">
        <v>291201020</v>
      </c>
      <c r="R87" s="5">
        <v>291201021</v>
      </c>
      <c r="S87" s="5" t="s">
        <v>264</v>
      </c>
      <c r="T87" s="5" t="s">
        <v>475</v>
      </c>
      <c r="U87" s="5" t="s">
        <v>868</v>
      </c>
      <c r="V87" s="5" t="s">
        <v>374</v>
      </c>
      <c r="W87" s="5" t="s">
        <v>401</v>
      </c>
      <c r="X87" s="5" t="s">
        <v>476</v>
      </c>
      <c r="Y87" s="5"/>
      <c r="Z87" s="5" t="s">
        <v>864</v>
      </c>
      <c r="AA87" s="5" t="s">
        <v>474</v>
      </c>
      <c r="AB87" s="9" t="s">
        <v>863</v>
      </c>
    </row>
    <row r="88" spans="1:28" ht="15" customHeight="1" x14ac:dyDescent="0.25">
      <c r="A88" s="6" t="s">
        <v>784</v>
      </c>
      <c r="B88" s="5" t="s">
        <v>625</v>
      </c>
      <c r="C88" s="5" t="s">
        <v>136</v>
      </c>
      <c r="D88" s="5" t="s">
        <v>149</v>
      </c>
      <c r="E88" s="18" t="str">
        <f t="shared" si="1"/>
        <v>R13</v>
      </c>
      <c r="F88" s="5" t="s">
        <v>783</v>
      </c>
      <c r="G88" s="7" t="e">
        <f>#REF!</f>
        <v>#REF!</v>
      </c>
      <c r="H88" s="5" t="s">
        <v>401</v>
      </c>
      <c r="I88" s="5" t="s">
        <v>782</v>
      </c>
      <c r="J88" s="5">
        <v>511243138</v>
      </c>
      <c r="K88" s="5" t="s">
        <v>225</v>
      </c>
      <c r="L88" s="5" t="s">
        <v>367</v>
      </c>
      <c r="M88" s="5" t="s">
        <v>366</v>
      </c>
      <c r="N88" s="5" t="s">
        <v>364</v>
      </c>
      <c r="O88" s="5" t="s">
        <v>365</v>
      </c>
      <c r="P88" s="5" t="s">
        <v>347</v>
      </c>
      <c r="Q88" s="5">
        <v>291201020</v>
      </c>
      <c r="R88" s="5">
        <v>291201021</v>
      </c>
      <c r="S88" s="5" t="s">
        <v>264</v>
      </c>
      <c r="T88" s="5" t="s">
        <v>475</v>
      </c>
      <c r="U88" s="5" t="s">
        <v>868</v>
      </c>
      <c r="V88" s="5" t="s">
        <v>374</v>
      </c>
      <c r="W88" s="5" t="s">
        <v>401</v>
      </c>
      <c r="X88" s="5" t="s">
        <v>476</v>
      </c>
      <c r="Y88" s="5"/>
      <c r="Z88" s="5" t="s">
        <v>864</v>
      </c>
      <c r="AA88" s="5" t="s">
        <v>474</v>
      </c>
      <c r="AB88" s="9" t="s">
        <v>863</v>
      </c>
    </row>
    <row r="89" spans="1:28" ht="15" customHeight="1" x14ac:dyDescent="0.25">
      <c r="A89" s="6" t="s">
        <v>784</v>
      </c>
      <c r="B89" s="5" t="s">
        <v>56</v>
      </c>
      <c r="C89" s="5" t="s">
        <v>359</v>
      </c>
      <c r="D89" s="5" t="s">
        <v>477</v>
      </c>
      <c r="E89" s="18" t="str">
        <f t="shared" si="1"/>
        <v>R12</v>
      </c>
      <c r="F89" s="5" t="s">
        <v>783</v>
      </c>
      <c r="G89" s="7" t="e">
        <f>#REF!</f>
        <v>#REF!</v>
      </c>
      <c r="H89" s="5" t="s">
        <v>401</v>
      </c>
      <c r="I89" s="5" t="s">
        <v>782</v>
      </c>
      <c r="J89" s="5">
        <v>511243138</v>
      </c>
      <c r="K89" s="5" t="s">
        <v>225</v>
      </c>
      <c r="L89" s="5" t="s">
        <v>367</v>
      </c>
      <c r="M89" s="5" t="s">
        <v>366</v>
      </c>
      <c r="N89" s="5" t="s">
        <v>364</v>
      </c>
      <c r="O89" s="5" t="s">
        <v>365</v>
      </c>
      <c r="P89" s="5" t="s">
        <v>347</v>
      </c>
      <c r="Q89" s="5">
        <v>291201020</v>
      </c>
      <c r="R89" s="5">
        <v>291201021</v>
      </c>
      <c r="S89" s="5" t="s">
        <v>264</v>
      </c>
      <c r="T89" s="5" t="s">
        <v>475</v>
      </c>
      <c r="U89" s="5" t="s">
        <v>868</v>
      </c>
      <c r="V89" s="5" t="s">
        <v>374</v>
      </c>
      <c r="W89" s="5" t="s">
        <v>401</v>
      </c>
      <c r="X89" s="5" t="s">
        <v>476</v>
      </c>
      <c r="Y89" s="5"/>
      <c r="Z89" s="5" t="s">
        <v>864</v>
      </c>
      <c r="AA89" s="5" t="s">
        <v>474</v>
      </c>
      <c r="AB89" s="9" t="s">
        <v>863</v>
      </c>
    </row>
    <row r="90" spans="1:28" ht="15" customHeight="1" x14ac:dyDescent="0.25">
      <c r="A90" s="6" t="s">
        <v>784</v>
      </c>
      <c r="B90" s="5" t="s">
        <v>57</v>
      </c>
      <c r="C90" s="5" t="s">
        <v>359</v>
      </c>
      <c r="D90" s="5" t="s">
        <v>63</v>
      </c>
      <c r="E90" s="18" t="str">
        <f t="shared" si="1"/>
        <v>R12</v>
      </c>
      <c r="F90" s="5" t="s">
        <v>783</v>
      </c>
      <c r="G90" s="7" t="e">
        <f>#REF!</f>
        <v>#REF!</v>
      </c>
      <c r="H90" s="5" t="s">
        <v>401</v>
      </c>
      <c r="I90" s="5" t="s">
        <v>782</v>
      </c>
      <c r="J90" s="5">
        <v>511243138</v>
      </c>
      <c r="K90" s="5" t="s">
        <v>225</v>
      </c>
      <c r="L90" s="5" t="s">
        <v>367</v>
      </c>
      <c r="M90" s="5" t="s">
        <v>366</v>
      </c>
      <c r="N90" s="5" t="s">
        <v>364</v>
      </c>
      <c r="O90" s="5" t="s">
        <v>365</v>
      </c>
      <c r="P90" s="5" t="s">
        <v>347</v>
      </c>
      <c r="Q90" s="5">
        <v>291201020</v>
      </c>
      <c r="R90" s="5">
        <v>291201021</v>
      </c>
      <c r="S90" s="5" t="s">
        <v>264</v>
      </c>
      <c r="T90" s="5" t="s">
        <v>475</v>
      </c>
      <c r="U90" s="5" t="s">
        <v>868</v>
      </c>
      <c r="V90" s="5" t="s">
        <v>374</v>
      </c>
      <c r="W90" s="5" t="s">
        <v>401</v>
      </c>
      <c r="X90" s="5" t="s">
        <v>476</v>
      </c>
      <c r="Y90" s="5"/>
      <c r="Z90" s="5" t="s">
        <v>864</v>
      </c>
      <c r="AA90" s="5" t="s">
        <v>474</v>
      </c>
      <c r="AB90" s="9" t="s">
        <v>863</v>
      </c>
    </row>
    <row r="91" spans="1:28" ht="15" customHeight="1" x14ac:dyDescent="0.25">
      <c r="A91" s="6" t="s">
        <v>784</v>
      </c>
      <c r="B91" s="5" t="s">
        <v>58</v>
      </c>
      <c r="C91" s="5" t="s">
        <v>257</v>
      </c>
      <c r="D91" s="5" t="s">
        <v>64</v>
      </c>
      <c r="E91" s="18" t="str">
        <f t="shared" si="1"/>
        <v>R12/R13</v>
      </c>
      <c r="F91" s="5" t="s">
        <v>783</v>
      </c>
      <c r="G91" s="7" t="e">
        <f>#REF!</f>
        <v>#REF!</v>
      </c>
      <c r="H91" s="5" t="s">
        <v>401</v>
      </c>
      <c r="I91" s="5" t="s">
        <v>782</v>
      </c>
      <c r="J91" s="5">
        <v>511243138</v>
      </c>
      <c r="K91" s="5" t="s">
        <v>225</v>
      </c>
      <c r="L91" s="5" t="s">
        <v>367</v>
      </c>
      <c r="M91" s="5" t="s">
        <v>366</v>
      </c>
      <c r="N91" s="5" t="s">
        <v>364</v>
      </c>
      <c r="O91" s="5" t="s">
        <v>365</v>
      </c>
      <c r="P91" s="5" t="s">
        <v>347</v>
      </c>
      <c r="Q91" s="5">
        <v>291201020</v>
      </c>
      <c r="R91" s="5">
        <v>291201021</v>
      </c>
      <c r="S91" s="5" t="s">
        <v>264</v>
      </c>
      <c r="T91" s="5" t="s">
        <v>475</v>
      </c>
      <c r="U91" s="5" t="s">
        <v>868</v>
      </c>
      <c r="V91" s="5" t="s">
        <v>374</v>
      </c>
      <c r="W91" s="5" t="s">
        <v>401</v>
      </c>
      <c r="X91" s="5" t="s">
        <v>476</v>
      </c>
      <c r="Y91" s="5"/>
      <c r="Z91" s="5" t="s">
        <v>864</v>
      </c>
      <c r="AA91" s="5" t="s">
        <v>474</v>
      </c>
      <c r="AB91" s="9" t="s">
        <v>863</v>
      </c>
    </row>
    <row r="92" spans="1:28" ht="15" customHeight="1" x14ac:dyDescent="0.25">
      <c r="A92" s="6" t="s">
        <v>784</v>
      </c>
      <c r="B92" s="5" t="s">
        <v>13</v>
      </c>
      <c r="C92" s="5" t="s">
        <v>359</v>
      </c>
      <c r="D92" s="5" t="s">
        <v>29</v>
      </c>
      <c r="E92" s="18" t="str">
        <f t="shared" si="1"/>
        <v>R12</v>
      </c>
      <c r="F92" s="5" t="s">
        <v>783</v>
      </c>
      <c r="G92" s="7" t="e">
        <f>#REF!</f>
        <v>#REF!</v>
      </c>
      <c r="H92" s="5" t="s">
        <v>401</v>
      </c>
      <c r="I92" s="5" t="s">
        <v>782</v>
      </c>
      <c r="J92" s="5">
        <v>511243138</v>
      </c>
      <c r="K92" s="5" t="s">
        <v>225</v>
      </c>
      <c r="L92" s="5" t="s">
        <v>367</v>
      </c>
      <c r="M92" s="5" t="s">
        <v>366</v>
      </c>
      <c r="N92" s="5" t="s">
        <v>364</v>
      </c>
      <c r="O92" s="5" t="s">
        <v>365</v>
      </c>
      <c r="P92" s="5" t="s">
        <v>347</v>
      </c>
      <c r="Q92" s="5">
        <v>291201020</v>
      </c>
      <c r="R92" s="5">
        <v>291201021</v>
      </c>
      <c r="S92" s="5" t="s">
        <v>264</v>
      </c>
      <c r="T92" s="5" t="s">
        <v>475</v>
      </c>
      <c r="U92" s="5" t="s">
        <v>868</v>
      </c>
      <c r="V92" s="5" t="s">
        <v>374</v>
      </c>
      <c r="W92" s="5" t="s">
        <v>401</v>
      </c>
      <c r="X92" s="5" t="s">
        <v>476</v>
      </c>
      <c r="Y92" s="5"/>
      <c r="Z92" s="5" t="s">
        <v>864</v>
      </c>
      <c r="AA92" s="5" t="s">
        <v>474</v>
      </c>
      <c r="AB92" s="9" t="s">
        <v>863</v>
      </c>
    </row>
    <row r="93" spans="1:28" ht="15" customHeight="1" x14ac:dyDescent="0.25">
      <c r="A93" s="6" t="s">
        <v>784</v>
      </c>
      <c r="B93" s="5" t="s">
        <v>119</v>
      </c>
      <c r="C93" s="5" t="s">
        <v>359</v>
      </c>
      <c r="D93" s="5" t="s">
        <v>150</v>
      </c>
      <c r="E93" s="18" t="str">
        <f t="shared" si="1"/>
        <v>R12</v>
      </c>
      <c r="F93" s="5" t="s">
        <v>783</v>
      </c>
      <c r="G93" s="7" t="e">
        <f>#REF!</f>
        <v>#REF!</v>
      </c>
      <c r="H93" s="5" t="s">
        <v>401</v>
      </c>
      <c r="I93" s="5" t="s">
        <v>782</v>
      </c>
      <c r="J93" s="5">
        <v>511243138</v>
      </c>
      <c r="K93" s="5" t="s">
        <v>225</v>
      </c>
      <c r="L93" s="5" t="s">
        <v>367</v>
      </c>
      <c r="M93" s="5" t="s">
        <v>366</v>
      </c>
      <c r="N93" s="5" t="s">
        <v>364</v>
      </c>
      <c r="O93" s="5" t="s">
        <v>365</v>
      </c>
      <c r="P93" s="5" t="s">
        <v>347</v>
      </c>
      <c r="Q93" s="5">
        <v>291201020</v>
      </c>
      <c r="R93" s="5">
        <v>291201021</v>
      </c>
      <c r="S93" s="5" t="s">
        <v>264</v>
      </c>
      <c r="T93" s="5" t="s">
        <v>475</v>
      </c>
      <c r="U93" s="5" t="s">
        <v>868</v>
      </c>
      <c r="V93" s="5" t="s">
        <v>374</v>
      </c>
      <c r="W93" s="5" t="s">
        <v>401</v>
      </c>
      <c r="X93" s="5" t="s">
        <v>476</v>
      </c>
      <c r="Y93" s="5"/>
      <c r="Z93" s="5" t="s">
        <v>864</v>
      </c>
      <c r="AA93" s="5" t="s">
        <v>474</v>
      </c>
      <c r="AB93" s="9" t="s">
        <v>863</v>
      </c>
    </row>
    <row r="94" spans="1:28" ht="15" customHeight="1" x14ac:dyDescent="0.25">
      <c r="A94" s="6" t="s">
        <v>784</v>
      </c>
      <c r="B94" s="5" t="s">
        <v>120</v>
      </c>
      <c r="C94" s="5" t="s">
        <v>359</v>
      </c>
      <c r="D94" s="5" t="s">
        <v>156</v>
      </c>
      <c r="E94" s="18" t="str">
        <f t="shared" si="1"/>
        <v>R12</v>
      </c>
      <c r="F94" s="5" t="s">
        <v>783</v>
      </c>
      <c r="G94" s="7" t="e">
        <f>#REF!</f>
        <v>#REF!</v>
      </c>
      <c r="H94" s="5" t="s">
        <v>401</v>
      </c>
      <c r="I94" s="5" t="s">
        <v>782</v>
      </c>
      <c r="J94" s="5">
        <v>511243138</v>
      </c>
      <c r="K94" s="5" t="s">
        <v>225</v>
      </c>
      <c r="L94" s="5" t="s">
        <v>367</v>
      </c>
      <c r="M94" s="5" t="s">
        <v>366</v>
      </c>
      <c r="N94" s="5" t="s">
        <v>364</v>
      </c>
      <c r="O94" s="5" t="s">
        <v>365</v>
      </c>
      <c r="P94" s="5" t="s">
        <v>347</v>
      </c>
      <c r="Q94" s="5">
        <v>291201020</v>
      </c>
      <c r="R94" s="5">
        <v>291201021</v>
      </c>
      <c r="S94" s="5" t="s">
        <v>264</v>
      </c>
      <c r="T94" s="5" t="s">
        <v>475</v>
      </c>
      <c r="U94" s="5" t="s">
        <v>868</v>
      </c>
      <c r="V94" s="5" t="s">
        <v>374</v>
      </c>
      <c r="W94" s="5" t="s">
        <v>401</v>
      </c>
      <c r="X94" s="5" t="s">
        <v>476</v>
      </c>
      <c r="Y94" s="5"/>
      <c r="Z94" s="5" t="s">
        <v>864</v>
      </c>
      <c r="AA94" s="5" t="s">
        <v>474</v>
      </c>
      <c r="AB94" s="9" t="s">
        <v>863</v>
      </c>
    </row>
    <row r="95" spans="1:28" ht="15" customHeight="1" x14ac:dyDescent="0.25">
      <c r="A95" s="6" t="s">
        <v>784</v>
      </c>
      <c r="B95" s="5" t="s">
        <v>59</v>
      </c>
      <c r="C95" s="5" t="s">
        <v>359</v>
      </c>
      <c r="D95" s="5" t="s">
        <v>65</v>
      </c>
      <c r="E95" s="18" t="str">
        <f t="shared" si="1"/>
        <v>R12</v>
      </c>
      <c r="F95" s="5" t="s">
        <v>783</v>
      </c>
      <c r="G95" s="7" t="e">
        <f>#REF!</f>
        <v>#REF!</v>
      </c>
      <c r="H95" s="5" t="s">
        <v>401</v>
      </c>
      <c r="I95" s="5" t="s">
        <v>782</v>
      </c>
      <c r="J95" s="5">
        <v>511243138</v>
      </c>
      <c r="K95" s="5" t="s">
        <v>225</v>
      </c>
      <c r="L95" s="5" t="s">
        <v>367</v>
      </c>
      <c r="M95" s="5" t="s">
        <v>366</v>
      </c>
      <c r="N95" s="5" t="s">
        <v>364</v>
      </c>
      <c r="O95" s="5" t="s">
        <v>365</v>
      </c>
      <c r="P95" s="5" t="s">
        <v>347</v>
      </c>
      <c r="Q95" s="5">
        <v>291201020</v>
      </c>
      <c r="R95" s="5">
        <v>291201021</v>
      </c>
      <c r="S95" s="5" t="s">
        <v>264</v>
      </c>
      <c r="T95" s="5" t="s">
        <v>475</v>
      </c>
      <c r="U95" s="5" t="s">
        <v>868</v>
      </c>
      <c r="V95" s="5" t="s">
        <v>374</v>
      </c>
      <c r="W95" s="5" t="s">
        <v>401</v>
      </c>
      <c r="X95" s="5" t="s">
        <v>476</v>
      </c>
      <c r="Y95" s="5"/>
      <c r="Z95" s="5" t="s">
        <v>864</v>
      </c>
      <c r="AA95" s="5" t="s">
        <v>474</v>
      </c>
      <c r="AB95" s="9" t="s">
        <v>863</v>
      </c>
    </row>
    <row r="96" spans="1:28" ht="15" customHeight="1" x14ac:dyDescent="0.25">
      <c r="A96" s="6" t="s">
        <v>784</v>
      </c>
      <c r="B96" s="5" t="s">
        <v>43</v>
      </c>
      <c r="C96" s="5" t="s">
        <v>136</v>
      </c>
      <c r="D96" s="5" t="s">
        <v>47</v>
      </c>
      <c r="E96" s="18" t="str">
        <f t="shared" si="1"/>
        <v>R13</v>
      </c>
      <c r="F96" s="5" t="s">
        <v>783</v>
      </c>
      <c r="G96" s="7" t="e">
        <f>#REF!</f>
        <v>#REF!</v>
      </c>
      <c r="H96" s="5" t="s">
        <v>401</v>
      </c>
      <c r="I96" s="5" t="s">
        <v>782</v>
      </c>
      <c r="J96" s="5">
        <v>511243138</v>
      </c>
      <c r="K96" s="5" t="s">
        <v>225</v>
      </c>
      <c r="L96" s="5" t="s">
        <v>367</v>
      </c>
      <c r="M96" s="5" t="s">
        <v>366</v>
      </c>
      <c r="N96" s="5" t="s">
        <v>364</v>
      </c>
      <c r="O96" s="5" t="s">
        <v>365</v>
      </c>
      <c r="P96" s="5" t="s">
        <v>347</v>
      </c>
      <c r="Q96" s="5">
        <v>291201020</v>
      </c>
      <c r="R96" s="5">
        <v>291201021</v>
      </c>
      <c r="S96" s="5" t="s">
        <v>264</v>
      </c>
      <c r="T96" s="5" t="s">
        <v>475</v>
      </c>
      <c r="U96" s="5" t="s">
        <v>868</v>
      </c>
      <c r="V96" s="5" t="s">
        <v>374</v>
      </c>
      <c r="W96" s="5" t="s">
        <v>401</v>
      </c>
      <c r="X96" s="5" t="s">
        <v>476</v>
      </c>
      <c r="Y96" s="5"/>
      <c r="Z96" s="5" t="s">
        <v>864</v>
      </c>
      <c r="AA96" s="5" t="s">
        <v>474</v>
      </c>
      <c r="AB96" s="9" t="s">
        <v>863</v>
      </c>
    </row>
    <row r="97" spans="1:28" ht="15" customHeight="1" x14ac:dyDescent="0.25">
      <c r="A97" s="6" t="s">
        <v>784</v>
      </c>
      <c r="B97" s="5" t="s">
        <v>642</v>
      </c>
      <c r="C97" s="5" t="s">
        <v>136</v>
      </c>
      <c r="D97" s="5" t="s">
        <v>68</v>
      </c>
      <c r="E97" s="18" t="str">
        <f t="shared" si="1"/>
        <v>R13</v>
      </c>
      <c r="F97" s="5" t="s">
        <v>783</v>
      </c>
      <c r="G97" s="7" t="e">
        <f>#REF!</f>
        <v>#REF!</v>
      </c>
      <c r="H97" s="5" t="s">
        <v>401</v>
      </c>
      <c r="I97" s="5" t="s">
        <v>782</v>
      </c>
      <c r="J97" s="5">
        <v>511243138</v>
      </c>
      <c r="K97" s="5" t="s">
        <v>225</v>
      </c>
      <c r="L97" s="5" t="s">
        <v>367</v>
      </c>
      <c r="M97" s="5" t="s">
        <v>366</v>
      </c>
      <c r="N97" s="5" t="s">
        <v>364</v>
      </c>
      <c r="O97" s="5" t="s">
        <v>365</v>
      </c>
      <c r="P97" s="5" t="s">
        <v>347</v>
      </c>
      <c r="Q97" s="5">
        <v>291201020</v>
      </c>
      <c r="R97" s="5">
        <v>291201021</v>
      </c>
      <c r="S97" s="5" t="s">
        <v>264</v>
      </c>
      <c r="T97" s="5" t="s">
        <v>475</v>
      </c>
      <c r="U97" s="5" t="s">
        <v>868</v>
      </c>
      <c r="V97" s="5" t="s">
        <v>374</v>
      </c>
      <c r="W97" s="5" t="s">
        <v>401</v>
      </c>
      <c r="X97" s="5" t="s">
        <v>476</v>
      </c>
      <c r="Y97" s="5"/>
      <c r="Z97" s="5" t="s">
        <v>864</v>
      </c>
      <c r="AA97" s="5" t="s">
        <v>474</v>
      </c>
      <c r="AB97" s="9" t="s">
        <v>863</v>
      </c>
    </row>
    <row r="98" spans="1:28" ht="15" customHeight="1" x14ac:dyDescent="0.25">
      <c r="A98" s="6" t="s">
        <v>784</v>
      </c>
      <c r="B98" s="5" t="s">
        <v>572</v>
      </c>
      <c r="C98" s="5" t="s">
        <v>136</v>
      </c>
      <c r="D98" s="5" t="s">
        <v>50</v>
      </c>
      <c r="E98" s="18" t="str">
        <f t="shared" si="1"/>
        <v>R13</v>
      </c>
      <c r="F98" s="5" t="s">
        <v>783</v>
      </c>
      <c r="G98" s="7" t="e">
        <f>#REF!</f>
        <v>#REF!</v>
      </c>
      <c r="H98" s="5" t="s">
        <v>401</v>
      </c>
      <c r="I98" s="5" t="s">
        <v>782</v>
      </c>
      <c r="J98" s="5">
        <v>511243138</v>
      </c>
      <c r="K98" s="5" t="s">
        <v>225</v>
      </c>
      <c r="L98" s="5" t="s">
        <v>367</v>
      </c>
      <c r="M98" s="5" t="s">
        <v>366</v>
      </c>
      <c r="N98" s="5" t="s">
        <v>364</v>
      </c>
      <c r="O98" s="5" t="s">
        <v>365</v>
      </c>
      <c r="P98" s="5" t="s">
        <v>347</v>
      </c>
      <c r="Q98" s="5">
        <v>291201020</v>
      </c>
      <c r="R98" s="5">
        <v>291201021</v>
      </c>
      <c r="S98" s="5" t="s">
        <v>264</v>
      </c>
      <c r="T98" s="5" t="s">
        <v>475</v>
      </c>
      <c r="U98" s="5" t="s">
        <v>868</v>
      </c>
      <c r="V98" s="5" t="s">
        <v>374</v>
      </c>
      <c r="W98" s="5" t="s">
        <v>401</v>
      </c>
      <c r="X98" s="5" t="s">
        <v>476</v>
      </c>
      <c r="Y98" s="5"/>
      <c r="Z98" s="5" t="s">
        <v>864</v>
      </c>
      <c r="AA98" s="5" t="s">
        <v>474</v>
      </c>
      <c r="AB98" s="9" t="s">
        <v>863</v>
      </c>
    </row>
    <row r="99" spans="1:28" ht="15" customHeight="1" x14ac:dyDescent="0.25">
      <c r="A99" s="6" t="s">
        <v>784</v>
      </c>
      <c r="B99" s="5" t="s">
        <v>573</v>
      </c>
      <c r="C99" s="5" t="s">
        <v>136</v>
      </c>
      <c r="D99" s="5" t="s">
        <v>51</v>
      </c>
      <c r="E99" s="18" t="str">
        <f t="shared" si="1"/>
        <v>R13</v>
      </c>
      <c r="F99" s="5" t="s">
        <v>783</v>
      </c>
      <c r="G99" s="7" t="e">
        <f>#REF!</f>
        <v>#REF!</v>
      </c>
      <c r="H99" s="5" t="s">
        <v>401</v>
      </c>
      <c r="I99" s="5" t="s">
        <v>782</v>
      </c>
      <c r="J99" s="5">
        <v>511243138</v>
      </c>
      <c r="K99" s="5" t="s">
        <v>225</v>
      </c>
      <c r="L99" s="5" t="s">
        <v>367</v>
      </c>
      <c r="M99" s="5" t="s">
        <v>366</v>
      </c>
      <c r="N99" s="5" t="s">
        <v>364</v>
      </c>
      <c r="O99" s="5" t="s">
        <v>365</v>
      </c>
      <c r="P99" s="5" t="s">
        <v>347</v>
      </c>
      <c r="Q99" s="5">
        <v>291201020</v>
      </c>
      <c r="R99" s="5">
        <v>291201021</v>
      </c>
      <c r="S99" s="5" t="s">
        <v>264</v>
      </c>
      <c r="T99" s="5" t="s">
        <v>475</v>
      </c>
      <c r="U99" s="5" t="s">
        <v>868</v>
      </c>
      <c r="V99" s="5" t="s">
        <v>374</v>
      </c>
      <c r="W99" s="5" t="s">
        <v>401</v>
      </c>
      <c r="X99" s="5" t="s">
        <v>476</v>
      </c>
      <c r="Y99" s="5"/>
      <c r="Z99" s="5" t="s">
        <v>864</v>
      </c>
      <c r="AA99" s="5" t="s">
        <v>474</v>
      </c>
      <c r="AB99" s="9" t="s">
        <v>863</v>
      </c>
    </row>
    <row r="100" spans="1:28" ht="15" customHeight="1" x14ac:dyDescent="0.25">
      <c r="A100" s="6" t="s">
        <v>784</v>
      </c>
      <c r="B100" s="5" t="s">
        <v>594</v>
      </c>
      <c r="C100" s="5" t="s">
        <v>136</v>
      </c>
      <c r="D100" s="5" t="s">
        <v>82</v>
      </c>
      <c r="E100" s="18" t="str">
        <f t="shared" si="1"/>
        <v>R13</v>
      </c>
      <c r="F100" s="5" t="s">
        <v>783</v>
      </c>
      <c r="G100" s="7" t="e">
        <f>#REF!</f>
        <v>#REF!</v>
      </c>
      <c r="H100" s="5" t="s">
        <v>401</v>
      </c>
      <c r="I100" s="5" t="s">
        <v>782</v>
      </c>
      <c r="J100" s="5">
        <v>511243138</v>
      </c>
      <c r="K100" s="5" t="s">
        <v>225</v>
      </c>
      <c r="L100" s="5" t="s">
        <v>367</v>
      </c>
      <c r="M100" s="5" t="s">
        <v>366</v>
      </c>
      <c r="N100" s="5" t="s">
        <v>364</v>
      </c>
      <c r="O100" s="5" t="s">
        <v>365</v>
      </c>
      <c r="P100" s="5" t="s">
        <v>347</v>
      </c>
      <c r="Q100" s="5">
        <v>291201020</v>
      </c>
      <c r="R100" s="5">
        <v>291201021</v>
      </c>
      <c r="S100" s="5" t="s">
        <v>264</v>
      </c>
      <c r="T100" s="5" t="s">
        <v>475</v>
      </c>
      <c r="U100" s="5" t="s">
        <v>868</v>
      </c>
      <c r="V100" s="5" t="s">
        <v>374</v>
      </c>
      <c r="W100" s="5" t="s">
        <v>401</v>
      </c>
      <c r="X100" s="5" t="s">
        <v>476</v>
      </c>
      <c r="Y100" s="5"/>
      <c r="Z100" s="5" t="s">
        <v>864</v>
      </c>
      <c r="AA100" s="5" t="s">
        <v>474</v>
      </c>
      <c r="AB100" s="9" t="s">
        <v>863</v>
      </c>
    </row>
    <row r="101" spans="1:28" ht="15" customHeight="1" x14ac:dyDescent="0.25">
      <c r="A101" s="6" t="s">
        <v>784</v>
      </c>
      <c r="B101" s="5" t="s">
        <v>81</v>
      </c>
      <c r="C101" s="5" t="s">
        <v>136</v>
      </c>
      <c r="D101" s="5" t="s">
        <v>689</v>
      </c>
      <c r="E101" s="18" t="str">
        <f t="shared" si="1"/>
        <v>R13</v>
      </c>
      <c r="F101" s="5" t="s">
        <v>783</v>
      </c>
      <c r="G101" s="7" t="e">
        <f>#REF!</f>
        <v>#REF!</v>
      </c>
      <c r="H101" s="5" t="s">
        <v>401</v>
      </c>
      <c r="I101" s="5" t="s">
        <v>782</v>
      </c>
      <c r="J101" s="5">
        <v>511243138</v>
      </c>
      <c r="K101" s="5" t="s">
        <v>225</v>
      </c>
      <c r="L101" s="5" t="s">
        <v>367</v>
      </c>
      <c r="M101" s="5" t="s">
        <v>366</v>
      </c>
      <c r="N101" s="5" t="s">
        <v>364</v>
      </c>
      <c r="O101" s="5" t="s">
        <v>365</v>
      </c>
      <c r="P101" s="5" t="s">
        <v>347</v>
      </c>
      <c r="Q101" s="5">
        <v>291201020</v>
      </c>
      <c r="R101" s="5">
        <v>291201021</v>
      </c>
      <c r="S101" s="5" t="s">
        <v>264</v>
      </c>
      <c r="T101" s="5" t="s">
        <v>475</v>
      </c>
      <c r="U101" s="5" t="s">
        <v>868</v>
      </c>
      <c r="V101" s="5" t="s">
        <v>374</v>
      </c>
      <c r="W101" s="5" t="s">
        <v>401</v>
      </c>
      <c r="X101" s="5" t="s">
        <v>476</v>
      </c>
      <c r="Y101" s="5"/>
      <c r="Z101" s="5" t="s">
        <v>864</v>
      </c>
      <c r="AA101" s="5" t="s">
        <v>474</v>
      </c>
      <c r="AB101" s="9" t="s">
        <v>863</v>
      </c>
    </row>
    <row r="102" spans="1:28" ht="15" customHeight="1" x14ac:dyDescent="0.25">
      <c r="A102" s="6" t="s">
        <v>784</v>
      </c>
      <c r="B102" s="5" t="s">
        <v>45</v>
      </c>
      <c r="C102" s="5" t="s">
        <v>136</v>
      </c>
      <c r="D102" s="5" t="s">
        <v>52</v>
      </c>
      <c r="E102" s="18" t="str">
        <f t="shared" si="1"/>
        <v>R13</v>
      </c>
      <c r="F102" s="5" t="s">
        <v>783</v>
      </c>
      <c r="G102" s="7" t="e">
        <f>#REF!</f>
        <v>#REF!</v>
      </c>
      <c r="H102" s="5" t="s">
        <v>401</v>
      </c>
      <c r="I102" s="5" t="s">
        <v>782</v>
      </c>
      <c r="J102" s="5">
        <v>511243138</v>
      </c>
      <c r="K102" s="5" t="s">
        <v>225</v>
      </c>
      <c r="L102" s="5" t="s">
        <v>367</v>
      </c>
      <c r="M102" s="5" t="s">
        <v>366</v>
      </c>
      <c r="N102" s="5" t="s">
        <v>364</v>
      </c>
      <c r="O102" s="5" t="s">
        <v>365</v>
      </c>
      <c r="P102" s="5" t="s">
        <v>347</v>
      </c>
      <c r="Q102" s="5">
        <v>291201020</v>
      </c>
      <c r="R102" s="5">
        <v>291201021</v>
      </c>
      <c r="S102" s="5" t="s">
        <v>264</v>
      </c>
      <c r="T102" s="5" t="s">
        <v>475</v>
      </c>
      <c r="U102" s="5" t="s">
        <v>868</v>
      </c>
      <c r="V102" s="5" t="s">
        <v>374</v>
      </c>
      <c r="W102" s="5" t="s">
        <v>401</v>
      </c>
      <c r="X102" s="5" t="s">
        <v>476</v>
      </c>
      <c r="Y102" s="5"/>
      <c r="Z102" s="5" t="s">
        <v>864</v>
      </c>
      <c r="AA102" s="5" t="s">
        <v>474</v>
      </c>
      <c r="AB102" s="9" t="s">
        <v>863</v>
      </c>
    </row>
    <row r="103" spans="1:28" ht="15" customHeight="1" x14ac:dyDescent="0.25">
      <c r="A103" s="6" t="s">
        <v>784</v>
      </c>
      <c r="B103" s="5" t="s">
        <v>605</v>
      </c>
      <c r="C103" s="5" t="s">
        <v>136</v>
      </c>
      <c r="D103" s="5" t="s">
        <v>956</v>
      </c>
      <c r="E103" s="18" t="str">
        <f t="shared" si="1"/>
        <v>R13</v>
      </c>
      <c r="F103" s="5" t="s">
        <v>783</v>
      </c>
      <c r="G103" s="7" t="e">
        <f>#REF!</f>
        <v>#REF!</v>
      </c>
      <c r="H103" s="5" t="s">
        <v>401</v>
      </c>
      <c r="I103" s="5" t="s">
        <v>782</v>
      </c>
      <c r="J103" s="5">
        <v>511243138</v>
      </c>
      <c r="K103" s="5" t="s">
        <v>225</v>
      </c>
      <c r="L103" s="5" t="s">
        <v>367</v>
      </c>
      <c r="M103" s="5" t="s">
        <v>366</v>
      </c>
      <c r="N103" s="5" t="s">
        <v>364</v>
      </c>
      <c r="O103" s="5" t="s">
        <v>365</v>
      </c>
      <c r="P103" s="5" t="s">
        <v>347</v>
      </c>
      <c r="Q103" s="5">
        <v>291201020</v>
      </c>
      <c r="R103" s="5">
        <v>291201021</v>
      </c>
      <c r="S103" s="5" t="s">
        <v>264</v>
      </c>
      <c r="T103" s="5" t="s">
        <v>475</v>
      </c>
      <c r="U103" s="5" t="s">
        <v>868</v>
      </c>
      <c r="V103" s="5" t="s">
        <v>374</v>
      </c>
      <c r="W103" s="5" t="s">
        <v>401</v>
      </c>
      <c r="X103" s="5" t="s">
        <v>476</v>
      </c>
      <c r="Y103" s="5"/>
      <c r="Z103" s="5" t="s">
        <v>864</v>
      </c>
      <c r="AA103" s="5" t="s">
        <v>474</v>
      </c>
      <c r="AB103" s="9" t="s">
        <v>863</v>
      </c>
    </row>
    <row r="104" spans="1:28" ht="15" customHeight="1" x14ac:dyDescent="0.25">
      <c r="A104" s="6" t="s">
        <v>784</v>
      </c>
      <c r="B104" s="5" t="s">
        <v>102</v>
      </c>
      <c r="C104" s="5" t="s">
        <v>952</v>
      </c>
      <c r="D104" s="5" t="s">
        <v>117</v>
      </c>
      <c r="E104" s="18" t="str">
        <f t="shared" si="1"/>
        <v xml:space="preserve">D1 </v>
      </c>
      <c r="F104" s="5" t="s">
        <v>783</v>
      </c>
      <c r="G104" s="7" t="e">
        <f>#REF!</f>
        <v>#REF!</v>
      </c>
      <c r="H104" s="5" t="s">
        <v>401</v>
      </c>
      <c r="I104" s="5" t="s">
        <v>782</v>
      </c>
      <c r="J104" s="5">
        <v>511243138</v>
      </c>
      <c r="K104" s="5" t="s">
        <v>225</v>
      </c>
      <c r="L104" s="5" t="s">
        <v>367</v>
      </c>
      <c r="M104" s="5" t="s">
        <v>366</v>
      </c>
      <c r="N104" s="5" t="s">
        <v>364</v>
      </c>
      <c r="O104" s="5" t="s">
        <v>365</v>
      </c>
      <c r="P104" s="5" t="s">
        <v>347</v>
      </c>
      <c r="Q104" s="5">
        <v>291201020</v>
      </c>
      <c r="R104" s="5">
        <v>291201021</v>
      </c>
      <c r="S104" s="5" t="s">
        <v>264</v>
      </c>
      <c r="T104" s="5" t="s">
        <v>475</v>
      </c>
      <c r="U104" s="5" t="s">
        <v>868</v>
      </c>
      <c r="V104" s="5" t="s">
        <v>374</v>
      </c>
      <c r="W104" s="5" t="s">
        <v>401</v>
      </c>
      <c r="X104" s="5" t="s">
        <v>476</v>
      </c>
      <c r="Y104" s="5"/>
      <c r="Z104" s="5" t="s">
        <v>864</v>
      </c>
      <c r="AA104" s="5" t="s">
        <v>474</v>
      </c>
      <c r="AB104" s="9" t="s">
        <v>863</v>
      </c>
    </row>
    <row r="105" spans="1:28" ht="15" customHeight="1" x14ac:dyDescent="0.25">
      <c r="A105" s="6" t="s">
        <v>784</v>
      </c>
      <c r="B105" s="5" t="s">
        <v>103</v>
      </c>
      <c r="C105" s="5" t="s">
        <v>207</v>
      </c>
      <c r="D105" s="5" t="s">
        <v>118</v>
      </c>
      <c r="E105" s="18" t="str">
        <f t="shared" si="1"/>
        <v>D1</v>
      </c>
      <c r="F105" s="5" t="s">
        <v>783</v>
      </c>
      <c r="G105" s="7" t="e">
        <f>#REF!</f>
        <v>#REF!</v>
      </c>
      <c r="H105" s="5" t="s">
        <v>401</v>
      </c>
      <c r="I105" s="5" t="s">
        <v>782</v>
      </c>
      <c r="J105" s="5">
        <v>511243138</v>
      </c>
      <c r="K105" s="5" t="s">
        <v>225</v>
      </c>
      <c r="L105" s="5" t="s">
        <v>367</v>
      </c>
      <c r="M105" s="5" t="s">
        <v>366</v>
      </c>
      <c r="N105" s="5" t="s">
        <v>364</v>
      </c>
      <c r="O105" s="5" t="s">
        <v>365</v>
      </c>
      <c r="P105" s="5" t="s">
        <v>347</v>
      </c>
      <c r="Q105" s="5">
        <v>291201020</v>
      </c>
      <c r="R105" s="5">
        <v>291201021</v>
      </c>
      <c r="S105" s="5" t="s">
        <v>264</v>
      </c>
      <c r="T105" s="5" t="s">
        <v>475</v>
      </c>
      <c r="U105" s="5" t="s">
        <v>868</v>
      </c>
      <c r="V105" s="5" t="s">
        <v>374</v>
      </c>
      <c r="W105" s="5" t="s">
        <v>401</v>
      </c>
      <c r="X105" s="5" t="s">
        <v>476</v>
      </c>
      <c r="Y105" s="5"/>
      <c r="Z105" s="5" t="s">
        <v>864</v>
      </c>
      <c r="AA105" s="5" t="s">
        <v>474</v>
      </c>
      <c r="AB105" s="9" t="s">
        <v>863</v>
      </c>
    </row>
    <row r="106" spans="1:28" ht="15" customHeight="1" x14ac:dyDescent="0.25">
      <c r="A106" s="6" t="s">
        <v>784</v>
      </c>
      <c r="B106" s="5" t="s">
        <v>104</v>
      </c>
      <c r="C106" s="5" t="s">
        <v>952</v>
      </c>
      <c r="D106" s="5" t="s">
        <v>425</v>
      </c>
      <c r="E106" s="18" t="str">
        <f t="shared" si="1"/>
        <v xml:space="preserve">D1 </v>
      </c>
      <c r="F106" s="5" t="s">
        <v>783</v>
      </c>
      <c r="G106" s="7" t="e">
        <f>#REF!</f>
        <v>#REF!</v>
      </c>
      <c r="H106" s="5" t="s">
        <v>401</v>
      </c>
      <c r="I106" s="5" t="s">
        <v>782</v>
      </c>
      <c r="J106" s="5">
        <v>511243138</v>
      </c>
      <c r="K106" s="5" t="s">
        <v>225</v>
      </c>
      <c r="L106" s="5" t="s">
        <v>367</v>
      </c>
      <c r="M106" s="5" t="s">
        <v>366</v>
      </c>
      <c r="N106" s="5" t="s">
        <v>364</v>
      </c>
      <c r="O106" s="5" t="s">
        <v>365</v>
      </c>
      <c r="P106" s="5" t="s">
        <v>347</v>
      </c>
      <c r="Q106" s="5">
        <v>291201020</v>
      </c>
      <c r="R106" s="5">
        <v>291201021</v>
      </c>
      <c r="S106" s="5" t="s">
        <v>264</v>
      </c>
      <c r="T106" s="5" t="s">
        <v>475</v>
      </c>
      <c r="U106" s="5" t="s">
        <v>868</v>
      </c>
      <c r="V106" s="5" t="s">
        <v>374</v>
      </c>
      <c r="W106" s="5" t="s">
        <v>401</v>
      </c>
      <c r="X106" s="5" t="s">
        <v>476</v>
      </c>
      <c r="Y106" s="5"/>
      <c r="Z106" s="5" t="s">
        <v>864</v>
      </c>
      <c r="AA106" s="5" t="s">
        <v>474</v>
      </c>
      <c r="AB106" s="9" t="s">
        <v>863</v>
      </c>
    </row>
    <row r="107" spans="1:28" ht="15" customHeight="1" x14ac:dyDescent="0.25">
      <c r="A107" s="6" t="s">
        <v>784</v>
      </c>
      <c r="B107" s="5" t="s">
        <v>105</v>
      </c>
      <c r="C107" s="5" t="s">
        <v>952</v>
      </c>
      <c r="D107" s="5" t="s">
        <v>607</v>
      </c>
      <c r="E107" s="18" t="str">
        <f t="shared" si="1"/>
        <v xml:space="preserve">D1 </v>
      </c>
      <c r="F107" s="5" t="s">
        <v>783</v>
      </c>
      <c r="G107" s="7" t="e">
        <f>#REF!</f>
        <v>#REF!</v>
      </c>
      <c r="H107" s="5" t="s">
        <v>401</v>
      </c>
      <c r="I107" s="5" t="s">
        <v>782</v>
      </c>
      <c r="J107" s="5">
        <v>511243138</v>
      </c>
      <c r="K107" s="5" t="s">
        <v>225</v>
      </c>
      <c r="L107" s="5" t="s">
        <v>367</v>
      </c>
      <c r="M107" s="5" t="s">
        <v>366</v>
      </c>
      <c r="N107" s="5" t="s">
        <v>364</v>
      </c>
      <c r="O107" s="5" t="s">
        <v>365</v>
      </c>
      <c r="P107" s="5" t="s">
        <v>347</v>
      </c>
      <c r="Q107" s="5">
        <v>291201020</v>
      </c>
      <c r="R107" s="5">
        <v>291201021</v>
      </c>
      <c r="S107" s="5" t="s">
        <v>264</v>
      </c>
      <c r="T107" s="5" t="s">
        <v>475</v>
      </c>
      <c r="U107" s="5" t="s">
        <v>868</v>
      </c>
      <c r="V107" s="5" t="s">
        <v>374</v>
      </c>
      <c r="W107" s="5" t="s">
        <v>401</v>
      </c>
      <c r="X107" s="5" t="s">
        <v>476</v>
      </c>
      <c r="Y107" s="5"/>
      <c r="Z107" s="5" t="s">
        <v>864</v>
      </c>
      <c r="AA107" s="5" t="s">
        <v>474</v>
      </c>
      <c r="AB107" s="9" t="s">
        <v>863</v>
      </c>
    </row>
    <row r="108" spans="1:28" ht="15" customHeight="1" x14ac:dyDescent="0.25">
      <c r="A108" s="6" t="s">
        <v>784</v>
      </c>
      <c r="B108" s="5" t="s">
        <v>106</v>
      </c>
      <c r="C108" s="5" t="s">
        <v>257</v>
      </c>
      <c r="D108" s="5" t="s">
        <v>113</v>
      </c>
      <c r="E108" s="18" t="str">
        <f t="shared" si="1"/>
        <v>R12/R13</v>
      </c>
      <c r="F108" s="5" t="s">
        <v>783</v>
      </c>
      <c r="G108" s="7" t="e">
        <f>#REF!</f>
        <v>#REF!</v>
      </c>
      <c r="H108" s="5" t="s">
        <v>401</v>
      </c>
      <c r="I108" s="5" t="s">
        <v>782</v>
      </c>
      <c r="J108" s="5">
        <v>511243138</v>
      </c>
      <c r="K108" s="5" t="s">
        <v>225</v>
      </c>
      <c r="L108" s="5" t="s">
        <v>367</v>
      </c>
      <c r="M108" s="5" t="s">
        <v>366</v>
      </c>
      <c r="N108" s="5" t="s">
        <v>364</v>
      </c>
      <c r="O108" s="5" t="s">
        <v>365</v>
      </c>
      <c r="P108" s="5" t="s">
        <v>347</v>
      </c>
      <c r="Q108" s="5">
        <v>291201020</v>
      </c>
      <c r="R108" s="5">
        <v>291201021</v>
      </c>
      <c r="S108" s="5" t="s">
        <v>264</v>
      </c>
      <c r="T108" s="5" t="s">
        <v>475</v>
      </c>
      <c r="U108" s="5" t="s">
        <v>868</v>
      </c>
      <c r="V108" s="5" t="s">
        <v>374</v>
      </c>
      <c r="W108" s="5" t="s">
        <v>401</v>
      </c>
      <c r="X108" s="5" t="s">
        <v>476</v>
      </c>
      <c r="Y108" s="5"/>
      <c r="Z108" s="5" t="s">
        <v>864</v>
      </c>
      <c r="AA108" s="5" t="s">
        <v>474</v>
      </c>
      <c r="AB108" s="9" t="s">
        <v>863</v>
      </c>
    </row>
    <row r="109" spans="1:28" ht="15" customHeight="1" x14ac:dyDescent="0.25">
      <c r="A109" s="6" t="s">
        <v>784</v>
      </c>
      <c r="B109" s="5" t="s">
        <v>107</v>
      </c>
      <c r="C109" s="5" t="s">
        <v>207</v>
      </c>
      <c r="D109" s="5" t="s">
        <v>66</v>
      </c>
      <c r="E109" s="18" t="str">
        <f t="shared" si="1"/>
        <v>D1</v>
      </c>
      <c r="F109" s="5" t="s">
        <v>783</v>
      </c>
      <c r="G109" s="7" t="e">
        <f>#REF!</f>
        <v>#REF!</v>
      </c>
      <c r="H109" s="5" t="s">
        <v>401</v>
      </c>
      <c r="I109" s="5" t="s">
        <v>782</v>
      </c>
      <c r="J109" s="5">
        <v>511243138</v>
      </c>
      <c r="K109" s="5" t="s">
        <v>225</v>
      </c>
      <c r="L109" s="5" t="s">
        <v>367</v>
      </c>
      <c r="M109" s="5" t="s">
        <v>366</v>
      </c>
      <c r="N109" s="5" t="s">
        <v>364</v>
      </c>
      <c r="O109" s="5" t="s">
        <v>365</v>
      </c>
      <c r="P109" s="5" t="s">
        <v>347</v>
      </c>
      <c r="Q109" s="5">
        <v>291201020</v>
      </c>
      <c r="R109" s="5">
        <v>291201021</v>
      </c>
      <c r="S109" s="5" t="s">
        <v>264</v>
      </c>
      <c r="T109" s="5" t="s">
        <v>475</v>
      </c>
      <c r="U109" s="5" t="s">
        <v>868</v>
      </c>
      <c r="V109" s="5" t="s">
        <v>374</v>
      </c>
      <c r="W109" s="5" t="s">
        <v>401</v>
      </c>
      <c r="X109" s="5" t="s">
        <v>476</v>
      </c>
      <c r="Y109" s="5"/>
      <c r="Z109" s="5" t="s">
        <v>864</v>
      </c>
      <c r="AA109" s="5" t="s">
        <v>474</v>
      </c>
      <c r="AB109" s="9" t="s">
        <v>863</v>
      </c>
    </row>
    <row r="110" spans="1:28" ht="15" customHeight="1" x14ac:dyDescent="0.25">
      <c r="A110" s="6" t="s">
        <v>784</v>
      </c>
      <c r="B110" s="5" t="s">
        <v>78</v>
      </c>
      <c r="C110" s="5" t="s">
        <v>257</v>
      </c>
      <c r="D110" s="5" t="s">
        <v>77</v>
      </c>
      <c r="E110" s="18" t="str">
        <f t="shared" si="1"/>
        <v>R12/R13</v>
      </c>
      <c r="F110" s="5" t="s">
        <v>783</v>
      </c>
      <c r="G110" s="7" t="e">
        <f>#REF!</f>
        <v>#REF!</v>
      </c>
      <c r="H110" s="5" t="s">
        <v>401</v>
      </c>
      <c r="I110" s="5" t="s">
        <v>782</v>
      </c>
      <c r="J110" s="5">
        <v>511243138</v>
      </c>
      <c r="K110" s="5" t="s">
        <v>225</v>
      </c>
      <c r="L110" s="5" t="s">
        <v>367</v>
      </c>
      <c r="M110" s="5" t="s">
        <v>366</v>
      </c>
      <c r="N110" s="5" t="s">
        <v>364</v>
      </c>
      <c r="O110" s="5" t="s">
        <v>365</v>
      </c>
      <c r="P110" s="5" t="s">
        <v>347</v>
      </c>
      <c r="Q110" s="5">
        <v>291201020</v>
      </c>
      <c r="R110" s="5">
        <v>291201021</v>
      </c>
      <c r="S110" s="5" t="s">
        <v>264</v>
      </c>
      <c r="T110" s="5" t="s">
        <v>475</v>
      </c>
      <c r="U110" s="5" t="s">
        <v>868</v>
      </c>
      <c r="V110" s="5" t="s">
        <v>374</v>
      </c>
      <c r="W110" s="5" t="s">
        <v>401</v>
      </c>
      <c r="X110" s="5" t="s">
        <v>476</v>
      </c>
      <c r="Y110" s="5"/>
      <c r="Z110" s="5" t="s">
        <v>864</v>
      </c>
      <c r="AA110" s="5" t="s">
        <v>474</v>
      </c>
      <c r="AB110" s="9" t="s">
        <v>863</v>
      </c>
    </row>
    <row r="111" spans="1:28" ht="15" customHeight="1" x14ac:dyDescent="0.25">
      <c r="A111" s="6" t="s">
        <v>784</v>
      </c>
      <c r="B111" s="5" t="s">
        <v>14</v>
      </c>
      <c r="C111" s="5" t="s">
        <v>257</v>
      </c>
      <c r="D111" s="5" t="s">
        <v>30</v>
      </c>
      <c r="E111" s="18" t="str">
        <f t="shared" si="1"/>
        <v>R12/R13</v>
      </c>
      <c r="F111" s="5" t="s">
        <v>783</v>
      </c>
      <c r="G111" s="7" t="e">
        <f>#REF!</f>
        <v>#REF!</v>
      </c>
      <c r="H111" s="5" t="s">
        <v>401</v>
      </c>
      <c r="I111" s="5" t="s">
        <v>782</v>
      </c>
      <c r="J111" s="5">
        <v>511243138</v>
      </c>
      <c r="K111" s="5" t="s">
        <v>225</v>
      </c>
      <c r="L111" s="5" t="s">
        <v>367</v>
      </c>
      <c r="M111" s="5" t="s">
        <v>366</v>
      </c>
      <c r="N111" s="5" t="s">
        <v>364</v>
      </c>
      <c r="O111" s="5" t="s">
        <v>365</v>
      </c>
      <c r="P111" s="5" t="s">
        <v>347</v>
      </c>
      <c r="Q111" s="5">
        <v>291201020</v>
      </c>
      <c r="R111" s="5">
        <v>291201021</v>
      </c>
      <c r="S111" s="5" t="s">
        <v>264</v>
      </c>
      <c r="T111" s="5" t="s">
        <v>475</v>
      </c>
      <c r="U111" s="5" t="s">
        <v>868</v>
      </c>
      <c r="V111" s="5" t="s">
        <v>374</v>
      </c>
      <c r="W111" s="5" t="s">
        <v>401</v>
      </c>
      <c r="X111" s="5" t="s">
        <v>476</v>
      </c>
      <c r="Y111" s="5"/>
      <c r="Z111" s="5" t="s">
        <v>864</v>
      </c>
      <c r="AA111" s="5" t="s">
        <v>474</v>
      </c>
      <c r="AB111" s="9" t="s">
        <v>863</v>
      </c>
    </row>
    <row r="112" spans="1:28" ht="15" customHeight="1" x14ac:dyDescent="0.25">
      <c r="A112" s="6" t="s">
        <v>784</v>
      </c>
      <c r="B112" s="5" t="s">
        <v>15</v>
      </c>
      <c r="C112" s="5" t="s">
        <v>257</v>
      </c>
      <c r="D112" s="5" t="s">
        <v>31</v>
      </c>
      <c r="E112" s="18" t="str">
        <f t="shared" si="1"/>
        <v>R12/R13</v>
      </c>
      <c r="F112" s="5" t="s">
        <v>783</v>
      </c>
      <c r="G112" s="7" t="e">
        <f>#REF!</f>
        <v>#REF!</v>
      </c>
      <c r="H112" s="5" t="s">
        <v>401</v>
      </c>
      <c r="I112" s="5" t="s">
        <v>782</v>
      </c>
      <c r="J112" s="5">
        <v>511243138</v>
      </c>
      <c r="K112" s="5" t="s">
        <v>225</v>
      </c>
      <c r="L112" s="5" t="s">
        <v>367</v>
      </c>
      <c r="M112" s="5" t="s">
        <v>366</v>
      </c>
      <c r="N112" s="5" t="s">
        <v>364</v>
      </c>
      <c r="O112" s="5" t="s">
        <v>365</v>
      </c>
      <c r="P112" s="5" t="s">
        <v>347</v>
      </c>
      <c r="Q112" s="5">
        <v>291201020</v>
      </c>
      <c r="R112" s="5">
        <v>291201021</v>
      </c>
      <c r="S112" s="5" t="s">
        <v>264</v>
      </c>
      <c r="T112" s="5" t="s">
        <v>475</v>
      </c>
      <c r="U112" s="5" t="s">
        <v>868</v>
      </c>
      <c r="V112" s="5" t="s">
        <v>374</v>
      </c>
      <c r="W112" s="5" t="s">
        <v>401</v>
      </c>
      <c r="X112" s="5" t="s">
        <v>476</v>
      </c>
      <c r="Y112" s="5"/>
      <c r="Z112" s="5" t="s">
        <v>864</v>
      </c>
      <c r="AA112" s="5" t="s">
        <v>474</v>
      </c>
      <c r="AB112" s="9" t="s">
        <v>863</v>
      </c>
    </row>
    <row r="113" spans="1:28" ht="15" customHeight="1" x14ac:dyDescent="0.25">
      <c r="A113" s="6" t="s">
        <v>784</v>
      </c>
      <c r="B113" s="5" t="s">
        <v>16</v>
      </c>
      <c r="C113" s="5" t="s">
        <v>257</v>
      </c>
      <c r="D113" s="5" t="s">
        <v>32</v>
      </c>
      <c r="E113" s="18" t="str">
        <f t="shared" si="1"/>
        <v>R12/R13</v>
      </c>
      <c r="F113" s="5" t="s">
        <v>783</v>
      </c>
      <c r="G113" s="7" t="e">
        <f>#REF!</f>
        <v>#REF!</v>
      </c>
      <c r="H113" s="5" t="s">
        <v>401</v>
      </c>
      <c r="I113" s="5" t="s">
        <v>782</v>
      </c>
      <c r="J113" s="5">
        <v>511243138</v>
      </c>
      <c r="K113" s="5" t="s">
        <v>225</v>
      </c>
      <c r="L113" s="5" t="s">
        <v>367</v>
      </c>
      <c r="M113" s="5" t="s">
        <v>366</v>
      </c>
      <c r="N113" s="5" t="s">
        <v>364</v>
      </c>
      <c r="O113" s="5" t="s">
        <v>365</v>
      </c>
      <c r="P113" s="5" t="s">
        <v>347</v>
      </c>
      <c r="Q113" s="5">
        <v>291201020</v>
      </c>
      <c r="R113" s="5">
        <v>291201021</v>
      </c>
      <c r="S113" s="5" t="s">
        <v>264</v>
      </c>
      <c r="T113" s="5" t="s">
        <v>475</v>
      </c>
      <c r="U113" s="5" t="s">
        <v>868</v>
      </c>
      <c r="V113" s="5" t="s">
        <v>374</v>
      </c>
      <c r="W113" s="5" t="s">
        <v>401</v>
      </c>
      <c r="X113" s="5" t="s">
        <v>476</v>
      </c>
      <c r="Y113" s="5"/>
      <c r="Z113" s="5" t="s">
        <v>864</v>
      </c>
      <c r="AA113" s="5" t="s">
        <v>474</v>
      </c>
      <c r="AB113" s="9" t="s">
        <v>863</v>
      </c>
    </row>
    <row r="114" spans="1:28" ht="15" customHeight="1" x14ac:dyDescent="0.25">
      <c r="A114" s="6" t="s">
        <v>784</v>
      </c>
      <c r="B114" s="5" t="s">
        <v>17</v>
      </c>
      <c r="C114" s="5" t="s">
        <v>257</v>
      </c>
      <c r="D114" s="5" t="s">
        <v>33</v>
      </c>
      <c r="E114" s="18" t="str">
        <f t="shared" si="1"/>
        <v>R12/R13</v>
      </c>
      <c r="F114" s="5" t="s">
        <v>783</v>
      </c>
      <c r="G114" s="7" t="e">
        <f>#REF!</f>
        <v>#REF!</v>
      </c>
      <c r="H114" s="5" t="s">
        <v>401</v>
      </c>
      <c r="I114" s="5" t="s">
        <v>782</v>
      </c>
      <c r="J114" s="5">
        <v>511243138</v>
      </c>
      <c r="K114" s="5" t="s">
        <v>225</v>
      </c>
      <c r="L114" s="5" t="s">
        <v>367</v>
      </c>
      <c r="M114" s="5" t="s">
        <v>366</v>
      </c>
      <c r="N114" s="5" t="s">
        <v>364</v>
      </c>
      <c r="O114" s="5" t="s">
        <v>365</v>
      </c>
      <c r="P114" s="5" t="s">
        <v>347</v>
      </c>
      <c r="Q114" s="5">
        <v>291201020</v>
      </c>
      <c r="R114" s="5">
        <v>291201021</v>
      </c>
      <c r="S114" s="5" t="s">
        <v>264</v>
      </c>
      <c r="T114" s="5" t="s">
        <v>475</v>
      </c>
      <c r="U114" s="5" t="s">
        <v>868</v>
      </c>
      <c r="V114" s="5" t="s">
        <v>374</v>
      </c>
      <c r="W114" s="5" t="s">
        <v>401</v>
      </c>
      <c r="X114" s="5" t="s">
        <v>476</v>
      </c>
      <c r="Y114" s="5"/>
      <c r="Z114" s="5" t="s">
        <v>864</v>
      </c>
      <c r="AA114" s="5" t="s">
        <v>474</v>
      </c>
      <c r="AB114" s="9" t="s">
        <v>863</v>
      </c>
    </row>
    <row r="115" spans="1:28" ht="15" customHeight="1" x14ac:dyDescent="0.25">
      <c r="A115" s="6" t="s">
        <v>784</v>
      </c>
      <c r="B115" s="5" t="s">
        <v>18</v>
      </c>
      <c r="C115" s="5" t="s">
        <v>257</v>
      </c>
      <c r="D115" s="5" t="s">
        <v>34</v>
      </c>
      <c r="E115" s="18" t="str">
        <f t="shared" si="1"/>
        <v>R12/R13</v>
      </c>
      <c r="F115" s="5" t="s">
        <v>783</v>
      </c>
      <c r="G115" s="7" t="e">
        <f>#REF!</f>
        <v>#REF!</v>
      </c>
      <c r="H115" s="5" t="s">
        <v>401</v>
      </c>
      <c r="I115" s="5" t="s">
        <v>782</v>
      </c>
      <c r="J115" s="5">
        <v>511243138</v>
      </c>
      <c r="K115" s="5" t="s">
        <v>225</v>
      </c>
      <c r="L115" s="5" t="s">
        <v>367</v>
      </c>
      <c r="M115" s="5" t="s">
        <v>366</v>
      </c>
      <c r="N115" s="5" t="s">
        <v>364</v>
      </c>
      <c r="O115" s="5" t="s">
        <v>365</v>
      </c>
      <c r="P115" s="5" t="s">
        <v>347</v>
      </c>
      <c r="Q115" s="5">
        <v>291201020</v>
      </c>
      <c r="R115" s="5">
        <v>291201021</v>
      </c>
      <c r="S115" s="5" t="s">
        <v>264</v>
      </c>
      <c r="T115" s="5" t="s">
        <v>475</v>
      </c>
      <c r="U115" s="5" t="s">
        <v>868</v>
      </c>
      <c r="V115" s="5" t="s">
        <v>374</v>
      </c>
      <c r="W115" s="5" t="s">
        <v>401</v>
      </c>
      <c r="X115" s="5" t="s">
        <v>476</v>
      </c>
      <c r="Y115" s="5"/>
      <c r="Z115" s="5" t="s">
        <v>864</v>
      </c>
      <c r="AA115" s="5" t="s">
        <v>474</v>
      </c>
      <c r="AB115" s="9" t="s">
        <v>863</v>
      </c>
    </row>
    <row r="116" spans="1:28" ht="15" customHeight="1" x14ac:dyDescent="0.25">
      <c r="A116" s="6" t="s">
        <v>784</v>
      </c>
      <c r="B116" s="5" t="s">
        <v>108</v>
      </c>
      <c r="C116" s="5" t="s">
        <v>257</v>
      </c>
      <c r="D116" s="5" t="s">
        <v>114</v>
      </c>
      <c r="E116" s="18" t="str">
        <f t="shared" si="1"/>
        <v>R12/R13</v>
      </c>
      <c r="F116" s="5" t="s">
        <v>783</v>
      </c>
      <c r="G116" s="7" t="e">
        <f>#REF!</f>
        <v>#REF!</v>
      </c>
      <c r="H116" s="5" t="s">
        <v>401</v>
      </c>
      <c r="I116" s="5" t="s">
        <v>782</v>
      </c>
      <c r="J116" s="5">
        <v>511243138</v>
      </c>
      <c r="K116" s="5" t="s">
        <v>225</v>
      </c>
      <c r="L116" s="5" t="s">
        <v>367</v>
      </c>
      <c r="M116" s="5" t="s">
        <v>366</v>
      </c>
      <c r="N116" s="5" t="s">
        <v>364</v>
      </c>
      <c r="O116" s="5" t="s">
        <v>365</v>
      </c>
      <c r="P116" s="5" t="s">
        <v>347</v>
      </c>
      <c r="Q116" s="5">
        <v>291201020</v>
      </c>
      <c r="R116" s="5">
        <v>291201021</v>
      </c>
      <c r="S116" s="5" t="s">
        <v>264</v>
      </c>
      <c r="T116" s="5" t="s">
        <v>475</v>
      </c>
      <c r="U116" s="5" t="s">
        <v>868</v>
      </c>
      <c r="V116" s="5" t="s">
        <v>374</v>
      </c>
      <c r="W116" s="5" t="s">
        <v>401</v>
      </c>
      <c r="X116" s="5" t="s">
        <v>476</v>
      </c>
      <c r="Y116" s="5"/>
      <c r="Z116" s="5" t="s">
        <v>864</v>
      </c>
      <c r="AA116" s="5" t="s">
        <v>474</v>
      </c>
      <c r="AB116" s="9" t="s">
        <v>863</v>
      </c>
    </row>
    <row r="117" spans="1:28" ht="15" customHeight="1" x14ac:dyDescent="0.25">
      <c r="A117" s="6" t="s">
        <v>784</v>
      </c>
      <c r="B117" s="5" t="s">
        <v>19</v>
      </c>
      <c r="C117" s="5" t="s">
        <v>359</v>
      </c>
      <c r="D117" s="5" t="s">
        <v>35</v>
      </c>
      <c r="E117" s="18" t="str">
        <f t="shared" si="1"/>
        <v>R12</v>
      </c>
      <c r="F117" s="5" t="s">
        <v>783</v>
      </c>
      <c r="G117" s="7" t="e">
        <f>#REF!</f>
        <v>#REF!</v>
      </c>
      <c r="H117" s="5" t="s">
        <v>401</v>
      </c>
      <c r="I117" s="5" t="s">
        <v>782</v>
      </c>
      <c r="J117" s="5">
        <v>511243138</v>
      </c>
      <c r="K117" s="5" t="s">
        <v>225</v>
      </c>
      <c r="L117" s="5" t="s">
        <v>367</v>
      </c>
      <c r="M117" s="5" t="s">
        <v>366</v>
      </c>
      <c r="N117" s="5" t="s">
        <v>364</v>
      </c>
      <c r="O117" s="5" t="s">
        <v>365</v>
      </c>
      <c r="P117" s="5" t="s">
        <v>347</v>
      </c>
      <c r="Q117" s="5">
        <v>291201020</v>
      </c>
      <c r="R117" s="5">
        <v>291201021</v>
      </c>
      <c r="S117" s="5" t="s">
        <v>264</v>
      </c>
      <c r="T117" s="5" t="s">
        <v>475</v>
      </c>
      <c r="U117" s="5" t="s">
        <v>868</v>
      </c>
      <c r="V117" s="5" t="s">
        <v>374</v>
      </c>
      <c r="W117" s="5" t="s">
        <v>401</v>
      </c>
      <c r="X117" s="5" t="s">
        <v>476</v>
      </c>
      <c r="Y117" s="5"/>
      <c r="Z117" s="5" t="s">
        <v>864</v>
      </c>
      <c r="AA117" s="5" t="s">
        <v>474</v>
      </c>
      <c r="AB117" s="9" t="s">
        <v>863</v>
      </c>
    </row>
    <row r="118" spans="1:28" ht="15" customHeight="1" x14ac:dyDescent="0.25">
      <c r="A118" s="6" t="s">
        <v>784</v>
      </c>
      <c r="B118" s="5" t="s">
        <v>20</v>
      </c>
      <c r="C118" s="5" t="s">
        <v>359</v>
      </c>
      <c r="D118" s="5" t="s">
        <v>36</v>
      </c>
      <c r="E118" s="18" t="str">
        <f t="shared" si="1"/>
        <v>R12</v>
      </c>
      <c r="F118" s="5" t="s">
        <v>783</v>
      </c>
      <c r="G118" s="7" t="e">
        <f>#REF!</f>
        <v>#REF!</v>
      </c>
      <c r="H118" s="5" t="s">
        <v>401</v>
      </c>
      <c r="I118" s="5" t="s">
        <v>782</v>
      </c>
      <c r="J118" s="5">
        <v>511243138</v>
      </c>
      <c r="K118" s="5" t="s">
        <v>225</v>
      </c>
      <c r="L118" s="5" t="s">
        <v>367</v>
      </c>
      <c r="M118" s="5" t="s">
        <v>366</v>
      </c>
      <c r="N118" s="5" t="s">
        <v>364</v>
      </c>
      <c r="O118" s="5" t="s">
        <v>365</v>
      </c>
      <c r="P118" s="5" t="s">
        <v>347</v>
      </c>
      <c r="Q118" s="5">
        <v>291201020</v>
      </c>
      <c r="R118" s="5">
        <v>291201021</v>
      </c>
      <c r="S118" s="5" t="s">
        <v>264</v>
      </c>
      <c r="T118" s="5" t="s">
        <v>475</v>
      </c>
      <c r="U118" s="5" t="s">
        <v>868</v>
      </c>
      <c r="V118" s="5" t="s">
        <v>374</v>
      </c>
      <c r="W118" s="5" t="s">
        <v>401</v>
      </c>
      <c r="X118" s="5" t="s">
        <v>476</v>
      </c>
      <c r="Y118" s="5"/>
      <c r="Z118" s="5" t="s">
        <v>864</v>
      </c>
      <c r="AA118" s="5" t="s">
        <v>474</v>
      </c>
      <c r="AB118" s="9" t="s">
        <v>863</v>
      </c>
    </row>
    <row r="119" spans="1:28" ht="15" customHeight="1" x14ac:dyDescent="0.25">
      <c r="A119" s="6" t="s">
        <v>784</v>
      </c>
      <c r="B119" s="5" t="s">
        <v>109</v>
      </c>
      <c r="C119" s="5" t="s">
        <v>952</v>
      </c>
      <c r="D119" s="5" t="s">
        <v>115</v>
      </c>
      <c r="E119" s="18" t="str">
        <f t="shared" si="1"/>
        <v xml:space="preserve">D1 </v>
      </c>
      <c r="F119" s="5" t="s">
        <v>783</v>
      </c>
      <c r="G119" s="7" t="e">
        <f>#REF!</f>
        <v>#REF!</v>
      </c>
      <c r="H119" s="5" t="s">
        <v>401</v>
      </c>
      <c r="I119" s="5" t="s">
        <v>782</v>
      </c>
      <c r="J119" s="5">
        <v>511243138</v>
      </c>
      <c r="K119" s="5" t="s">
        <v>225</v>
      </c>
      <c r="L119" s="5" t="s">
        <v>367</v>
      </c>
      <c r="M119" s="5" t="s">
        <v>366</v>
      </c>
      <c r="N119" s="5" t="s">
        <v>364</v>
      </c>
      <c r="O119" s="5" t="s">
        <v>365</v>
      </c>
      <c r="P119" s="5" t="s">
        <v>347</v>
      </c>
      <c r="Q119" s="5">
        <v>291201020</v>
      </c>
      <c r="R119" s="5">
        <v>291201021</v>
      </c>
      <c r="S119" s="5" t="s">
        <v>264</v>
      </c>
      <c r="T119" s="5" t="s">
        <v>475</v>
      </c>
      <c r="U119" s="5" t="s">
        <v>868</v>
      </c>
      <c r="V119" s="5" t="s">
        <v>374</v>
      </c>
      <c r="W119" s="5" t="s">
        <v>401</v>
      </c>
      <c r="X119" s="5" t="s">
        <v>476</v>
      </c>
      <c r="Y119" s="5"/>
      <c r="Z119" s="5" t="s">
        <v>864</v>
      </c>
      <c r="AA119" s="5" t="s">
        <v>474</v>
      </c>
      <c r="AB119" s="9" t="s">
        <v>863</v>
      </c>
    </row>
    <row r="120" spans="1:28" ht="15" customHeight="1" x14ac:dyDescent="0.25">
      <c r="A120" s="6" t="s">
        <v>784</v>
      </c>
      <c r="B120" s="5" t="s">
        <v>110</v>
      </c>
      <c r="C120" s="5" t="s">
        <v>257</v>
      </c>
      <c r="D120" s="5" t="s">
        <v>116</v>
      </c>
      <c r="E120" s="18" t="str">
        <f t="shared" si="1"/>
        <v>R12/R13</v>
      </c>
      <c r="F120" s="5" t="s">
        <v>783</v>
      </c>
      <c r="G120" s="7" t="e">
        <f>#REF!</f>
        <v>#REF!</v>
      </c>
      <c r="H120" s="5" t="s">
        <v>401</v>
      </c>
      <c r="I120" s="5" t="s">
        <v>782</v>
      </c>
      <c r="J120" s="5">
        <v>511243138</v>
      </c>
      <c r="K120" s="5" t="s">
        <v>225</v>
      </c>
      <c r="L120" s="5" t="s">
        <v>367</v>
      </c>
      <c r="M120" s="5" t="s">
        <v>366</v>
      </c>
      <c r="N120" s="5" t="s">
        <v>364</v>
      </c>
      <c r="O120" s="5" t="s">
        <v>365</v>
      </c>
      <c r="P120" s="5" t="s">
        <v>347</v>
      </c>
      <c r="Q120" s="5">
        <v>291201020</v>
      </c>
      <c r="R120" s="5">
        <v>291201021</v>
      </c>
      <c r="S120" s="5" t="s">
        <v>264</v>
      </c>
      <c r="T120" s="5" t="s">
        <v>475</v>
      </c>
      <c r="U120" s="5" t="s">
        <v>868</v>
      </c>
      <c r="V120" s="5" t="s">
        <v>374</v>
      </c>
      <c r="W120" s="5" t="s">
        <v>401</v>
      </c>
      <c r="X120" s="5" t="s">
        <v>476</v>
      </c>
      <c r="Y120" s="5"/>
      <c r="Z120" s="5" t="s">
        <v>864</v>
      </c>
      <c r="AA120" s="5" t="s">
        <v>474</v>
      </c>
      <c r="AB120" s="9" t="s">
        <v>863</v>
      </c>
    </row>
    <row r="121" spans="1:28" ht="15" customHeight="1" x14ac:dyDescent="0.25">
      <c r="A121" s="6" t="s">
        <v>784</v>
      </c>
      <c r="B121" s="5" t="s">
        <v>111</v>
      </c>
      <c r="C121" s="5" t="s">
        <v>207</v>
      </c>
      <c r="D121" s="5" t="s">
        <v>197</v>
      </c>
      <c r="E121" s="18" t="str">
        <f t="shared" si="1"/>
        <v>D1</v>
      </c>
      <c r="F121" s="5" t="s">
        <v>783</v>
      </c>
      <c r="G121" s="7" t="e">
        <f>#REF!</f>
        <v>#REF!</v>
      </c>
      <c r="H121" s="5" t="s">
        <v>401</v>
      </c>
      <c r="I121" s="5" t="s">
        <v>782</v>
      </c>
      <c r="J121" s="5">
        <v>511243138</v>
      </c>
      <c r="K121" s="5" t="s">
        <v>225</v>
      </c>
      <c r="L121" s="5" t="s">
        <v>367</v>
      </c>
      <c r="M121" s="5" t="s">
        <v>366</v>
      </c>
      <c r="N121" s="5" t="s">
        <v>364</v>
      </c>
      <c r="O121" s="5" t="s">
        <v>365</v>
      </c>
      <c r="P121" s="5" t="s">
        <v>347</v>
      </c>
      <c r="Q121" s="5">
        <v>291201020</v>
      </c>
      <c r="R121" s="5">
        <v>291201021</v>
      </c>
      <c r="S121" s="5" t="s">
        <v>264</v>
      </c>
      <c r="T121" s="5" t="s">
        <v>475</v>
      </c>
      <c r="U121" s="5" t="s">
        <v>868</v>
      </c>
      <c r="V121" s="5" t="s">
        <v>374</v>
      </c>
      <c r="W121" s="5" t="s">
        <v>401</v>
      </c>
      <c r="X121" s="5" t="s">
        <v>476</v>
      </c>
      <c r="Y121" s="5"/>
      <c r="Z121" s="5" t="s">
        <v>864</v>
      </c>
      <c r="AA121" s="5" t="s">
        <v>474</v>
      </c>
      <c r="AB121" s="9" t="s">
        <v>863</v>
      </c>
    </row>
    <row r="122" spans="1:28" ht="15" customHeight="1" x14ac:dyDescent="0.25">
      <c r="A122" s="6" t="s">
        <v>784</v>
      </c>
      <c r="B122" s="5" t="s">
        <v>950</v>
      </c>
      <c r="C122" s="5" t="s">
        <v>955</v>
      </c>
      <c r="D122" s="5" t="s">
        <v>248</v>
      </c>
      <c r="E122" s="18" t="str">
        <f t="shared" si="1"/>
        <v xml:space="preserve">R12/D1 </v>
      </c>
      <c r="F122" s="5" t="s">
        <v>783</v>
      </c>
      <c r="G122" s="7" t="e">
        <f>#REF!</f>
        <v>#REF!</v>
      </c>
      <c r="H122" s="5" t="s">
        <v>401</v>
      </c>
      <c r="I122" s="5" t="s">
        <v>782</v>
      </c>
      <c r="J122" s="5">
        <v>511243138</v>
      </c>
      <c r="K122" s="5" t="s">
        <v>225</v>
      </c>
      <c r="L122" s="5" t="s">
        <v>367</v>
      </c>
      <c r="M122" s="5" t="s">
        <v>366</v>
      </c>
      <c r="N122" s="5" t="s">
        <v>364</v>
      </c>
      <c r="O122" s="5" t="s">
        <v>365</v>
      </c>
      <c r="P122" s="5" t="s">
        <v>347</v>
      </c>
      <c r="Q122" s="5">
        <v>291201020</v>
      </c>
      <c r="R122" s="5">
        <v>291201021</v>
      </c>
      <c r="S122" s="5" t="s">
        <v>264</v>
      </c>
      <c r="T122" s="5" t="s">
        <v>475</v>
      </c>
      <c r="U122" s="5" t="s">
        <v>868</v>
      </c>
      <c r="V122" s="5" t="s">
        <v>374</v>
      </c>
      <c r="W122" s="5" t="s">
        <v>401</v>
      </c>
      <c r="X122" s="5" t="s">
        <v>476</v>
      </c>
      <c r="Y122" s="5"/>
      <c r="Z122" s="5" t="s">
        <v>864</v>
      </c>
      <c r="AA122" s="5" t="s">
        <v>474</v>
      </c>
      <c r="AB122" s="9" t="s">
        <v>863</v>
      </c>
    </row>
    <row r="123" spans="1:28" ht="15" customHeight="1" x14ac:dyDescent="0.25">
      <c r="A123" s="6" t="s">
        <v>784</v>
      </c>
      <c r="B123" s="5" t="s">
        <v>161</v>
      </c>
      <c r="C123" s="5" t="s">
        <v>207</v>
      </c>
      <c r="D123" s="5" t="s">
        <v>162</v>
      </c>
      <c r="E123" s="18" t="str">
        <f t="shared" si="1"/>
        <v>D1</v>
      </c>
      <c r="F123" s="5" t="s">
        <v>783</v>
      </c>
      <c r="G123" s="7" t="e">
        <f>#REF!</f>
        <v>#REF!</v>
      </c>
      <c r="H123" s="5" t="s">
        <v>401</v>
      </c>
      <c r="I123" s="5" t="s">
        <v>782</v>
      </c>
      <c r="J123" s="5">
        <v>511243138</v>
      </c>
      <c r="K123" s="5" t="s">
        <v>225</v>
      </c>
      <c r="L123" s="5" t="s">
        <v>367</v>
      </c>
      <c r="M123" s="5" t="s">
        <v>366</v>
      </c>
      <c r="N123" s="5" t="s">
        <v>364</v>
      </c>
      <c r="O123" s="5" t="s">
        <v>365</v>
      </c>
      <c r="P123" s="5" t="s">
        <v>347</v>
      </c>
      <c r="Q123" s="5">
        <v>291201020</v>
      </c>
      <c r="R123" s="5">
        <v>291201021</v>
      </c>
      <c r="S123" s="5" t="s">
        <v>264</v>
      </c>
      <c r="T123" s="5" t="s">
        <v>475</v>
      </c>
      <c r="U123" s="5" t="s">
        <v>868</v>
      </c>
      <c r="V123" s="5" t="s">
        <v>374</v>
      </c>
      <c r="W123" s="5" t="s">
        <v>401</v>
      </c>
      <c r="X123" s="5" t="s">
        <v>476</v>
      </c>
      <c r="Y123" s="5"/>
      <c r="Z123" s="5" t="s">
        <v>864</v>
      </c>
      <c r="AA123" s="5" t="s">
        <v>474</v>
      </c>
      <c r="AB123" s="9" t="s">
        <v>863</v>
      </c>
    </row>
    <row r="124" spans="1:28" ht="15" customHeight="1" x14ac:dyDescent="0.25">
      <c r="A124" s="6" t="s">
        <v>784</v>
      </c>
      <c r="B124" s="5" t="s">
        <v>163</v>
      </c>
      <c r="C124" s="5" t="s">
        <v>207</v>
      </c>
      <c r="D124" s="5" t="s">
        <v>526</v>
      </c>
      <c r="E124" s="18" t="str">
        <f t="shared" si="1"/>
        <v>D1</v>
      </c>
      <c r="F124" s="5" t="s">
        <v>783</v>
      </c>
      <c r="G124" s="7" t="e">
        <f>#REF!</f>
        <v>#REF!</v>
      </c>
      <c r="H124" s="5" t="s">
        <v>401</v>
      </c>
      <c r="I124" s="5" t="s">
        <v>782</v>
      </c>
      <c r="J124" s="5">
        <v>511243138</v>
      </c>
      <c r="K124" s="5" t="s">
        <v>225</v>
      </c>
      <c r="L124" s="5" t="s">
        <v>367</v>
      </c>
      <c r="M124" s="5" t="s">
        <v>366</v>
      </c>
      <c r="N124" s="5" t="s">
        <v>364</v>
      </c>
      <c r="O124" s="5" t="s">
        <v>365</v>
      </c>
      <c r="P124" s="5" t="s">
        <v>347</v>
      </c>
      <c r="Q124" s="5">
        <v>291201020</v>
      </c>
      <c r="R124" s="5">
        <v>291201021</v>
      </c>
      <c r="S124" s="5" t="s">
        <v>264</v>
      </c>
      <c r="T124" s="5" t="s">
        <v>475</v>
      </c>
      <c r="U124" s="5" t="s">
        <v>868</v>
      </c>
      <c r="V124" s="5" t="s">
        <v>374</v>
      </c>
      <c r="W124" s="5" t="s">
        <v>401</v>
      </c>
      <c r="X124" s="5" t="s">
        <v>476</v>
      </c>
      <c r="Y124" s="5"/>
      <c r="Z124" s="5" t="s">
        <v>864</v>
      </c>
      <c r="AA124" s="5" t="s">
        <v>474</v>
      </c>
      <c r="AB124" s="9" t="s">
        <v>863</v>
      </c>
    </row>
    <row r="125" spans="1:28" ht="15" customHeight="1" x14ac:dyDescent="0.25">
      <c r="A125" s="6" t="s">
        <v>784</v>
      </c>
      <c r="B125" s="5" t="s">
        <v>169</v>
      </c>
      <c r="C125" s="5" t="s">
        <v>952</v>
      </c>
      <c r="D125" s="5" t="s">
        <v>170</v>
      </c>
      <c r="E125" s="18" t="str">
        <f t="shared" si="1"/>
        <v xml:space="preserve">D1 </v>
      </c>
      <c r="F125" s="5" t="s">
        <v>783</v>
      </c>
      <c r="G125" s="7" t="e">
        <f>#REF!</f>
        <v>#REF!</v>
      </c>
      <c r="H125" s="5" t="s">
        <v>401</v>
      </c>
      <c r="I125" s="5" t="s">
        <v>782</v>
      </c>
      <c r="J125" s="5">
        <v>511243138</v>
      </c>
      <c r="K125" s="5" t="s">
        <v>225</v>
      </c>
      <c r="L125" s="5" t="s">
        <v>367</v>
      </c>
      <c r="M125" s="5" t="s">
        <v>366</v>
      </c>
      <c r="N125" s="5" t="s">
        <v>364</v>
      </c>
      <c r="O125" s="5" t="s">
        <v>365</v>
      </c>
      <c r="P125" s="5" t="s">
        <v>347</v>
      </c>
      <c r="Q125" s="5">
        <v>291201020</v>
      </c>
      <c r="R125" s="5">
        <v>291201021</v>
      </c>
      <c r="S125" s="5" t="s">
        <v>264</v>
      </c>
      <c r="T125" s="5" t="s">
        <v>475</v>
      </c>
      <c r="U125" s="5" t="s">
        <v>868</v>
      </c>
      <c r="V125" s="5" t="s">
        <v>374</v>
      </c>
      <c r="W125" s="5" t="s">
        <v>401</v>
      </c>
      <c r="X125" s="5" t="s">
        <v>476</v>
      </c>
      <c r="Y125" s="5"/>
      <c r="Z125" s="5" t="s">
        <v>864</v>
      </c>
      <c r="AA125" s="5" t="s">
        <v>474</v>
      </c>
      <c r="AB125" s="9" t="s">
        <v>863</v>
      </c>
    </row>
    <row r="126" spans="1:28" ht="15" customHeight="1" x14ac:dyDescent="0.25">
      <c r="A126" s="6" t="s">
        <v>784</v>
      </c>
      <c r="B126" s="5" t="s">
        <v>54</v>
      </c>
      <c r="C126" s="5" t="s">
        <v>257</v>
      </c>
      <c r="D126" s="5" t="s">
        <v>61</v>
      </c>
      <c r="E126" s="18" t="str">
        <f t="shared" si="1"/>
        <v>R12/R13</v>
      </c>
      <c r="F126" s="5" t="s">
        <v>783</v>
      </c>
      <c r="G126" s="7" t="e">
        <f>#REF!</f>
        <v>#REF!</v>
      </c>
      <c r="H126" s="5" t="s">
        <v>401</v>
      </c>
      <c r="I126" s="5" t="s">
        <v>782</v>
      </c>
      <c r="J126" s="5">
        <v>511243138</v>
      </c>
      <c r="K126" s="5" t="s">
        <v>225</v>
      </c>
      <c r="L126" s="5" t="s">
        <v>367</v>
      </c>
      <c r="M126" s="5" t="s">
        <v>366</v>
      </c>
      <c r="N126" s="5" t="s">
        <v>364</v>
      </c>
      <c r="O126" s="5" t="s">
        <v>365</v>
      </c>
      <c r="P126" s="5" t="s">
        <v>347</v>
      </c>
      <c r="Q126" s="5">
        <v>291201020</v>
      </c>
      <c r="R126" s="5">
        <v>291201021</v>
      </c>
      <c r="S126" s="5" t="s">
        <v>264</v>
      </c>
      <c r="T126" s="5" t="s">
        <v>475</v>
      </c>
      <c r="U126" s="5" t="s">
        <v>868</v>
      </c>
      <c r="V126" s="5" t="s">
        <v>374</v>
      </c>
      <c r="W126" s="5" t="s">
        <v>401</v>
      </c>
      <c r="X126" s="5" t="s">
        <v>476</v>
      </c>
      <c r="Y126" s="5"/>
      <c r="Z126" s="5" t="s">
        <v>864</v>
      </c>
      <c r="AA126" s="5" t="s">
        <v>474</v>
      </c>
      <c r="AB126" s="9" t="s">
        <v>863</v>
      </c>
    </row>
    <row r="127" spans="1:28" ht="15" customHeight="1" x14ac:dyDescent="0.25">
      <c r="A127" s="6" t="s">
        <v>784</v>
      </c>
      <c r="B127" s="5" t="s">
        <v>60</v>
      </c>
      <c r="C127" s="5" t="s">
        <v>952</v>
      </c>
      <c r="D127" s="5" t="s">
        <v>66</v>
      </c>
      <c r="E127" s="18" t="str">
        <f t="shared" si="1"/>
        <v xml:space="preserve">D1 </v>
      </c>
      <c r="F127" s="5" t="s">
        <v>783</v>
      </c>
      <c r="G127" s="7" t="e">
        <f>#REF!</f>
        <v>#REF!</v>
      </c>
      <c r="H127" s="5" t="s">
        <v>401</v>
      </c>
      <c r="I127" s="5" t="s">
        <v>782</v>
      </c>
      <c r="J127" s="5">
        <v>511243138</v>
      </c>
      <c r="K127" s="5" t="s">
        <v>225</v>
      </c>
      <c r="L127" s="5" t="s">
        <v>367</v>
      </c>
      <c r="M127" s="5" t="s">
        <v>366</v>
      </c>
      <c r="N127" s="5" t="s">
        <v>364</v>
      </c>
      <c r="O127" s="5" t="s">
        <v>365</v>
      </c>
      <c r="P127" s="5" t="s">
        <v>347</v>
      </c>
      <c r="Q127" s="5">
        <v>291201020</v>
      </c>
      <c r="R127" s="5">
        <v>291201021</v>
      </c>
      <c r="S127" s="5" t="s">
        <v>264</v>
      </c>
      <c r="T127" s="5" t="s">
        <v>475</v>
      </c>
      <c r="U127" s="5" t="s">
        <v>868</v>
      </c>
      <c r="V127" s="5" t="s">
        <v>374</v>
      </c>
      <c r="W127" s="5" t="s">
        <v>401</v>
      </c>
      <c r="X127" s="5" t="s">
        <v>476</v>
      </c>
      <c r="Y127" s="5"/>
      <c r="Z127" s="5" t="s">
        <v>864</v>
      </c>
      <c r="AA127" s="5" t="s">
        <v>474</v>
      </c>
      <c r="AB127" s="9" t="s">
        <v>863</v>
      </c>
    </row>
    <row r="128" spans="1:28" ht="15" customHeight="1" x14ac:dyDescent="0.25">
      <c r="A128" s="6" t="s">
        <v>784</v>
      </c>
      <c r="B128" s="5" t="s">
        <v>124</v>
      </c>
      <c r="C128" s="5" t="s">
        <v>954</v>
      </c>
      <c r="D128" s="5" t="s">
        <v>157</v>
      </c>
      <c r="E128" s="18" t="str">
        <f t="shared" si="1"/>
        <v xml:space="preserve">R12/R13/D1 </v>
      </c>
      <c r="F128" s="5" t="s">
        <v>783</v>
      </c>
      <c r="G128" s="7" t="e">
        <f>#REF!</f>
        <v>#REF!</v>
      </c>
      <c r="H128" s="5" t="s">
        <v>401</v>
      </c>
      <c r="I128" s="5" t="s">
        <v>782</v>
      </c>
      <c r="J128" s="5">
        <v>511243138</v>
      </c>
      <c r="K128" s="5" t="s">
        <v>225</v>
      </c>
      <c r="L128" s="5" t="s">
        <v>367</v>
      </c>
      <c r="M128" s="5" t="s">
        <v>366</v>
      </c>
      <c r="N128" s="5" t="s">
        <v>364</v>
      </c>
      <c r="O128" s="5" t="s">
        <v>365</v>
      </c>
      <c r="P128" s="5" t="s">
        <v>347</v>
      </c>
      <c r="Q128" s="5">
        <v>291201020</v>
      </c>
      <c r="R128" s="5">
        <v>291201021</v>
      </c>
      <c r="S128" s="5" t="s">
        <v>264</v>
      </c>
      <c r="T128" s="5" t="s">
        <v>475</v>
      </c>
      <c r="U128" s="5" t="s">
        <v>868</v>
      </c>
      <c r="V128" s="5" t="s">
        <v>374</v>
      </c>
      <c r="W128" s="5" t="s">
        <v>401</v>
      </c>
      <c r="X128" s="5" t="s">
        <v>476</v>
      </c>
      <c r="Y128" s="5"/>
      <c r="Z128" s="5" t="s">
        <v>864</v>
      </c>
      <c r="AA128" s="5" t="s">
        <v>474</v>
      </c>
      <c r="AB128" s="9" t="s">
        <v>863</v>
      </c>
    </row>
    <row r="129" spans="1:28" ht="15" customHeight="1" x14ac:dyDescent="0.25">
      <c r="A129" s="6" t="s">
        <v>784</v>
      </c>
      <c r="B129" s="5" t="s">
        <v>125</v>
      </c>
      <c r="C129" s="5" t="s">
        <v>954</v>
      </c>
      <c r="D129" s="5" t="s">
        <v>151</v>
      </c>
      <c r="E129" s="18" t="str">
        <f t="shared" si="1"/>
        <v xml:space="preserve">R12/R13/D1 </v>
      </c>
      <c r="F129" s="5" t="s">
        <v>783</v>
      </c>
      <c r="G129" s="7" t="e">
        <f>#REF!</f>
        <v>#REF!</v>
      </c>
      <c r="H129" s="5" t="s">
        <v>401</v>
      </c>
      <c r="I129" s="5" t="s">
        <v>782</v>
      </c>
      <c r="J129" s="5">
        <v>511243138</v>
      </c>
      <c r="K129" s="5" t="s">
        <v>225</v>
      </c>
      <c r="L129" s="5" t="s">
        <v>367</v>
      </c>
      <c r="M129" s="5" t="s">
        <v>366</v>
      </c>
      <c r="N129" s="5" t="s">
        <v>364</v>
      </c>
      <c r="O129" s="5" t="s">
        <v>365</v>
      </c>
      <c r="P129" s="5" t="s">
        <v>347</v>
      </c>
      <c r="Q129" s="5">
        <v>291201020</v>
      </c>
      <c r="R129" s="5">
        <v>291201021</v>
      </c>
      <c r="S129" s="5" t="s">
        <v>264</v>
      </c>
      <c r="T129" s="5" t="s">
        <v>475</v>
      </c>
      <c r="U129" s="5" t="s">
        <v>868</v>
      </c>
      <c r="V129" s="5" t="s">
        <v>374</v>
      </c>
      <c r="W129" s="5" t="s">
        <v>401</v>
      </c>
      <c r="X129" s="5" t="s">
        <v>476</v>
      </c>
      <c r="Y129" s="5"/>
      <c r="Z129" s="5" t="s">
        <v>864</v>
      </c>
      <c r="AA129" s="5" t="s">
        <v>474</v>
      </c>
      <c r="AB129" s="9" t="s">
        <v>863</v>
      </c>
    </row>
    <row r="130" spans="1:28" ht="15" customHeight="1" x14ac:dyDescent="0.25">
      <c r="A130" s="6" t="s">
        <v>784</v>
      </c>
      <c r="B130" s="5" t="s">
        <v>126</v>
      </c>
      <c r="C130" s="5" t="s">
        <v>954</v>
      </c>
      <c r="D130" s="5" t="s">
        <v>152</v>
      </c>
      <c r="E130" s="18" t="str">
        <f t="shared" ref="E130:E193" si="2">C130</f>
        <v xml:space="preserve">R12/R13/D1 </v>
      </c>
      <c r="F130" s="5" t="s">
        <v>783</v>
      </c>
      <c r="G130" s="7" t="e">
        <f>#REF!</f>
        <v>#REF!</v>
      </c>
      <c r="H130" s="5" t="s">
        <v>401</v>
      </c>
      <c r="I130" s="5" t="s">
        <v>782</v>
      </c>
      <c r="J130" s="5">
        <v>511243138</v>
      </c>
      <c r="K130" s="5" t="s">
        <v>225</v>
      </c>
      <c r="L130" s="5" t="s">
        <v>367</v>
      </c>
      <c r="M130" s="5" t="s">
        <v>366</v>
      </c>
      <c r="N130" s="5" t="s">
        <v>364</v>
      </c>
      <c r="O130" s="5" t="s">
        <v>365</v>
      </c>
      <c r="P130" s="5" t="s">
        <v>347</v>
      </c>
      <c r="Q130" s="5">
        <v>291201020</v>
      </c>
      <c r="R130" s="5">
        <v>291201021</v>
      </c>
      <c r="S130" s="5" t="s">
        <v>264</v>
      </c>
      <c r="T130" s="5" t="s">
        <v>475</v>
      </c>
      <c r="U130" s="5" t="s">
        <v>868</v>
      </c>
      <c r="V130" s="5" t="s">
        <v>374</v>
      </c>
      <c r="W130" s="5" t="s">
        <v>401</v>
      </c>
      <c r="X130" s="5" t="s">
        <v>476</v>
      </c>
      <c r="Y130" s="5"/>
      <c r="Z130" s="5" t="s">
        <v>864</v>
      </c>
      <c r="AA130" s="5" t="s">
        <v>474</v>
      </c>
      <c r="AB130" s="9" t="s">
        <v>863</v>
      </c>
    </row>
    <row r="131" spans="1:28" ht="15" customHeight="1" x14ac:dyDescent="0.25">
      <c r="A131" s="6" t="s">
        <v>784</v>
      </c>
      <c r="B131" s="5" t="s">
        <v>452</v>
      </c>
      <c r="C131" s="5" t="s">
        <v>136</v>
      </c>
      <c r="D131" s="5" t="s">
        <v>153</v>
      </c>
      <c r="E131" s="18" t="str">
        <f t="shared" si="2"/>
        <v>R13</v>
      </c>
      <c r="F131" s="5" t="s">
        <v>783</v>
      </c>
      <c r="G131" s="7" t="e">
        <f>#REF!</f>
        <v>#REF!</v>
      </c>
      <c r="H131" s="5" t="s">
        <v>401</v>
      </c>
      <c r="I131" s="5" t="s">
        <v>782</v>
      </c>
      <c r="J131" s="5">
        <v>511243138</v>
      </c>
      <c r="K131" s="5" t="s">
        <v>225</v>
      </c>
      <c r="L131" s="5" t="s">
        <v>367</v>
      </c>
      <c r="M131" s="5" t="s">
        <v>366</v>
      </c>
      <c r="N131" s="5" t="s">
        <v>364</v>
      </c>
      <c r="O131" s="5" t="s">
        <v>365</v>
      </c>
      <c r="P131" s="5" t="s">
        <v>347</v>
      </c>
      <c r="Q131" s="5">
        <v>291201020</v>
      </c>
      <c r="R131" s="5">
        <v>291201021</v>
      </c>
      <c r="S131" s="5" t="s">
        <v>264</v>
      </c>
      <c r="T131" s="5" t="s">
        <v>475</v>
      </c>
      <c r="U131" s="5" t="s">
        <v>868</v>
      </c>
      <c r="V131" s="5" t="s">
        <v>374</v>
      </c>
      <c r="W131" s="5" t="s">
        <v>401</v>
      </c>
      <c r="X131" s="5" t="s">
        <v>476</v>
      </c>
      <c r="Y131" s="5"/>
      <c r="Z131" s="5" t="s">
        <v>864</v>
      </c>
      <c r="AA131" s="5" t="s">
        <v>474</v>
      </c>
      <c r="AB131" s="9" t="s">
        <v>863</v>
      </c>
    </row>
    <row r="132" spans="1:28" ht="15" customHeight="1" x14ac:dyDescent="0.25">
      <c r="A132" s="6" t="s">
        <v>784</v>
      </c>
      <c r="B132" s="5" t="s">
        <v>453</v>
      </c>
      <c r="C132" s="5" t="s">
        <v>136</v>
      </c>
      <c r="D132" s="5" t="s">
        <v>454</v>
      </c>
      <c r="E132" s="18" t="str">
        <f t="shared" si="2"/>
        <v>R13</v>
      </c>
      <c r="F132" s="5" t="s">
        <v>783</v>
      </c>
      <c r="G132" s="7" t="e">
        <f>#REF!</f>
        <v>#REF!</v>
      </c>
      <c r="H132" s="5" t="s">
        <v>401</v>
      </c>
      <c r="I132" s="5" t="s">
        <v>782</v>
      </c>
      <c r="J132" s="5">
        <v>511243138</v>
      </c>
      <c r="K132" s="5" t="s">
        <v>225</v>
      </c>
      <c r="L132" s="5" t="s">
        <v>367</v>
      </c>
      <c r="M132" s="5" t="s">
        <v>366</v>
      </c>
      <c r="N132" s="5" t="s">
        <v>364</v>
      </c>
      <c r="O132" s="5" t="s">
        <v>365</v>
      </c>
      <c r="P132" s="5" t="s">
        <v>347</v>
      </c>
      <c r="Q132" s="5">
        <v>291201020</v>
      </c>
      <c r="R132" s="5">
        <v>291201021</v>
      </c>
      <c r="S132" s="5" t="s">
        <v>264</v>
      </c>
      <c r="T132" s="5" t="s">
        <v>475</v>
      </c>
      <c r="U132" s="5" t="s">
        <v>868</v>
      </c>
      <c r="V132" s="5" t="s">
        <v>374</v>
      </c>
      <c r="W132" s="5" t="s">
        <v>401</v>
      </c>
      <c r="X132" s="5" t="s">
        <v>476</v>
      </c>
      <c r="Y132" s="5"/>
      <c r="Z132" s="5" t="s">
        <v>864</v>
      </c>
      <c r="AA132" s="5" t="s">
        <v>474</v>
      </c>
      <c r="AB132" s="9" t="s">
        <v>863</v>
      </c>
    </row>
    <row r="133" spans="1:28" ht="15" customHeight="1" x14ac:dyDescent="0.25">
      <c r="A133" s="6" t="s">
        <v>784</v>
      </c>
      <c r="B133" s="5" t="s">
        <v>1</v>
      </c>
      <c r="C133" s="5" t="s">
        <v>136</v>
      </c>
      <c r="D133" s="5" t="s">
        <v>337</v>
      </c>
      <c r="E133" s="18" t="str">
        <f t="shared" si="2"/>
        <v>R13</v>
      </c>
      <c r="F133" s="5" t="s">
        <v>783</v>
      </c>
      <c r="G133" s="7" t="e">
        <f>#REF!</f>
        <v>#REF!</v>
      </c>
      <c r="H133" s="5" t="s">
        <v>401</v>
      </c>
      <c r="I133" s="5" t="s">
        <v>782</v>
      </c>
      <c r="J133" s="5">
        <v>511243138</v>
      </c>
      <c r="K133" s="5" t="s">
        <v>225</v>
      </c>
      <c r="L133" s="5" t="s">
        <v>367</v>
      </c>
      <c r="M133" s="5" t="s">
        <v>366</v>
      </c>
      <c r="N133" s="5" t="s">
        <v>364</v>
      </c>
      <c r="O133" s="5" t="s">
        <v>365</v>
      </c>
      <c r="P133" s="5" t="s">
        <v>347</v>
      </c>
      <c r="Q133" s="5">
        <v>291201020</v>
      </c>
      <c r="R133" s="5">
        <v>291201021</v>
      </c>
      <c r="S133" s="5" t="s">
        <v>264</v>
      </c>
      <c r="T133" s="5" t="s">
        <v>475</v>
      </c>
      <c r="U133" s="5" t="s">
        <v>868</v>
      </c>
      <c r="V133" s="5" t="s">
        <v>374</v>
      </c>
      <c r="W133" s="5" t="s">
        <v>401</v>
      </c>
      <c r="X133" s="5" t="s">
        <v>476</v>
      </c>
      <c r="Y133" s="5"/>
      <c r="Z133" s="5" t="s">
        <v>864</v>
      </c>
      <c r="AA133" s="5" t="s">
        <v>474</v>
      </c>
      <c r="AB133" s="9" t="s">
        <v>863</v>
      </c>
    </row>
    <row r="134" spans="1:28" ht="15" customHeight="1" x14ac:dyDescent="0.25">
      <c r="A134" s="6" t="s">
        <v>784</v>
      </c>
      <c r="B134" s="5" t="s">
        <v>574</v>
      </c>
      <c r="C134" s="5" t="s">
        <v>136</v>
      </c>
      <c r="D134" s="5" t="s">
        <v>576</v>
      </c>
      <c r="E134" s="18" t="str">
        <f t="shared" si="2"/>
        <v>R13</v>
      </c>
      <c r="F134" s="5" t="s">
        <v>783</v>
      </c>
      <c r="G134" s="7" t="e">
        <f>#REF!</f>
        <v>#REF!</v>
      </c>
      <c r="H134" s="5" t="s">
        <v>401</v>
      </c>
      <c r="I134" s="5" t="s">
        <v>782</v>
      </c>
      <c r="J134" s="5">
        <v>511243138</v>
      </c>
      <c r="K134" s="5" t="s">
        <v>225</v>
      </c>
      <c r="L134" s="5" t="s">
        <v>367</v>
      </c>
      <c r="M134" s="5" t="s">
        <v>366</v>
      </c>
      <c r="N134" s="5" t="s">
        <v>364</v>
      </c>
      <c r="O134" s="5" t="s">
        <v>365</v>
      </c>
      <c r="P134" s="5" t="s">
        <v>347</v>
      </c>
      <c r="Q134" s="5">
        <v>291201020</v>
      </c>
      <c r="R134" s="5">
        <v>291201021</v>
      </c>
      <c r="S134" s="5" t="s">
        <v>264</v>
      </c>
      <c r="T134" s="5" t="s">
        <v>475</v>
      </c>
      <c r="U134" s="5" t="s">
        <v>868</v>
      </c>
      <c r="V134" s="5" t="s">
        <v>374</v>
      </c>
      <c r="W134" s="5" t="s">
        <v>401</v>
      </c>
      <c r="X134" s="5" t="s">
        <v>476</v>
      </c>
      <c r="Y134" s="5"/>
      <c r="Z134" s="5" t="s">
        <v>864</v>
      </c>
      <c r="AA134" s="5" t="s">
        <v>474</v>
      </c>
      <c r="AB134" s="9" t="s">
        <v>863</v>
      </c>
    </row>
    <row r="135" spans="1:28" ht="15" customHeight="1" x14ac:dyDescent="0.25">
      <c r="A135" s="6" t="s">
        <v>784</v>
      </c>
      <c r="B135" s="5" t="s">
        <v>46</v>
      </c>
      <c r="C135" s="5" t="s">
        <v>136</v>
      </c>
      <c r="D135" s="5" t="s">
        <v>577</v>
      </c>
      <c r="E135" s="18" t="str">
        <f t="shared" si="2"/>
        <v>R13</v>
      </c>
      <c r="F135" s="5" t="s">
        <v>783</v>
      </c>
      <c r="G135" s="7" t="e">
        <f>#REF!</f>
        <v>#REF!</v>
      </c>
      <c r="H135" s="5" t="s">
        <v>401</v>
      </c>
      <c r="I135" s="5" t="s">
        <v>782</v>
      </c>
      <c r="J135" s="5">
        <v>511243138</v>
      </c>
      <c r="K135" s="5" t="s">
        <v>225</v>
      </c>
      <c r="L135" s="5" t="s">
        <v>367</v>
      </c>
      <c r="M135" s="5" t="s">
        <v>366</v>
      </c>
      <c r="N135" s="5" t="s">
        <v>364</v>
      </c>
      <c r="O135" s="5" t="s">
        <v>365</v>
      </c>
      <c r="P135" s="5" t="s">
        <v>347</v>
      </c>
      <c r="Q135" s="5">
        <v>291201020</v>
      </c>
      <c r="R135" s="5">
        <v>291201021</v>
      </c>
      <c r="S135" s="5" t="s">
        <v>264</v>
      </c>
      <c r="T135" s="5" t="s">
        <v>475</v>
      </c>
      <c r="U135" s="5" t="s">
        <v>868</v>
      </c>
      <c r="V135" s="5" t="s">
        <v>374</v>
      </c>
      <c r="W135" s="5" t="s">
        <v>401</v>
      </c>
      <c r="X135" s="5" t="s">
        <v>476</v>
      </c>
      <c r="Y135" s="5"/>
      <c r="Z135" s="5" t="s">
        <v>864</v>
      </c>
      <c r="AA135" s="5" t="s">
        <v>474</v>
      </c>
      <c r="AB135" s="9" t="s">
        <v>863</v>
      </c>
    </row>
    <row r="136" spans="1:28" ht="15" customHeight="1" x14ac:dyDescent="0.25">
      <c r="A136" s="6" t="s">
        <v>784</v>
      </c>
      <c r="B136" s="5" t="s">
        <v>575</v>
      </c>
      <c r="C136" s="5" t="s">
        <v>136</v>
      </c>
      <c r="D136" s="5" t="s">
        <v>523</v>
      </c>
      <c r="E136" s="18" t="str">
        <f t="shared" si="2"/>
        <v>R13</v>
      </c>
      <c r="F136" s="5" t="s">
        <v>783</v>
      </c>
      <c r="G136" s="7" t="e">
        <f>#REF!</f>
        <v>#REF!</v>
      </c>
      <c r="H136" s="5" t="s">
        <v>401</v>
      </c>
      <c r="I136" s="5" t="s">
        <v>782</v>
      </c>
      <c r="J136" s="5">
        <v>511243138</v>
      </c>
      <c r="K136" s="5" t="s">
        <v>225</v>
      </c>
      <c r="L136" s="5" t="s">
        <v>367</v>
      </c>
      <c r="M136" s="5" t="s">
        <v>366</v>
      </c>
      <c r="N136" s="5" t="s">
        <v>364</v>
      </c>
      <c r="O136" s="5" t="s">
        <v>365</v>
      </c>
      <c r="P136" s="5" t="s">
        <v>347</v>
      </c>
      <c r="Q136" s="5">
        <v>291201020</v>
      </c>
      <c r="R136" s="5">
        <v>291201021</v>
      </c>
      <c r="S136" s="5" t="s">
        <v>264</v>
      </c>
      <c r="T136" s="5" t="s">
        <v>475</v>
      </c>
      <c r="U136" s="5" t="s">
        <v>868</v>
      </c>
      <c r="V136" s="5" t="s">
        <v>374</v>
      </c>
      <c r="W136" s="5" t="s">
        <v>401</v>
      </c>
      <c r="X136" s="5" t="s">
        <v>476</v>
      </c>
      <c r="Y136" s="5"/>
      <c r="Z136" s="5" t="s">
        <v>864</v>
      </c>
      <c r="AA136" s="5" t="s">
        <v>474</v>
      </c>
      <c r="AB136" s="9" t="s">
        <v>863</v>
      </c>
    </row>
    <row r="137" spans="1:28" ht="15" customHeight="1" x14ac:dyDescent="0.25">
      <c r="A137" s="6" t="s">
        <v>784</v>
      </c>
      <c r="B137" s="5" t="s">
        <v>127</v>
      </c>
      <c r="C137" s="5" t="s">
        <v>136</v>
      </c>
      <c r="D137" s="5" t="s">
        <v>957</v>
      </c>
      <c r="E137" s="18" t="str">
        <f t="shared" si="2"/>
        <v>R13</v>
      </c>
      <c r="F137" s="5" t="s">
        <v>783</v>
      </c>
      <c r="G137" s="7" t="e">
        <f>#REF!</f>
        <v>#REF!</v>
      </c>
      <c r="H137" s="5" t="s">
        <v>401</v>
      </c>
      <c r="I137" s="5" t="s">
        <v>782</v>
      </c>
      <c r="J137" s="5">
        <v>511243138</v>
      </c>
      <c r="K137" s="5" t="s">
        <v>225</v>
      </c>
      <c r="L137" s="5" t="s">
        <v>367</v>
      </c>
      <c r="M137" s="5" t="s">
        <v>366</v>
      </c>
      <c r="N137" s="5" t="s">
        <v>364</v>
      </c>
      <c r="O137" s="5" t="s">
        <v>365</v>
      </c>
      <c r="P137" s="5" t="s">
        <v>347</v>
      </c>
      <c r="Q137" s="5">
        <v>291201020</v>
      </c>
      <c r="R137" s="5">
        <v>291201021</v>
      </c>
      <c r="S137" s="5" t="s">
        <v>264</v>
      </c>
      <c r="T137" s="5" t="s">
        <v>475</v>
      </c>
      <c r="U137" s="5" t="s">
        <v>868</v>
      </c>
      <c r="V137" s="5" t="s">
        <v>374</v>
      </c>
      <c r="W137" s="5" t="s">
        <v>401</v>
      </c>
      <c r="X137" s="5" t="s">
        <v>476</v>
      </c>
      <c r="Y137" s="5"/>
      <c r="Z137" s="5" t="s">
        <v>864</v>
      </c>
      <c r="AA137" s="5" t="s">
        <v>474</v>
      </c>
      <c r="AB137" s="9" t="s">
        <v>863</v>
      </c>
    </row>
    <row r="138" spans="1:28" ht="15" customHeight="1" x14ac:dyDescent="0.25">
      <c r="A138" s="6" t="s">
        <v>784</v>
      </c>
      <c r="B138" s="5" t="s">
        <v>128</v>
      </c>
      <c r="C138" s="5" t="s">
        <v>257</v>
      </c>
      <c r="D138" s="5" t="s">
        <v>154</v>
      </c>
      <c r="E138" s="18" t="str">
        <f t="shared" si="2"/>
        <v>R12/R13</v>
      </c>
      <c r="F138" s="5" t="s">
        <v>783</v>
      </c>
      <c r="G138" s="7" t="e">
        <f>#REF!</f>
        <v>#REF!</v>
      </c>
      <c r="H138" s="5" t="s">
        <v>401</v>
      </c>
      <c r="I138" s="5" t="s">
        <v>782</v>
      </c>
      <c r="J138" s="5">
        <v>511243138</v>
      </c>
      <c r="K138" s="5" t="s">
        <v>225</v>
      </c>
      <c r="L138" s="5" t="s">
        <v>367</v>
      </c>
      <c r="M138" s="5" t="s">
        <v>366</v>
      </c>
      <c r="N138" s="5" t="s">
        <v>364</v>
      </c>
      <c r="O138" s="5" t="s">
        <v>365</v>
      </c>
      <c r="P138" s="5" t="s">
        <v>347</v>
      </c>
      <c r="Q138" s="5">
        <v>291201020</v>
      </c>
      <c r="R138" s="5">
        <v>291201021</v>
      </c>
      <c r="S138" s="5" t="s">
        <v>264</v>
      </c>
      <c r="T138" s="5" t="s">
        <v>475</v>
      </c>
      <c r="U138" s="5" t="s">
        <v>868</v>
      </c>
      <c r="V138" s="5" t="s">
        <v>374</v>
      </c>
      <c r="W138" s="5" t="s">
        <v>401</v>
      </c>
      <c r="X138" s="5" t="s">
        <v>476</v>
      </c>
      <c r="Y138" s="5"/>
      <c r="Z138" s="5" t="s">
        <v>864</v>
      </c>
      <c r="AA138" s="5" t="s">
        <v>474</v>
      </c>
      <c r="AB138" s="9" t="s">
        <v>863</v>
      </c>
    </row>
    <row r="139" spans="1:28" ht="15" customHeight="1" x14ac:dyDescent="0.25">
      <c r="A139" s="6" t="s">
        <v>784</v>
      </c>
      <c r="B139" s="5" t="s">
        <v>55</v>
      </c>
      <c r="C139" s="5" t="s">
        <v>257</v>
      </c>
      <c r="D139" s="5" t="s">
        <v>62</v>
      </c>
      <c r="E139" s="18" t="str">
        <f t="shared" si="2"/>
        <v>R12/R13</v>
      </c>
      <c r="F139" s="5" t="s">
        <v>783</v>
      </c>
      <c r="G139" s="7" t="e">
        <f>#REF!</f>
        <v>#REF!</v>
      </c>
      <c r="H139" s="5" t="s">
        <v>401</v>
      </c>
      <c r="I139" s="5" t="s">
        <v>782</v>
      </c>
      <c r="J139" s="5">
        <v>511243138</v>
      </c>
      <c r="K139" s="5" t="s">
        <v>225</v>
      </c>
      <c r="L139" s="5" t="s">
        <v>367</v>
      </c>
      <c r="M139" s="5" t="s">
        <v>366</v>
      </c>
      <c r="N139" s="5" t="s">
        <v>364</v>
      </c>
      <c r="O139" s="5" t="s">
        <v>365</v>
      </c>
      <c r="P139" s="5" t="s">
        <v>347</v>
      </c>
      <c r="Q139" s="5">
        <v>291201020</v>
      </c>
      <c r="R139" s="5">
        <v>291201021</v>
      </c>
      <c r="S139" s="5" t="s">
        <v>264</v>
      </c>
      <c r="T139" s="5" t="s">
        <v>475</v>
      </c>
      <c r="U139" s="5" t="s">
        <v>868</v>
      </c>
      <c r="V139" s="5" t="s">
        <v>374</v>
      </c>
      <c r="W139" s="5" t="s">
        <v>401</v>
      </c>
      <c r="X139" s="5" t="s">
        <v>476</v>
      </c>
      <c r="Y139" s="5"/>
      <c r="Z139" s="5" t="s">
        <v>864</v>
      </c>
      <c r="AA139" s="5" t="s">
        <v>474</v>
      </c>
      <c r="AB139" s="9" t="s">
        <v>863</v>
      </c>
    </row>
    <row r="140" spans="1:28" ht="15" customHeight="1" x14ac:dyDescent="0.25">
      <c r="A140" s="6" t="s">
        <v>784</v>
      </c>
      <c r="B140" s="5" t="s">
        <v>24</v>
      </c>
      <c r="C140" s="5" t="s">
        <v>257</v>
      </c>
      <c r="D140" s="5" t="s">
        <v>40</v>
      </c>
      <c r="E140" s="18" t="str">
        <f t="shared" si="2"/>
        <v>R12/R13</v>
      </c>
      <c r="F140" s="5" t="s">
        <v>783</v>
      </c>
      <c r="G140" s="7" t="e">
        <f>#REF!</f>
        <v>#REF!</v>
      </c>
      <c r="H140" s="5" t="s">
        <v>401</v>
      </c>
      <c r="I140" s="5" t="s">
        <v>782</v>
      </c>
      <c r="J140" s="5">
        <v>511243138</v>
      </c>
      <c r="K140" s="5" t="s">
        <v>225</v>
      </c>
      <c r="L140" s="5" t="s">
        <v>367</v>
      </c>
      <c r="M140" s="5" t="s">
        <v>366</v>
      </c>
      <c r="N140" s="5" t="s">
        <v>364</v>
      </c>
      <c r="O140" s="5" t="s">
        <v>365</v>
      </c>
      <c r="P140" s="5" t="s">
        <v>347</v>
      </c>
      <c r="Q140" s="5">
        <v>291201020</v>
      </c>
      <c r="R140" s="5">
        <v>291201021</v>
      </c>
      <c r="S140" s="5" t="s">
        <v>264</v>
      </c>
      <c r="T140" s="5" t="s">
        <v>475</v>
      </c>
      <c r="U140" s="5" t="s">
        <v>868</v>
      </c>
      <c r="V140" s="5" t="s">
        <v>374</v>
      </c>
      <c r="W140" s="5" t="s">
        <v>401</v>
      </c>
      <c r="X140" s="5" t="s">
        <v>476</v>
      </c>
      <c r="Y140" s="5"/>
      <c r="Z140" s="5" t="s">
        <v>864</v>
      </c>
      <c r="AA140" s="5" t="s">
        <v>474</v>
      </c>
      <c r="AB140" s="9" t="s">
        <v>863</v>
      </c>
    </row>
    <row r="141" spans="1:28" ht="15" customHeight="1" x14ac:dyDescent="0.25">
      <c r="A141" s="6" t="s">
        <v>784</v>
      </c>
      <c r="B141" s="5" t="s">
        <v>129</v>
      </c>
      <c r="C141" s="5" t="s">
        <v>257</v>
      </c>
      <c r="D141" s="5" t="s">
        <v>155</v>
      </c>
      <c r="E141" s="18" t="str">
        <f t="shared" si="2"/>
        <v>R12/R13</v>
      </c>
      <c r="F141" s="5" t="s">
        <v>783</v>
      </c>
      <c r="G141" s="7" t="e">
        <f>#REF!</f>
        <v>#REF!</v>
      </c>
      <c r="H141" s="5" t="s">
        <v>401</v>
      </c>
      <c r="I141" s="5" t="s">
        <v>782</v>
      </c>
      <c r="J141" s="5">
        <v>511243138</v>
      </c>
      <c r="K141" s="5" t="s">
        <v>225</v>
      </c>
      <c r="L141" s="5" t="s">
        <v>367</v>
      </c>
      <c r="M141" s="5" t="s">
        <v>366</v>
      </c>
      <c r="N141" s="5" t="s">
        <v>364</v>
      </c>
      <c r="O141" s="5" t="s">
        <v>365</v>
      </c>
      <c r="P141" s="5" t="s">
        <v>347</v>
      </c>
      <c r="Q141" s="5">
        <v>291201020</v>
      </c>
      <c r="R141" s="5">
        <v>291201021</v>
      </c>
      <c r="S141" s="5" t="s">
        <v>264</v>
      </c>
      <c r="T141" s="5" t="s">
        <v>475</v>
      </c>
      <c r="U141" s="5" t="s">
        <v>868</v>
      </c>
      <c r="V141" s="5" t="s">
        <v>374</v>
      </c>
      <c r="W141" s="5" t="s">
        <v>401</v>
      </c>
      <c r="X141" s="5" t="s">
        <v>476</v>
      </c>
      <c r="Y141" s="5"/>
      <c r="Z141" s="5" t="s">
        <v>864</v>
      </c>
      <c r="AA141" s="5" t="s">
        <v>474</v>
      </c>
      <c r="AB141" s="9" t="s">
        <v>863</v>
      </c>
    </row>
    <row r="142" spans="1:28" ht="15" customHeight="1" x14ac:dyDescent="0.25">
      <c r="A142" s="6" t="s">
        <v>784</v>
      </c>
      <c r="B142" s="5" t="s">
        <v>130</v>
      </c>
      <c r="C142" s="5" t="s">
        <v>952</v>
      </c>
      <c r="D142" s="5" t="s">
        <v>164</v>
      </c>
      <c r="E142" s="18" t="str">
        <f t="shared" si="2"/>
        <v xml:space="preserve">D1 </v>
      </c>
      <c r="F142" s="5" t="s">
        <v>783</v>
      </c>
      <c r="G142" s="7" t="e">
        <f>#REF!</f>
        <v>#REF!</v>
      </c>
      <c r="H142" s="5" t="s">
        <v>401</v>
      </c>
      <c r="I142" s="5" t="s">
        <v>782</v>
      </c>
      <c r="J142" s="5">
        <v>511243138</v>
      </c>
      <c r="K142" s="5" t="s">
        <v>225</v>
      </c>
      <c r="L142" s="5" t="s">
        <v>367</v>
      </c>
      <c r="M142" s="5" t="s">
        <v>366</v>
      </c>
      <c r="N142" s="5" t="s">
        <v>364</v>
      </c>
      <c r="O142" s="5" t="s">
        <v>365</v>
      </c>
      <c r="P142" s="5" t="s">
        <v>347</v>
      </c>
      <c r="Q142" s="5">
        <v>291201020</v>
      </c>
      <c r="R142" s="5">
        <v>291201021</v>
      </c>
      <c r="S142" s="5" t="s">
        <v>264</v>
      </c>
      <c r="T142" s="5" t="s">
        <v>475</v>
      </c>
      <c r="U142" s="5" t="s">
        <v>868</v>
      </c>
      <c r="V142" s="5" t="s">
        <v>374</v>
      </c>
      <c r="W142" s="5" t="s">
        <v>401</v>
      </c>
      <c r="X142" s="5" t="s">
        <v>476</v>
      </c>
      <c r="Y142" s="5"/>
      <c r="Z142" s="5" t="s">
        <v>864</v>
      </c>
      <c r="AA142" s="5" t="s">
        <v>474</v>
      </c>
      <c r="AB142" s="9" t="s">
        <v>863</v>
      </c>
    </row>
    <row r="143" spans="1:28" ht="15" customHeight="1" x14ac:dyDescent="0.25">
      <c r="A143" s="6" t="s">
        <v>784</v>
      </c>
      <c r="B143" s="5" t="s">
        <v>131</v>
      </c>
      <c r="C143" s="5" t="s">
        <v>953</v>
      </c>
      <c r="D143" s="5" t="s">
        <v>165</v>
      </c>
      <c r="E143" s="18" t="str">
        <f t="shared" si="2"/>
        <v>R12/R13, D1</v>
      </c>
      <c r="F143" s="5" t="s">
        <v>783</v>
      </c>
      <c r="G143" s="7" t="e">
        <f>#REF!</f>
        <v>#REF!</v>
      </c>
      <c r="H143" s="5" t="s">
        <v>401</v>
      </c>
      <c r="I143" s="5" t="s">
        <v>782</v>
      </c>
      <c r="J143" s="5">
        <v>511243138</v>
      </c>
      <c r="K143" s="5" t="s">
        <v>225</v>
      </c>
      <c r="L143" s="5" t="s">
        <v>367</v>
      </c>
      <c r="M143" s="5" t="s">
        <v>366</v>
      </c>
      <c r="N143" s="5" t="s">
        <v>364</v>
      </c>
      <c r="O143" s="5" t="s">
        <v>365</v>
      </c>
      <c r="P143" s="5" t="s">
        <v>347</v>
      </c>
      <c r="Q143" s="5">
        <v>291201020</v>
      </c>
      <c r="R143" s="5">
        <v>291201021</v>
      </c>
      <c r="S143" s="5" t="s">
        <v>264</v>
      </c>
      <c r="T143" s="5" t="s">
        <v>475</v>
      </c>
      <c r="U143" s="5" t="s">
        <v>868</v>
      </c>
      <c r="V143" s="5" t="s">
        <v>374</v>
      </c>
      <c r="W143" s="5" t="s">
        <v>401</v>
      </c>
      <c r="X143" s="5" t="s">
        <v>476</v>
      </c>
      <c r="Y143" s="5"/>
      <c r="Z143" s="5" t="s">
        <v>864</v>
      </c>
      <c r="AA143" s="5" t="s">
        <v>474</v>
      </c>
      <c r="AB143" s="9" t="s">
        <v>863</v>
      </c>
    </row>
    <row r="144" spans="1:28" ht="15" customHeight="1" x14ac:dyDescent="0.25">
      <c r="A144" s="6" t="s">
        <v>784</v>
      </c>
      <c r="B144" s="5" t="s">
        <v>76</v>
      </c>
      <c r="C144" s="5" t="s">
        <v>951</v>
      </c>
      <c r="D144" s="5" t="s">
        <v>958</v>
      </c>
      <c r="E144" s="18" t="str">
        <f t="shared" si="2"/>
        <v>R12/R13/D1</v>
      </c>
      <c r="F144" s="5" t="s">
        <v>783</v>
      </c>
      <c r="G144" s="7" t="e">
        <f>#REF!</f>
        <v>#REF!</v>
      </c>
      <c r="H144" s="5" t="s">
        <v>401</v>
      </c>
      <c r="I144" s="5" t="s">
        <v>782</v>
      </c>
      <c r="J144" s="5">
        <v>511243138</v>
      </c>
      <c r="K144" s="5" t="s">
        <v>225</v>
      </c>
      <c r="L144" s="5" t="s">
        <v>367</v>
      </c>
      <c r="M144" s="5" t="s">
        <v>366</v>
      </c>
      <c r="N144" s="5" t="s">
        <v>364</v>
      </c>
      <c r="O144" s="5" t="s">
        <v>365</v>
      </c>
      <c r="P144" s="5" t="s">
        <v>347</v>
      </c>
      <c r="Q144" s="5">
        <v>291201020</v>
      </c>
      <c r="R144" s="5">
        <v>291201021</v>
      </c>
      <c r="S144" s="5" t="s">
        <v>264</v>
      </c>
      <c r="T144" s="5" t="s">
        <v>475</v>
      </c>
      <c r="U144" s="5" t="s">
        <v>868</v>
      </c>
      <c r="V144" s="5" t="s">
        <v>374</v>
      </c>
      <c r="W144" s="5" t="s">
        <v>401</v>
      </c>
      <c r="X144" s="5" t="s">
        <v>476</v>
      </c>
      <c r="Y144" s="5"/>
      <c r="Z144" s="5" t="s">
        <v>864</v>
      </c>
      <c r="AA144" s="5" t="s">
        <v>474</v>
      </c>
      <c r="AB144" s="9" t="s">
        <v>863</v>
      </c>
    </row>
    <row r="145" spans="1:28" ht="15" customHeight="1" x14ac:dyDescent="0.25">
      <c r="A145" s="6" t="s">
        <v>784</v>
      </c>
      <c r="B145" s="5" t="s">
        <v>158</v>
      </c>
      <c r="C145" s="5" t="s">
        <v>951</v>
      </c>
      <c r="D145" s="5" t="s">
        <v>159</v>
      </c>
      <c r="E145" s="18" t="str">
        <f t="shared" si="2"/>
        <v>R12/R13/D1</v>
      </c>
      <c r="F145" s="5" t="s">
        <v>783</v>
      </c>
      <c r="G145" s="7" t="e">
        <f>#REF!</f>
        <v>#REF!</v>
      </c>
      <c r="H145" s="5" t="s">
        <v>401</v>
      </c>
      <c r="I145" s="5" t="s">
        <v>782</v>
      </c>
      <c r="J145" s="5">
        <v>511243138</v>
      </c>
      <c r="K145" s="5" t="s">
        <v>225</v>
      </c>
      <c r="L145" s="5" t="s">
        <v>367</v>
      </c>
      <c r="M145" s="5" t="s">
        <v>366</v>
      </c>
      <c r="N145" s="5" t="s">
        <v>364</v>
      </c>
      <c r="O145" s="5" t="s">
        <v>365</v>
      </c>
      <c r="P145" s="5" t="s">
        <v>347</v>
      </c>
      <c r="Q145" s="5">
        <v>291201020</v>
      </c>
      <c r="R145" s="5">
        <v>291201021</v>
      </c>
      <c r="S145" s="5" t="s">
        <v>264</v>
      </c>
      <c r="T145" s="5" t="s">
        <v>475</v>
      </c>
      <c r="U145" s="5" t="s">
        <v>868</v>
      </c>
      <c r="V145" s="5" t="s">
        <v>374</v>
      </c>
      <c r="W145" s="5" t="s">
        <v>401</v>
      </c>
      <c r="X145" s="5" t="s">
        <v>476</v>
      </c>
      <c r="Y145" s="5"/>
      <c r="Z145" s="5" t="s">
        <v>864</v>
      </c>
      <c r="AA145" s="5" t="s">
        <v>474</v>
      </c>
      <c r="AB145" s="9" t="s">
        <v>863</v>
      </c>
    </row>
    <row r="146" spans="1:28" ht="15" customHeight="1" x14ac:dyDescent="0.25">
      <c r="A146" s="6" t="s">
        <v>784</v>
      </c>
      <c r="B146" s="5" t="s">
        <v>133</v>
      </c>
      <c r="C146" s="5" t="s">
        <v>952</v>
      </c>
      <c r="D146" s="5" t="s">
        <v>448</v>
      </c>
      <c r="E146" s="18" t="str">
        <f t="shared" si="2"/>
        <v xml:space="preserve">D1 </v>
      </c>
      <c r="F146" s="5" t="s">
        <v>783</v>
      </c>
      <c r="G146" s="7" t="e">
        <f>#REF!</f>
        <v>#REF!</v>
      </c>
      <c r="H146" s="5" t="s">
        <v>401</v>
      </c>
      <c r="I146" s="5" t="s">
        <v>782</v>
      </c>
      <c r="J146" s="5">
        <v>511243138</v>
      </c>
      <c r="K146" s="5" t="s">
        <v>225</v>
      </c>
      <c r="L146" s="5" t="s">
        <v>367</v>
      </c>
      <c r="M146" s="5" t="s">
        <v>366</v>
      </c>
      <c r="N146" s="5" t="s">
        <v>364</v>
      </c>
      <c r="O146" s="5" t="s">
        <v>365</v>
      </c>
      <c r="P146" s="5" t="s">
        <v>347</v>
      </c>
      <c r="Q146" s="5">
        <v>291201020</v>
      </c>
      <c r="R146" s="5">
        <v>291201021</v>
      </c>
      <c r="S146" s="5" t="s">
        <v>264</v>
      </c>
      <c r="T146" s="5" t="s">
        <v>475</v>
      </c>
      <c r="U146" s="5" t="s">
        <v>868</v>
      </c>
      <c r="V146" s="5" t="s">
        <v>374</v>
      </c>
      <c r="W146" s="5" t="s">
        <v>401</v>
      </c>
      <c r="X146" s="5" t="s">
        <v>476</v>
      </c>
      <c r="Y146" s="5"/>
      <c r="Z146" s="5" t="s">
        <v>864</v>
      </c>
      <c r="AA146" s="5" t="s">
        <v>474</v>
      </c>
      <c r="AB146" s="9" t="s">
        <v>863</v>
      </c>
    </row>
    <row r="147" spans="1:28" ht="15" customHeight="1" x14ac:dyDescent="0.25">
      <c r="A147" s="6" t="s">
        <v>784</v>
      </c>
      <c r="B147" s="5" t="s">
        <v>339</v>
      </c>
      <c r="C147" s="5" t="s">
        <v>207</v>
      </c>
      <c r="D147" s="5" t="s">
        <v>473</v>
      </c>
      <c r="E147" s="18" t="str">
        <f t="shared" si="2"/>
        <v>D1</v>
      </c>
      <c r="F147" s="5" t="s">
        <v>783</v>
      </c>
      <c r="G147" s="7" t="e">
        <f>#REF!</f>
        <v>#REF!</v>
      </c>
      <c r="H147" s="5" t="s">
        <v>401</v>
      </c>
      <c r="I147" s="5" t="s">
        <v>782</v>
      </c>
      <c r="J147" s="5">
        <v>511243138</v>
      </c>
      <c r="K147" s="5" t="s">
        <v>225</v>
      </c>
      <c r="L147" s="5" t="s">
        <v>367</v>
      </c>
      <c r="M147" s="5" t="s">
        <v>366</v>
      </c>
      <c r="N147" s="5" t="s">
        <v>364</v>
      </c>
      <c r="O147" s="5" t="s">
        <v>365</v>
      </c>
      <c r="P147" s="5" t="s">
        <v>347</v>
      </c>
      <c r="Q147" s="5">
        <v>291201020</v>
      </c>
      <c r="R147" s="5">
        <v>291201021</v>
      </c>
      <c r="S147" s="5" t="s">
        <v>264</v>
      </c>
      <c r="T147" s="5" t="s">
        <v>475</v>
      </c>
      <c r="U147" s="5" t="s">
        <v>868</v>
      </c>
      <c r="V147" s="5" t="s">
        <v>374</v>
      </c>
      <c r="W147" s="5" t="s">
        <v>401</v>
      </c>
      <c r="X147" s="5" t="s">
        <v>476</v>
      </c>
      <c r="Y147" s="5"/>
      <c r="Z147" s="5" t="s">
        <v>864</v>
      </c>
      <c r="AA147" s="5" t="s">
        <v>474</v>
      </c>
      <c r="AB147" s="9" t="s">
        <v>863</v>
      </c>
    </row>
    <row r="148" spans="1:28" ht="15" customHeight="1" x14ac:dyDescent="0.25">
      <c r="A148" s="6" t="s">
        <v>784</v>
      </c>
      <c r="B148" s="5" t="s">
        <v>25</v>
      </c>
      <c r="C148" s="5" t="s">
        <v>398</v>
      </c>
      <c r="D148" s="5" t="s">
        <v>41</v>
      </c>
      <c r="E148" s="18" t="str">
        <f t="shared" si="2"/>
        <v>R12/D13, R13/D15</v>
      </c>
      <c r="F148" s="5" t="s">
        <v>783</v>
      </c>
      <c r="G148" s="7" t="e">
        <f>#REF!</f>
        <v>#REF!</v>
      </c>
      <c r="H148" s="5" t="s">
        <v>401</v>
      </c>
      <c r="I148" s="5" t="s">
        <v>782</v>
      </c>
      <c r="J148" s="5">
        <v>511243138</v>
      </c>
      <c r="K148" s="5" t="s">
        <v>225</v>
      </c>
      <c r="L148" s="5" t="s">
        <v>367</v>
      </c>
      <c r="M148" s="5" t="s">
        <v>366</v>
      </c>
      <c r="N148" s="5" t="s">
        <v>364</v>
      </c>
      <c r="O148" s="5" t="s">
        <v>365</v>
      </c>
      <c r="P148" s="5" t="s">
        <v>347</v>
      </c>
      <c r="Q148" s="5">
        <v>291201020</v>
      </c>
      <c r="R148" s="5">
        <v>291201021</v>
      </c>
      <c r="S148" s="5" t="s">
        <v>264</v>
      </c>
      <c r="T148" s="5" t="s">
        <v>475</v>
      </c>
      <c r="U148" s="5" t="s">
        <v>868</v>
      </c>
      <c r="V148" s="5" t="s">
        <v>374</v>
      </c>
      <c r="W148" s="5" t="s">
        <v>401</v>
      </c>
      <c r="X148" s="5" t="s">
        <v>476</v>
      </c>
      <c r="Y148" s="5"/>
      <c r="Z148" s="5" t="s">
        <v>864</v>
      </c>
      <c r="AA148" s="5" t="s">
        <v>474</v>
      </c>
      <c r="AB148" s="9" t="s">
        <v>863</v>
      </c>
    </row>
    <row r="149" spans="1:28" ht="15" customHeight="1" x14ac:dyDescent="0.25">
      <c r="A149" s="6" t="s">
        <v>784</v>
      </c>
      <c r="B149" s="5" t="s">
        <v>89</v>
      </c>
      <c r="C149" s="5" t="s">
        <v>951</v>
      </c>
      <c r="D149" s="5" t="s">
        <v>396</v>
      </c>
      <c r="E149" s="18" t="str">
        <f t="shared" si="2"/>
        <v>R12/R13/D1</v>
      </c>
      <c r="F149" s="5" t="s">
        <v>783</v>
      </c>
      <c r="G149" s="7" t="e">
        <f>#REF!</f>
        <v>#REF!</v>
      </c>
      <c r="H149" s="5" t="s">
        <v>401</v>
      </c>
      <c r="I149" s="5" t="s">
        <v>782</v>
      </c>
      <c r="J149" s="5">
        <v>511243138</v>
      </c>
      <c r="K149" s="5" t="s">
        <v>225</v>
      </c>
      <c r="L149" s="5" t="s">
        <v>367</v>
      </c>
      <c r="M149" s="5" t="s">
        <v>366</v>
      </c>
      <c r="N149" s="5" t="s">
        <v>364</v>
      </c>
      <c r="O149" s="5" t="s">
        <v>365</v>
      </c>
      <c r="P149" s="5" t="s">
        <v>347</v>
      </c>
      <c r="Q149" s="5">
        <v>291201020</v>
      </c>
      <c r="R149" s="5">
        <v>291201021</v>
      </c>
      <c r="S149" s="5" t="s">
        <v>264</v>
      </c>
      <c r="T149" s="5" t="s">
        <v>475</v>
      </c>
      <c r="U149" s="5" t="s">
        <v>868</v>
      </c>
      <c r="V149" s="5" t="s">
        <v>374</v>
      </c>
      <c r="W149" s="5" t="s">
        <v>401</v>
      </c>
      <c r="X149" s="5" t="s">
        <v>476</v>
      </c>
      <c r="Y149" s="5"/>
      <c r="Z149" s="5" t="s">
        <v>864</v>
      </c>
      <c r="AA149" s="5" t="s">
        <v>474</v>
      </c>
      <c r="AB149" s="9" t="s">
        <v>863</v>
      </c>
    </row>
    <row r="150" spans="1:28" ht="15" customHeight="1" x14ac:dyDescent="0.25">
      <c r="A150" s="6" t="s">
        <v>777</v>
      </c>
      <c r="B150" s="5" t="s">
        <v>269</v>
      </c>
      <c r="C150" s="5" t="s">
        <v>493</v>
      </c>
      <c r="D150" s="5" t="s">
        <v>270</v>
      </c>
      <c r="E150" s="18" t="str">
        <f t="shared" si="2"/>
        <v>R1</v>
      </c>
      <c r="F150" s="5" t="s">
        <v>268</v>
      </c>
      <c r="G150" s="7" t="e">
        <f>#REF!</f>
        <v>#REF!</v>
      </c>
      <c r="H150" s="5" t="s">
        <v>351</v>
      </c>
      <c r="I150" s="5" t="s">
        <v>373</v>
      </c>
      <c r="J150" s="5">
        <v>511243138</v>
      </c>
      <c r="K150" s="5" t="s">
        <v>225</v>
      </c>
      <c r="L150" s="5" t="s">
        <v>367</v>
      </c>
      <c r="M150" s="5" t="s">
        <v>366</v>
      </c>
      <c r="N150" s="5" t="s">
        <v>364</v>
      </c>
      <c r="O150" s="5" t="s">
        <v>365</v>
      </c>
      <c r="P150" s="5" t="s">
        <v>347</v>
      </c>
      <c r="Q150" s="5">
        <v>291201020</v>
      </c>
      <c r="R150" s="5">
        <v>291201021</v>
      </c>
      <c r="S150" s="5" t="s">
        <v>264</v>
      </c>
      <c r="T150" s="5" t="s">
        <v>373</v>
      </c>
      <c r="U150" s="5" t="s">
        <v>375</v>
      </c>
      <c r="V150" s="5" t="s">
        <v>374</v>
      </c>
      <c r="W150" s="5" t="s">
        <v>351</v>
      </c>
      <c r="X150" s="5" t="s">
        <v>492</v>
      </c>
      <c r="Y150" s="5"/>
      <c r="Z150" s="5" t="s">
        <v>702</v>
      </c>
      <c r="AA150" s="5" t="s">
        <v>498</v>
      </c>
      <c r="AB150" s="9" t="s">
        <v>701</v>
      </c>
    </row>
    <row r="151" spans="1:28" ht="15" customHeight="1" x14ac:dyDescent="0.25">
      <c r="A151" s="6" t="s">
        <v>777</v>
      </c>
      <c r="B151" s="5" t="s">
        <v>271</v>
      </c>
      <c r="C151" s="5" t="s">
        <v>778</v>
      </c>
      <c r="D151" s="5" t="s">
        <v>272</v>
      </c>
      <c r="E151" s="18" t="str">
        <f t="shared" si="2"/>
        <v>R1/R3</v>
      </c>
      <c r="F151" s="5" t="s">
        <v>268</v>
      </c>
      <c r="G151" s="7" t="e">
        <f>#REF!</f>
        <v>#REF!</v>
      </c>
      <c r="H151" s="5" t="s">
        <v>351</v>
      </c>
      <c r="I151" s="5" t="s">
        <v>373</v>
      </c>
      <c r="J151" s="5">
        <v>511243138</v>
      </c>
      <c r="K151" s="5" t="s">
        <v>225</v>
      </c>
      <c r="L151" s="5" t="s">
        <v>367</v>
      </c>
      <c r="M151" s="5" t="s">
        <v>366</v>
      </c>
      <c r="N151" s="5" t="s">
        <v>364</v>
      </c>
      <c r="O151" s="5" t="s">
        <v>365</v>
      </c>
      <c r="P151" s="5" t="s">
        <v>347</v>
      </c>
      <c r="Q151" s="5">
        <v>291201020</v>
      </c>
      <c r="R151" s="5">
        <v>291201021</v>
      </c>
      <c r="S151" s="5" t="s">
        <v>264</v>
      </c>
      <c r="T151" s="5" t="s">
        <v>373</v>
      </c>
      <c r="U151" s="5" t="s">
        <v>375</v>
      </c>
      <c r="V151" s="5" t="s">
        <v>374</v>
      </c>
      <c r="W151" s="5" t="s">
        <v>351</v>
      </c>
      <c r="X151" s="5" t="s">
        <v>492</v>
      </c>
      <c r="Y151" s="5"/>
      <c r="Z151" s="5" t="s">
        <v>702</v>
      </c>
      <c r="AA151" s="5" t="s">
        <v>498</v>
      </c>
      <c r="AB151" s="9" t="s">
        <v>701</v>
      </c>
    </row>
    <row r="152" spans="1:28" ht="15" customHeight="1" x14ac:dyDescent="0.25">
      <c r="A152" s="6" t="s">
        <v>777</v>
      </c>
      <c r="B152" s="5" t="s">
        <v>53</v>
      </c>
      <c r="C152" s="5" t="s">
        <v>493</v>
      </c>
      <c r="D152" s="5" t="s">
        <v>690</v>
      </c>
      <c r="E152" s="18" t="str">
        <f t="shared" si="2"/>
        <v>R1</v>
      </c>
      <c r="F152" s="5" t="s">
        <v>268</v>
      </c>
      <c r="G152" s="7" t="e">
        <f>#REF!</f>
        <v>#REF!</v>
      </c>
      <c r="H152" s="5" t="s">
        <v>351</v>
      </c>
      <c r="I152" s="5" t="s">
        <v>373</v>
      </c>
      <c r="J152" s="5">
        <v>511243138</v>
      </c>
      <c r="K152" s="5" t="s">
        <v>225</v>
      </c>
      <c r="L152" s="5" t="s">
        <v>367</v>
      </c>
      <c r="M152" s="5" t="s">
        <v>366</v>
      </c>
      <c r="N152" s="5" t="s">
        <v>364</v>
      </c>
      <c r="O152" s="5" t="s">
        <v>365</v>
      </c>
      <c r="P152" s="5" t="s">
        <v>347</v>
      </c>
      <c r="Q152" s="5">
        <v>291201020</v>
      </c>
      <c r="R152" s="5">
        <v>291201021</v>
      </c>
      <c r="S152" s="5" t="s">
        <v>264</v>
      </c>
      <c r="T152" s="5" t="s">
        <v>373</v>
      </c>
      <c r="U152" s="5" t="s">
        <v>375</v>
      </c>
      <c r="V152" s="5" t="s">
        <v>374</v>
      </c>
      <c r="W152" s="5" t="s">
        <v>351</v>
      </c>
      <c r="X152" s="5" t="s">
        <v>492</v>
      </c>
      <c r="Y152" s="5"/>
      <c r="Z152" s="5" t="s">
        <v>702</v>
      </c>
      <c r="AA152" s="5" t="s">
        <v>498</v>
      </c>
      <c r="AB152" s="9" t="s">
        <v>701</v>
      </c>
    </row>
    <row r="153" spans="1:28" ht="15" customHeight="1" x14ac:dyDescent="0.25">
      <c r="A153" s="6" t="s">
        <v>777</v>
      </c>
      <c r="B153" s="5" t="s">
        <v>273</v>
      </c>
      <c r="C153" s="5" t="s">
        <v>776</v>
      </c>
      <c r="D153" s="5" t="s">
        <v>781</v>
      </c>
      <c r="E153" s="18" t="str">
        <f t="shared" si="2"/>
        <v>R1/D1</v>
      </c>
      <c r="F153" s="5" t="s">
        <v>268</v>
      </c>
      <c r="G153" s="7" t="e">
        <f>#REF!</f>
        <v>#REF!</v>
      </c>
      <c r="H153" s="5" t="s">
        <v>351</v>
      </c>
      <c r="I153" s="5" t="s">
        <v>373</v>
      </c>
      <c r="J153" s="5">
        <v>511243138</v>
      </c>
      <c r="K153" s="5" t="s">
        <v>225</v>
      </c>
      <c r="L153" s="5" t="s">
        <v>367</v>
      </c>
      <c r="M153" s="5" t="s">
        <v>366</v>
      </c>
      <c r="N153" s="5" t="s">
        <v>364</v>
      </c>
      <c r="O153" s="5" t="s">
        <v>365</v>
      </c>
      <c r="P153" s="5" t="s">
        <v>347</v>
      </c>
      <c r="Q153" s="5">
        <v>291201020</v>
      </c>
      <c r="R153" s="5">
        <v>291201021</v>
      </c>
      <c r="S153" s="5" t="s">
        <v>264</v>
      </c>
      <c r="T153" s="5" t="s">
        <v>373</v>
      </c>
      <c r="U153" s="5" t="s">
        <v>375</v>
      </c>
      <c r="V153" s="5" t="s">
        <v>374</v>
      </c>
      <c r="W153" s="5" t="s">
        <v>351</v>
      </c>
      <c r="X153" s="5" t="s">
        <v>492</v>
      </c>
      <c r="Y153" s="5"/>
      <c r="Z153" s="5" t="s">
        <v>702</v>
      </c>
      <c r="AA153" s="5" t="s">
        <v>498</v>
      </c>
      <c r="AB153" s="9" t="s">
        <v>701</v>
      </c>
    </row>
    <row r="154" spans="1:28" ht="15" customHeight="1" x14ac:dyDescent="0.25">
      <c r="A154" s="6" t="s">
        <v>777</v>
      </c>
      <c r="B154" s="5" t="s">
        <v>274</v>
      </c>
      <c r="C154" s="5" t="s">
        <v>778</v>
      </c>
      <c r="D154" s="5" t="s">
        <v>275</v>
      </c>
      <c r="E154" s="18" t="str">
        <f t="shared" si="2"/>
        <v>R1/R3</v>
      </c>
      <c r="F154" s="5" t="s">
        <v>268</v>
      </c>
      <c r="G154" s="7" t="e">
        <f>#REF!</f>
        <v>#REF!</v>
      </c>
      <c r="H154" s="5" t="s">
        <v>351</v>
      </c>
      <c r="I154" s="5" t="s">
        <v>373</v>
      </c>
      <c r="J154" s="5">
        <v>511243138</v>
      </c>
      <c r="K154" s="5" t="s">
        <v>225</v>
      </c>
      <c r="L154" s="5" t="s">
        <v>367</v>
      </c>
      <c r="M154" s="5" t="s">
        <v>366</v>
      </c>
      <c r="N154" s="5" t="s">
        <v>364</v>
      </c>
      <c r="O154" s="5" t="s">
        <v>365</v>
      </c>
      <c r="P154" s="5" t="s">
        <v>347</v>
      </c>
      <c r="Q154" s="5">
        <v>291201020</v>
      </c>
      <c r="R154" s="5">
        <v>291201021</v>
      </c>
      <c r="S154" s="5" t="s">
        <v>264</v>
      </c>
      <c r="T154" s="5" t="s">
        <v>373</v>
      </c>
      <c r="U154" s="5" t="s">
        <v>375</v>
      </c>
      <c r="V154" s="5" t="s">
        <v>374</v>
      </c>
      <c r="W154" s="5" t="s">
        <v>351</v>
      </c>
      <c r="X154" s="5" t="s">
        <v>492</v>
      </c>
      <c r="Y154" s="5"/>
      <c r="Z154" s="5" t="s">
        <v>702</v>
      </c>
      <c r="AA154" s="5" t="s">
        <v>498</v>
      </c>
      <c r="AB154" s="9" t="s">
        <v>701</v>
      </c>
    </row>
    <row r="155" spans="1:28" ht="15" customHeight="1" x14ac:dyDescent="0.25">
      <c r="A155" s="6" t="s">
        <v>777</v>
      </c>
      <c r="B155" s="5" t="s">
        <v>276</v>
      </c>
      <c r="C155" s="5" t="s">
        <v>776</v>
      </c>
      <c r="D155" s="5" t="s">
        <v>277</v>
      </c>
      <c r="E155" s="18" t="str">
        <f t="shared" si="2"/>
        <v>R1/D1</v>
      </c>
      <c r="F155" s="5" t="s">
        <v>268</v>
      </c>
      <c r="G155" s="7" t="e">
        <f>#REF!</f>
        <v>#REF!</v>
      </c>
      <c r="H155" s="5" t="s">
        <v>351</v>
      </c>
      <c r="I155" s="5" t="s">
        <v>373</v>
      </c>
      <c r="J155" s="5">
        <v>511243138</v>
      </c>
      <c r="K155" s="5" t="s">
        <v>225</v>
      </c>
      <c r="L155" s="5" t="s">
        <v>367</v>
      </c>
      <c r="M155" s="5" t="s">
        <v>366</v>
      </c>
      <c r="N155" s="5" t="s">
        <v>364</v>
      </c>
      <c r="O155" s="5" t="s">
        <v>365</v>
      </c>
      <c r="P155" s="5" t="s">
        <v>347</v>
      </c>
      <c r="Q155" s="5">
        <v>291201020</v>
      </c>
      <c r="R155" s="5">
        <v>291201021</v>
      </c>
      <c r="S155" s="5" t="s">
        <v>264</v>
      </c>
      <c r="T155" s="5" t="s">
        <v>373</v>
      </c>
      <c r="U155" s="5" t="s">
        <v>375</v>
      </c>
      <c r="V155" s="5" t="s">
        <v>374</v>
      </c>
      <c r="W155" s="5" t="s">
        <v>351</v>
      </c>
      <c r="X155" s="5" t="s">
        <v>492</v>
      </c>
      <c r="Y155" s="5"/>
      <c r="Z155" s="5" t="s">
        <v>702</v>
      </c>
      <c r="AA155" s="5" t="s">
        <v>498</v>
      </c>
      <c r="AB155" s="9" t="s">
        <v>701</v>
      </c>
    </row>
    <row r="156" spans="1:28" ht="15" customHeight="1" x14ac:dyDescent="0.25">
      <c r="A156" s="6" t="s">
        <v>777</v>
      </c>
      <c r="B156" s="5" t="s">
        <v>278</v>
      </c>
      <c r="C156" s="5" t="s">
        <v>776</v>
      </c>
      <c r="D156" s="5" t="s">
        <v>279</v>
      </c>
      <c r="E156" s="18" t="str">
        <f t="shared" si="2"/>
        <v>R1/D1</v>
      </c>
      <c r="F156" s="5" t="s">
        <v>268</v>
      </c>
      <c r="G156" s="7" t="e">
        <f>#REF!</f>
        <v>#REF!</v>
      </c>
      <c r="H156" s="5" t="s">
        <v>351</v>
      </c>
      <c r="I156" s="5" t="s">
        <v>373</v>
      </c>
      <c r="J156" s="5">
        <v>511243138</v>
      </c>
      <c r="K156" s="5" t="s">
        <v>225</v>
      </c>
      <c r="L156" s="5" t="s">
        <v>367</v>
      </c>
      <c r="M156" s="5" t="s">
        <v>366</v>
      </c>
      <c r="N156" s="5" t="s">
        <v>364</v>
      </c>
      <c r="O156" s="5" t="s">
        <v>365</v>
      </c>
      <c r="P156" s="5" t="s">
        <v>347</v>
      </c>
      <c r="Q156" s="5">
        <v>291201020</v>
      </c>
      <c r="R156" s="5">
        <v>291201021</v>
      </c>
      <c r="S156" s="5" t="s">
        <v>264</v>
      </c>
      <c r="T156" s="5" t="s">
        <v>373</v>
      </c>
      <c r="U156" s="5" t="s">
        <v>375</v>
      </c>
      <c r="V156" s="5" t="s">
        <v>374</v>
      </c>
      <c r="W156" s="5" t="s">
        <v>351</v>
      </c>
      <c r="X156" s="5" t="s">
        <v>492</v>
      </c>
      <c r="Y156" s="5"/>
      <c r="Z156" s="5" t="s">
        <v>702</v>
      </c>
      <c r="AA156" s="5" t="s">
        <v>498</v>
      </c>
      <c r="AB156" s="9" t="s">
        <v>701</v>
      </c>
    </row>
    <row r="157" spans="1:28" ht="15" customHeight="1" x14ac:dyDescent="0.25">
      <c r="A157" s="6" t="s">
        <v>777</v>
      </c>
      <c r="B157" s="5" t="s">
        <v>280</v>
      </c>
      <c r="C157" s="5" t="s">
        <v>776</v>
      </c>
      <c r="D157" s="5" t="s">
        <v>281</v>
      </c>
      <c r="E157" s="18" t="str">
        <f t="shared" si="2"/>
        <v>R1/D1</v>
      </c>
      <c r="F157" s="5" t="s">
        <v>268</v>
      </c>
      <c r="G157" s="7" t="e">
        <f>#REF!</f>
        <v>#REF!</v>
      </c>
      <c r="H157" s="5" t="s">
        <v>351</v>
      </c>
      <c r="I157" s="5" t="s">
        <v>373</v>
      </c>
      <c r="J157" s="5">
        <v>511243138</v>
      </c>
      <c r="K157" s="5" t="s">
        <v>225</v>
      </c>
      <c r="L157" s="5" t="s">
        <v>367</v>
      </c>
      <c r="M157" s="5" t="s">
        <v>366</v>
      </c>
      <c r="N157" s="5" t="s">
        <v>364</v>
      </c>
      <c r="O157" s="5" t="s">
        <v>365</v>
      </c>
      <c r="P157" s="5" t="s">
        <v>347</v>
      </c>
      <c r="Q157" s="5">
        <v>291201020</v>
      </c>
      <c r="R157" s="5">
        <v>291201021</v>
      </c>
      <c r="S157" s="5" t="s">
        <v>264</v>
      </c>
      <c r="T157" s="5" t="s">
        <v>373</v>
      </c>
      <c r="U157" s="5" t="s">
        <v>375</v>
      </c>
      <c r="V157" s="5" t="s">
        <v>374</v>
      </c>
      <c r="W157" s="5" t="s">
        <v>351</v>
      </c>
      <c r="X157" s="5" t="s">
        <v>492</v>
      </c>
      <c r="Y157" s="5"/>
      <c r="Z157" s="5" t="s">
        <v>702</v>
      </c>
      <c r="AA157" s="5" t="s">
        <v>498</v>
      </c>
      <c r="AB157" s="9" t="s">
        <v>701</v>
      </c>
    </row>
    <row r="158" spans="1:28" ht="15" customHeight="1" x14ac:dyDescent="0.25">
      <c r="A158" s="6" t="s">
        <v>777</v>
      </c>
      <c r="B158" s="5" t="s">
        <v>282</v>
      </c>
      <c r="C158" s="5" t="s">
        <v>207</v>
      </c>
      <c r="D158" s="5" t="s">
        <v>283</v>
      </c>
      <c r="E158" s="18" t="str">
        <f t="shared" si="2"/>
        <v>D1</v>
      </c>
      <c r="F158" s="5" t="s">
        <v>268</v>
      </c>
      <c r="G158" s="7" t="e">
        <f>#REF!</f>
        <v>#REF!</v>
      </c>
      <c r="H158" s="5" t="s">
        <v>351</v>
      </c>
      <c r="I158" s="5" t="s">
        <v>373</v>
      </c>
      <c r="J158" s="5">
        <v>511243138</v>
      </c>
      <c r="K158" s="5" t="s">
        <v>225</v>
      </c>
      <c r="L158" s="5" t="s">
        <v>367</v>
      </c>
      <c r="M158" s="5" t="s">
        <v>366</v>
      </c>
      <c r="N158" s="5" t="s">
        <v>364</v>
      </c>
      <c r="O158" s="5" t="s">
        <v>365</v>
      </c>
      <c r="P158" s="5" t="s">
        <v>347</v>
      </c>
      <c r="Q158" s="5">
        <v>291201020</v>
      </c>
      <c r="R158" s="5">
        <v>291201021</v>
      </c>
      <c r="S158" s="5" t="s">
        <v>264</v>
      </c>
      <c r="T158" s="5" t="s">
        <v>373</v>
      </c>
      <c r="U158" s="5" t="s">
        <v>375</v>
      </c>
      <c r="V158" s="5" t="s">
        <v>374</v>
      </c>
      <c r="W158" s="5" t="s">
        <v>351</v>
      </c>
      <c r="X158" s="5" t="s">
        <v>492</v>
      </c>
      <c r="Y158" s="5"/>
      <c r="Z158" s="5" t="s">
        <v>702</v>
      </c>
      <c r="AA158" s="5" t="s">
        <v>498</v>
      </c>
      <c r="AB158" s="9" t="s">
        <v>701</v>
      </c>
    </row>
    <row r="159" spans="1:28" ht="15" customHeight="1" x14ac:dyDescent="0.25">
      <c r="A159" s="6" t="s">
        <v>777</v>
      </c>
      <c r="B159" s="5" t="s">
        <v>284</v>
      </c>
      <c r="C159" s="5" t="s">
        <v>776</v>
      </c>
      <c r="D159" s="5" t="s">
        <v>277</v>
      </c>
      <c r="E159" s="18" t="str">
        <f t="shared" si="2"/>
        <v>R1/D1</v>
      </c>
      <c r="F159" s="5" t="s">
        <v>268</v>
      </c>
      <c r="G159" s="7" t="e">
        <f>#REF!</f>
        <v>#REF!</v>
      </c>
      <c r="H159" s="5" t="s">
        <v>351</v>
      </c>
      <c r="I159" s="5" t="s">
        <v>373</v>
      </c>
      <c r="J159" s="5">
        <v>511243138</v>
      </c>
      <c r="K159" s="5" t="s">
        <v>225</v>
      </c>
      <c r="L159" s="5" t="s">
        <v>367</v>
      </c>
      <c r="M159" s="5" t="s">
        <v>366</v>
      </c>
      <c r="N159" s="5" t="s">
        <v>364</v>
      </c>
      <c r="O159" s="5" t="s">
        <v>365</v>
      </c>
      <c r="P159" s="5" t="s">
        <v>347</v>
      </c>
      <c r="Q159" s="5">
        <v>291201020</v>
      </c>
      <c r="R159" s="5">
        <v>291201021</v>
      </c>
      <c r="S159" s="5" t="s">
        <v>264</v>
      </c>
      <c r="T159" s="5" t="s">
        <v>373</v>
      </c>
      <c r="U159" s="5" t="s">
        <v>375</v>
      </c>
      <c r="V159" s="5" t="s">
        <v>374</v>
      </c>
      <c r="W159" s="5" t="s">
        <v>351</v>
      </c>
      <c r="X159" s="5" t="s">
        <v>492</v>
      </c>
      <c r="Y159" s="5"/>
      <c r="Z159" s="5" t="s">
        <v>702</v>
      </c>
      <c r="AA159" s="5" t="s">
        <v>498</v>
      </c>
      <c r="AB159" s="9" t="s">
        <v>701</v>
      </c>
    </row>
    <row r="160" spans="1:28" ht="15" customHeight="1" x14ac:dyDescent="0.25">
      <c r="A160" s="6" t="s">
        <v>777</v>
      </c>
      <c r="B160" s="5" t="s">
        <v>285</v>
      </c>
      <c r="C160" s="5" t="s">
        <v>778</v>
      </c>
      <c r="D160" s="5" t="s">
        <v>281</v>
      </c>
      <c r="E160" s="18" t="str">
        <f t="shared" si="2"/>
        <v>R1/R3</v>
      </c>
      <c r="F160" s="5" t="s">
        <v>268</v>
      </c>
      <c r="G160" s="7" t="e">
        <f>#REF!</f>
        <v>#REF!</v>
      </c>
      <c r="H160" s="5" t="s">
        <v>351</v>
      </c>
      <c r="I160" s="5" t="s">
        <v>373</v>
      </c>
      <c r="J160" s="5">
        <v>511243138</v>
      </c>
      <c r="K160" s="5" t="s">
        <v>225</v>
      </c>
      <c r="L160" s="5" t="s">
        <v>367</v>
      </c>
      <c r="M160" s="5" t="s">
        <v>366</v>
      </c>
      <c r="N160" s="5" t="s">
        <v>364</v>
      </c>
      <c r="O160" s="5" t="s">
        <v>365</v>
      </c>
      <c r="P160" s="5" t="s">
        <v>347</v>
      </c>
      <c r="Q160" s="5">
        <v>291201020</v>
      </c>
      <c r="R160" s="5">
        <v>291201021</v>
      </c>
      <c r="S160" s="5" t="s">
        <v>264</v>
      </c>
      <c r="T160" s="5" t="s">
        <v>373</v>
      </c>
      <c r="U160" s="5" t="s">
        <v>375</v>
      </c>
      <c r="V160" s="5" t="s">
        <v>374</v>
      </c>
      <c r="W160" s="5" t="s">
        <v>351</v>
      </c>
      <c r="X160" s="5" t="s">
        <v>492</v>
      </c>
      <c r="Y160" s="5"/>
      <c r="Z160" s="5" t="s">
        <v>702</v>
      </c>
      <c r="AA160" s="5" t="s">
        <v>498</v>
      </c>
      <c r="AB160" s="9" t="s">
        <v>701</v>
      </c>
    </row>
    <row r="161" spans="1:28" ht="15" customHeight="1" x14ac:dyDescent="0.25">
      <c r="A161" s="6" t="s">
        <v>777</v>
      </c>
      <c r="B161" s="5" t="s">
        <v>286</v>
      </c>
      <c r="C161" s="5" t="s">
        <v>780</v>
      </c>
      <c r="D161" s="5" t="s">
        <v>287</v>
      </c>
      <c r="E161" s="18" t="str">
        <f t="shared" si="2"/>
        <v>R1/R3/D1</v>
      </c>
      <c r="F161" s="5" t="s">
        <v>268</v>
      </c>
      <c r="G161" s="7" t="e">
        <f>#REF!</f>
        <v>#REF!</v>
      </c>
      <c r="H161" s="5" t="s">
        <v>351</v>
      </c>
      <c r="I161" s="5" t="s">
        <v>373</v>
      </c>
      <c r="J161" s="5">
        <v>511243138</v>
      </c>
      <c r="K161" s="5" t="s">
        <v>225</v>
      </c>
      <c r="L161" s="5" t="s">
        <v>367</v>
      </c>
      <c r="M161" s="5" t="s">
        <v>366</v>
      </c>
      <c r="N161" s="5" t="s">
        <v>364</v>
      </c>
      <c r="O161" s="5" t="s">
        <v>365</v>
      </c>
      <c r="P161" s="5" t="s">
        <v>347</v>
      </c>
      <c r="Q161" s="5">
        <v>291201020</v>
      </c>
      <c r="R161" s="5">
        <v>291201021</v>
      </c>
      <c r="S161" s="5" t="s">
        <v>264</v>
      </c>
      <c r="T161" s="5" t="s">
        <v>373</v>
      </c>
      <c r="U161" s="5" t="s">
        <v>375</v>
      </c>
      <c r="V161" s="5" t="s">
        <v>374</v>
      </c>
      <c r="W161" s="5" t="s">
        <v>351</v>
      </c>
      <c r="X161" s="5" t="s">
        <v>492</v>
      </c>
      <c r="Y161" s="5"/>
      <c r="Z161" s="5" t="s">
        <v>702</v>
      </c>
      <c r="AA161" s="5" t="s">
        <v>498</v>
      </c>
      <c r="AB161" s="9" t="s">
        <v>701</v>
      </c>
    </row>
    <row r="162" spans="1:28" ht="15" customHeight="1" x14ac:dyDescent="0.25">
      <c r="A162" s="6" t="s">
        <v>777</v>
      </c>
      <c r="B162" s="5" t="s">
        <v>288</v>
      </c>
      <c r="C162" s="5" t="s">
        <v>776</v>
      </c>
      <c r="D162" s="5" t="s">
        <v>281</v>
      </c>
      <c r="E162" s="18" t="str">
        <f t="shared" si="2"/>
        <v>R1/D1</v>
      </c>
      <c r="F162" s="5" t="s">
        <v>268</v>
      </c>
      <c r="G162" s="7" t="e">
        <f>#REF!</f>
        <v>#REF!</v>
      </c>
      <c r="H162" s="5" t="s">
        <v>351</v>
      </c>
      <c r="I162" s="5" t="s">
        <v>373</v>
      </c>
      <c r="J162" s="5">
        <v>511243138</v>
      </c>
      <c r="K162" s="5" t="s">
        <v>225</v>
      </c>
      <c r="L162" s="5" t="s">
        <v>367</v>
      </c>
      <c r="M162" s="5" t="s">
        <v>366</v>
      </c>
      <c r="N162" s="5" t="s">
        <v>364</v>
      </c>
      <c r="O162" s="5" t="s">
        <v>365</v>
      </c>
      <c r="P162" s="5" t="s">
        <v>347</v>
      </c>
      <c r="Q162" s="5">
        <v>291201020</v>
      </c>
      <c r="R162" s="5">
        <v>291201021</v>
      </c>
      <c r="S162" s="5" t="s">
        <v>264</v>
      </c>
      <c r="T162" s="5" t="s">
        <v>373</v>
      </c>
      <c r="U162" s="5" t="s">
        <v>375</v>
      </c>
      <c r="V162" s="5" t="s">
        <v>374</v>
      </c>
      <c r="W162" s="5" t="s">
        <v>351</v>
      </c>
      <c r="X162" s="5" t="s">
        <v>492</v>
      </c>
      <c r="Y162" s="5"/>
      <c r="Z162" s="5" t="s">
        <v>702</v>
      </c>
      <c r="AA162" s="5" t="s">
        <v>498</v>
      </c>
      <c r="AB162" s="9" t="s">
        <v>701</v>
      </c>
    </row>
    <row r="163" spans="1:28" ht="15" customHeight="1" x14ac:dyDescent="0.25">
      <c r="A163" s="6" t="s">
        <v>777</v>
      </c>
      <c r="B163" s="5" t="s">
        <v>289</v>
      </c>
      <c r="C163" s="5" t="s">
        <v>776</v>
      </c>
      <c r="D163" s="5" t="s">
        <v>287</v>
      </c>
      <c r="E163" s="18" t="str">
        <f t="shared" si="2"/>
        <v>R1/D1</v>
      </c>
      <c r="F163" s="5" t="s">
        <v>268</v>
      </c>
      <c r="G163" s="7" t="e">
        <f>#REF!</f>
        <v>#REF!</v>
      </c>
      <c r="H163" s="5" t="s">
        <v>351</v>
      </c>
      <c r="I163" s="5" t="s">
        <v>373</v>
      </c>
      <c r="J163" s="5">
        <v>511243138</v>
      </c>
      <c r="K163" s="5" t="s">
        <v>225</v>
      </c>
      <c r="L163" s="5" t="s">
        <v>367</v>
      </c>
      <c r="M163" s="5" t="s">
        <v>366</v>
      </c>
      <c r="N163" s="5" t="s">
        <v>364</v>
      </c>
      <c r="O163" s="5" t="s">
        <v>365</v>
      </c>
      <c r="P163" s="5" t="s">
        <v>347</v>
      </c>
      <c r="Q163" s="5">
        <v>291201020</v>
      </c>
      <c r="R163" s="5">
        <v>291201021</v>
      </c>
      <c r="S163" s="5" t="s">
        <v>264</v>
      </c>
      <c r="T163" s="5" t="s">
        <v>373</v>
      </c>
      <c r="U163" s="5" t="s">
        <v>375</v>
      </c>
      <c r="V163" s="5" t="s">
        <v>374</v>
      </c>
      <c r="W163" s="5" t="s">
        <v>351</v>
      </c>
      <c r="X163" s="5" t="s">
        <v>492</v>
      </c>
      <c r="Y163" s="5"/>
      <c r="Z163" s="5" t="s">
        <v>702</v>
      </c>
      <c r="AA163" s="5" t="s">
        <v>498</v>
      </c>
      <c r="AB163" s="9" t="s">
        <v>701</v>
      </c>
    </row>
    <row r="164" spans="1:28" ht="15" customHeight="1" x14ac:dyDescent="0.25">
      <c r="A164" s="6" t="s">
        <v>777</v>
      </c>
      <c r="B164" s="5" t="s">
        <v>290</v>
      </c>
      <c r="C164" s="5" t="s">
        <v>493</v>
      </c>
      <c r="D164" s="5" t="s">
        <v>281</v>
      </c>
      <c r="E164" s="18" t="str">
        <f t="shared" si="2"/>
        <v>R1</v>
      </c>
      <c r="F164" s="5" t="s">
        <v>268</v>
      </c>
      <c r="G164" s="7" t="e">
        <f>#REF!</f>
        <v>#REF!</v>
      </c>
      <c r="H164" s="5" t="s">
        <v>351</v>
      </c>
      <c r="I164" s="5" t="s">
        <v>373</v>
      </c>
      <c r="J164" s="5">
        <v>511243138</v>
      </c>
      <c r="K164" s="5" t="s">
        <v>225</v>
      </c>
      <c r="L164" s="5" t="s">
        <v>367</v>
      </c>
      <c r="M164" s="5" t="s">
        <v>366</v>
      </c>
      <c r="N164" s="5" t="s">
        <v>364</v>
      </c>
      <c r="O164" s="5" t="s">
        <v>365</v>
      </c>
      <c r="P164" s="5" t="s">
        <v>347</v>
      </c>
      <c r="Q164" s="5">
        <v>291201020</v>
      </c>
      <c r="R164" s="5">
        <v>291201021</v>
      </c>
      <c r="S164" s="5" t="s">
        <v>264</v>
      </c>
      <c r="T164" s="5" t="s">
        <v>373</v>
      </c>
      <c r="U164" s="5" t="s">
        <v>375</v>
      </c>
      <c r="V164" s="5" t="s">
        <v>374</v>
      </c>
      <c r="W164" s="5" t="s">
        <v>351</v>
      </c>
      <c r="X164" s="5" t="s">
        <v>492</v>
      </c>
      <c r="Y164" s="5"/>
      <c r="Z164" s="5" t="s">
        <v>702</v>
      </c>
      <c r="AA164" s="5" t="s">
        <v>498</v>
      </c>
      <c r="AB164" s="9" t="s">
        <v>701</v>
      </c>
    </row>
    <row r="165" spans="1:28" ht="15" customHeight="1" x14ac:dyDescent="0.25">
      <c r="A165" s="6" t="s">
        <v>777</v>
      </c>
      <c r="B165" s="5" t="s">
        <v>291</v>
      </c>
      <c r="C165" s="5" t="s">
        <v>776</v>
      </c>
      <c r="D165" s="5" t="s">
        <v>287</v>
      </c>
      <c r="E165" s="18" t="str">
        <f t="shared" si="2"/>
        <v>R1/D1</v>
      </c>
      <c r="F165" s="5" t="s">
        <v>268</v>
      </c>
      <c r="G165" s="7" t="e">
        <f>#REF!</f>
        <v>#REF!</v>
      </c>
      <c r="H165" s="5" t="s">
        <v>351</v>
      </c>
      <c r="I165" s="5" t="s">
        <v>373</v>
      </c>
      <c r="J165" s="5">
        <v>511243138</v>
      </c>
      <c r="K165" s="5" t="s">
        <v>225</v>
      </c>
      <c r="L165" s="5" t="s">
        <v>367</v>
      </c>
      <c r="M165" s="5" t="s">
        <v>366</v>
      </c>
      <c r="N165" s="5" t="s">
        <v>364</v>
      </c>
      <c r="O165" s="5" t="s">
        <v>365</v>
      </c>
      <c r="P165" s="5" t="s">
        <v>347</v>
      </c>
      <c r="Q165" s="5">
        <v>291201020</v>
      </c>
      <c r="R165" s="5">
        <v>291201021</v>
      </c>
      <c r="S165" s="5" t="s">
        <v>264</v>
      </c>
      <c r="T165" s="5" t="s">
        <v>373</v>
      </c>
      <c r="U165" s="5" t="s">
        <v>375</v>
      </c>
      <c r="V165" s="5" t="s">
        <v>374</v>
      </c>
      <c r="W165" s="5" t="s">
        <v>351</v>
      </c>
      <c r="X165" s="5" t="s">
        <v>492</v>
      </c>
      <c r="Y165" s="5"/>
      <c r="Z165" s="5" t="s">
        <v>702</v>
      </c>
      <c r="AA165" s="5" t="s">
        <v>498</v>
      </c>
      <c r="AB165" s="9" t="s">
        <v>701</v>
      </c>
    </row>
    <row r="166" spans="1:28" ht="15" customHeight="1" x14ac:dyDescent="0.25">
      <c r="A166" s="6" t="s">
        <v>777</v>
      </c>
      <c r="B166" s="5" t="s">
        <v>292</v>
      </c>
      <c r="C166" s="5" t="s">
        <v>778</v>
      </c>
      <c r="D166" s="5" t="s">
        <v>293</v>
      </c>
      <c r="E166" s="18" t="str">
        <f t="shared" si="2"/>
        <v>R1/R3</v>
      </c>
      <c r="F166" s="5" t="s">
        <v>268</v>
      </c>
      <c r="G166" s="7" t="e">
        <f>#REF!</f>
        <v>#REF!</v>
      </c>
      <c r="H166" s="5" t="s">
        <v>351</v>
      </c>
      <c r="I166" s="5" t="s">
        <v>373</v>
      </c>
      <c r="J166" s="5">
        <v>511243138</v>
      </c>
      <c r="K166" s="5" t="s">
        <v>225</v>
      </c>
      <c r="L166" s="5" t="s">
        <v>367</v>
      </c>
      <c r="M166" s="5" t="s">
        <v>366</v>
      </c>
      <c r="N166" s="5" t="s">
        <v>364</v>
      </c>
      <c r="O166" s="5" t="s">
        <v>365</v>
      </c>
      <c r="P166" s="5" t="s">
        <v>347</v>
      </c>
      <c r="Q166" s="5">
        <v>291201020</v>
      </c>
      <c r="R166" s="5">
        <v>291201021</v>
      </c>
      <c r="S166" s="5" t="s">
        <v>264</v>
      </c>
      <c r="T166" s="5" t="s">
        <v>373</v>
      </c>
      <c r="U166" s="5" t="s">
        <v>375</v>
      </c>
      <c r="V166" s="5" t="s">
        <v>374</v>
      </c>
      <c r="W166" s="5" t="s">
        <v>351</v>
      </c>
      <c r="X166" s="5" t="s">
        <v>492</v>
      </c>
      <c r="Y166" s="5"/>
      <c r="Z166" s="5" t="s">
        <v>702</v>
      </c>
      <c r="AA166" s="5" t="s">
        <v>498</v>
      </c>
      <c r="AB166" s="9" t="s">
        <v>701</v>
      </c>
    </row>
    <row r="167" spans="1:28" ht="15" customHeight="1" x14ac:dyDescent="0.25">
      <c r="A167" s="6" t="s">
        <v>777</v>
      </c>
      <c r="B167" s="5" t="s">
        <v>294</v>
      </c>
      <c r="C167" s="5" t="s">
        <v>493</v>
      </c>
      <c r="D167" s="5" t="s">
        <v>295</v>
      </c>
      <c r="E167" s="18" t="str">
        <f t="shared" si="2"/>
        <v>R1</v>
      </c>
      <c r="F167" s="5" t="s">
        <v>268</v>
      </c>
      <c r="G167" s="7" t="e">
        <f>#REF!</f>
        <v>#REF!</v>
      </c>
      <c r="H167" s="5" t="s">
        <v>351</v>
      </c>
      <c r="I167" s="5" t="s">
        <v>373</v>
      </c>
      <c r="J167" s="5">
        <v>511243138</v>
      </c>
      <c r="K167" s="5" t="s">
        <v>225</v>
      </c>
      <c r="L167" s="5" t="s">
        <v>367</v>
      </c>
      <c r="M167" s="5" t="s">
        <v>366</v>
      </c>
      <c r="N167" s="5" t="s">
        <v>364</v>
      </c>
      <c r="O167" s="5" t="s">
        <v>365</v>
      </c>
      <c r="P167" s="5" t="s">
        <v>347</v>
      </c>
      <c r="Q167" s="5">
        <v>291201020</v>
      </c>
      <c r="R167" s="5">
        <v>291201021</v>
      </c>
      <c r="S167" s="5" t="s">
        <v>264</v>
      </c>
      <c r="T167" s="5" t="s">
        <v>373</v>
      </c>
      <c r="U167" s="5" t="s">
        <v>375</v>
      </c>
      <c r="V167" s="5" t="s">
        <v>374</v>
      </c>
      <c r="W167" s="5" t="s">
        <v>351</v>
      </c>
      <c r="X167" s="5" t="s">
        <v>492</v>
      </c>
      <c r="Y167" s="5"/>
      <c r="Z167" s="5" t="s">
        <v>702</v>
      </c>
      <c r="AA167" s="5" t="s">
        <v>498</v>
      </c>
      <c r="AB167" s="9" t="s">
        <v>701</v>
      </c>
    </row>
    <row r="168" spans="1:28" ht="15" customHeight="1" x14ac:dyDescent="0.25">
      <c r="A168" s="6" t="s">
        <v>777</v>
      </c>
      <c r="B168" s="5" t="s">
        <v>296</v>
      </c>
      <c r="C168" s="5" t="s">
        <v>493</v>
      </c>
      <c r="D168" s="5" t="s">
        <v>281</v>
      </c>
      <c r="E168" s="18" t="str">
        <f t="shared" si="2"/>
        <v>R1</v>
      </c>
      <c r="F168" s="5" t="s">
        <v>268</v>
      </c>
      <c r="G168" s="7" t="e">
        <f>#REF!</f>
        <v>#REF!</v>
      </c>
      <c r="H168" s="5" t="s">
        <v>351</v>
      </c>
      <c r="I168" s="5" t="s">
        <v>373</v>
      </c>
      <c r="J168" s="5">
        <v>511243138</v>
      </c>
      <c r="K168" s="5" t="s">
        <v>225</v>
      </c>
      <c r="L168" s="5" t="s">
        <v>367</v>
      </c>
      <c r="M168" s="5" t="s">
        <v>366</v>
      </c>
      <c r="N168" s="5" t="s">
        <v>364</v>
      </c>
      <c r="O168" s="5" t="s">
        <v>365</v>
      </c>
      <c r="P168" s="5" t="s">
        <v>347</v>
      </c>
      <c r="Q168" s="5">
        <v>291201020</v>
      </c>
      <c r="R168" s="5">
        <v>291201021</v>
      </c>
      <c r="S168" s="5" t="s">
        <v>264</v>
      </c>
      <c r="T168" s="5" t="s">
        <v>373</v>
      </c>
      <c r="U168" s="5" t="s">
        <v>375</v>
      </c>
      <c r="V168" s="5" t="s">
        <v>374</v>
      </c>
      <c r="W168" s="5" t="s">
        <v>351</v>
      </c>
      <c r="X168" s="5" t="s">
        <v>492</v>
      </c>
      <c r="Y168" s="5"/>
      <c r="Z168" s="5" t="s">
        <v>702</v>
      </c>
      <c r="AA168" s="5" t="s">
        <v>498</v>
      </c>
      <c r="AB168" s="9" t="s">
        <v>701</v>
      </c>
    </row>
    <row r="169" spans="1:28" ht="15" customHeight="1" x14ac:dyDescent="0.25">
      <c r="A169" s="6" t="s">
        <v>777</v>
      </c>
      <c r="B169" s="5" t="s">
        <v>297</v>
      </c>
      <c r="C169" s="5" t="s">
        <v>776</v>
      </c>
      <c r="D169" s="5" t="s">
        <v>287</v>
      </c>
      <c r="E169" s="18" t="str">
        <f t="shared" si="2"/>
        <v>R1/D1</v>
      </c>
      <c r="F169" s="5" t="s">
        <v>268</v>
      </c>
      <c r="G169" s="7" t="e">
        <f>#REF!</f>
        <v>#REF!</v>
      </c>
      <c r="H169" s="5" t="s">
        <v>351</v>
      </c>
      <c r="I169" s="5" t="s">
        <v>373</v>
      </c>
      <c r="J169" s="5">
        <v>511243138</v>
      </c>
      <c r="K169" s="5" t="s">
        <v>225</v>
      </c>
      <c r="L169" s="5" t="s">
        <v>367</v>
      </c>
      <c r="M169" s="5" t="s">
        <v>366</v>
      </c>
      <c r="N169" s="5" t="s">
        <v>364</v>
      </c>
      <c r="O169" s="5" t="s">
        <v>365</v>
      </c>
      <c r="P169" s="5" t="s">
        <v>347</v>
      </c>
      <c r="Q169" s="5">
        <v>291201020</v>
      </c>
      <c r="R169" s="5">
        <v>291201021</v>
      </c>
      <c r="S169" s="5" t="s">
        <v>264</v>
      </c>
      <c r="T169" s="5" t="s">
        <v>373</v>
      </c>
      <c r="U169" s="5" t="s">
        <v>375</v>
      </c>
      <c r="V169" s="5" t="s">
        <v>374</v>
      </c>
      <c r="W169" s="5" t="s">
        <v>351</v>
      </c>
      <c r="X169" s="5" t="s">
        <v>492</v>
      </c>
      <c r="Y169" s="5"/>
      <c r="Z169" s="5" t="s">
        <v>702</v>
      </c>
      <c r="AA169" s="5" t="s">
        <v>498</v>
      </c>
      <c r="AB169" s="9" t="s">
        <v>701</v>
      </c>
    </row>
    <row r="170" spans="1:28" ht="15" customHeight="1" x14ac:dyDescent="0.25">
      <c r="A170" s="6" t="s">
        <v>777</v>
      </c>
      <c r="B170" s="5" t="s">
        <v>298</v>
      </c>
      <c r="C170" s="5" t="s">
        <v>778</v>
      </c>
      <c r="D170" s="5" t="s">
        <v>299</v>
      </c>
      <c r="E170" s="18" t="str">
        <f t="shared" si="2"/>
        <v>R1/R3</v>
      </c>
      <c r="F170" s="5" t="s">
        <v>268</v>
      </c>
      <c r="G170" s="7" t="e">
        <f>#REF!</f>
        <v>#REF!</v>
      </c>
      <c r="H170" s="5" t="s">
        <v>351</v>
      </c>
      <c r="I170" s="5" t="s">
        <v>373</v>
      </c>
      <c r="J170" s="5">
        <v>511243138</v>
      </c>
      <c r="K170" s="5" t="s">
        <v>225</v>
      </c>
      <c r="L170" s="5" t="s">
        <v>367</v>
      </c>
      <c r="M170" s="5" t="s">
        <v>366</v>
      </c>
      <c r="N170" s="5" t="s">
        <v>364</v>
      </c>
      <c r="O170" s="5" t="s">
        <v>365</v>
      </c>
      <c r="P170" s="5" t="s">
        <v>347</v>
      </c>
      <c r="Q170" s="5">
        <v>291201020</v>
      </c>
      <c r="R170" s="5">
        <v>291201021</v>
      </c>
      <c r="S170" s="5" t="s">
        <v>264</v>
      </c>
      <c r="T170" s="5" t="s">
        <v>373</v>
      </c>
      <c r="U170" s="5" t="s">
        <v>375</v>
      </c>
      <c r="V170" s="5" t="s">
        <v>374</v>
      </c>
      <c r="W170" s="5" t="s">
        <v>351</v>
      </c>
      <c r="X170" s="5" t="s">
        <v>492</v>
      </c>
      <c r="Y170" s="5"/>
      <c r="Z170" s="5" t="s">
        <v>702</v>
      </c>
      <c r="AA170" s="5" t="s">
        <v>498</v>
      </c>
      <c r="AB170" s="9" t="s">
        <v>701</v>
      </c>
    </row>
    <row r="171" spans="1:28" ht="15" customHeight="1" x14ac:dyDescent="0.25">
      <c r="A171" s="6" t="s">
        <v>777</v>
      </c>
      <c r="B171" s="5" t="s">
        <v>300</v>
      </c>
      <c r="C171" s="5" t="s">
        <v>778</v>
      </c>
      <c r="D171" s="5" t="s">
        <v>301</v>
      </c>
      <c r="E171" s="18" t="str">
        <f t="shared" si="2"/>
        <v>R1/R3</v>
      </c>
      <c r="F171" s="5" t="s">
        <v>268</v>
      </c>
      <c r="G171" s="7" t="e">
        <f>#REF!</f>
        <v>#REF!</v>
      </c>
      <c r="H171" s="5" t="s">
        <v>351</v>
      </c>
      <c r="I171" s="5" t="s">
        <v>373</v>
      </c>
      <c r="J171" s="5">
        <v>511243138</v>
      </c>
      <c r="K171" s="5" t="s">
        <v>225</v>
      </c>
      <c r="L171" s="5" t="s">
        <v>367</v>
      </c>
      <c r="M171" s="5" t="s">
        <v>366</v>
      </c>
      <c r="N171" s="5" t="s">
        <v>364</v>
      </c>
      <c r="O171" s="5" t="s">
        <v>365</v>
      </c>
      <c r="P171" s="5" t="s">
        <v>347</v>
      </c>
      <c r="Q171" s="5">
        <v>291201020</v>
      </c>
      <c r="R171" s="5">
        <v>291201021</v>
      </c>
      <c r="S171" s="5" t="s">
        <v>264</v>
      </c>
      <c r="T171" s="5" t="s">
        <v>373</v>
      </c>
      <c r="U171" s="5" t="s">
        <v>375</v>
      </c>
      <c r="V171" s="5" t="s">
        <v>374</v>
      </c>
      <c r="W171" s="5" t="s">
        <v>351</v>
      </c>
      <c r="X171" s="5" t="s">
        <v>492</v>
      </c>
      <c r="Y171" s="5"/>
      <c r="Z171" s="5" t="s">
        <v>702</v>
      </c>
      <c r="AA171" s="5" t="s">
        <v>498</v>
      </c>
      <c r="AB171" s="9" t="s">
        <v>701</v>
      </c>
    </row>
    <row r="172" spans="1:28" ht="15" customHeight="1" x14ac:dyDescent="0.25">
      <c r="A172" s="6" t="s">
        <v>777</v>
      </c>
      <c r="B172" s="5" t="s">
        <v>302</v>
      </c>
      <c r="C172" s="5" t="s">
        <v>493</v>
      </c>
      <c r="D172" s="5" t="s">
        <v>287</v>
      </c>
      <c r="E172" s="18" t="str">
        <f t="shared" si="2"/>
        <v>R1</v>
      </c>
      <c r="F172" s="5" t="s">
        <v>268</v>
      </c>
      <c r="G172" s="7" t="e">
        <f>#REF!</f>
        <v>#REF!</v>
      </c>
      <c r="H172" s="5" t="s">
        <v>351</v>
      </c>
      <c r="I172" s="5" t="s">
        <v>373</v>
      </c>
      <c r="J172" s="5">
        <v>511243138</v>
      </c>
      <c r="K172" s="5" t="s">
        <v>225</v>
      </c>
      <c r="L172" s="5" t="s">
        <v>367</v>
      </c>
      <c r="M172" s="5" t="s">
        <v>366</v>
      </c>
      <c r="N172" s="5" t="s">
        <v>364</v>
      </c>
      <c r="O172" s="5" t="s">
        <v>365</v>
      </c>
      <c r="P172" s="5" t="s">
        <v>347</v>
      </c>
      <c r="Q172" s="5">
        <v>291201020</v>
      </c>
      <c r="R172" s="5">
        <v>291201021</v>
      </c>
      <c r="S172" s="5" t="s">
        <v>264</v>
      </c>
      <c r="T172" s="5" t="s">
        <v>373</v>
      </c>
      <c r="U172" s="5" t="s">
        <v>375</v>
      </c>
      <c r="V172" s="5" t="s">
        <v>374</v>
      </c>
      <c r="W172" s="5" t="s">
        <v>351</v>
      </c>
      <c r="X172" s="5" t="s">
        <v>492</v>
      </c>
      <c r="Y172" s="5"/>
      <c r="Z172" s="5" t="s">
        <v>702</v>
      </c>
      <c r="AA172" s="5" t="s">
        <v>498</v>
      </c>
      <c r="AB172" s="9" t="s">
        <v>701</v>
      </c>
    </row>
    <row r="173" spans="1:28" ht="15" customHeight="1" x14ac:dyDescent="0.25">
      <c r="A173" s="6" t="s">
        <v>777</v>
      </c>
      <c r="B173" s="5" t="s">
        <v>168</v>
      </c>
      <c r="C173" s="5" t="s">
        <v>207</v>
      </c>
      <c r="D173" s="5" t="s">
        <v>691</v>
      </c>
      <c r="E173" s="18" t="str">
        <f t="shared" si="2"/>
        <v>D1</v>
      </c>
      <c r="F173" s="5" t="s">
        <v>268</v>
      </c>
      <c r="G173" s="7" t="e">
        <f>#REF!</f>
        <v>#REF!</v>
      </c>
      <c r="H173" s="5" t="s">
        <v>351</v>
      </c>
      <c r="I173" s="5" t="s">
        <v>373</v>
      </c>
      <c r="J173" s="5">
        <v>511243138</v>
      </c>
      <c r="K173" s="5" t="s">
        <v>225</v>
      </c>
      <c r="L173" s="5" t="s">
        <v>367</v>
      </c>
      <c r="M173" s="5" t="s">
        <v>366</v>
      </c>
      <c r="N173" s="5" t="s">
        <v>364</v>
      </c>
      <c r="O173" s="5" t="s">
        <v>365</v>
      </c>
      <c r="P173" s="5" t="s">
        <v>347</v>
      </c>
      <c r="Q173" s="5">
        <v>291201020</v>
      </c>
      <c r="R173" s="5">
        <v>291201021</v>
      </c>
      <c r="S173" s="5" t="s">
        <v>264</v>
      </c>
      <c r="T173" s="5" t="s">
        <v>373</v>
      </c>
      <c r="U173" s="5" t="s">
        <v>375</v>
      </c>
      <c r="V173" s="5" t="s">
        <v>374</v>
      </c>
      <c r="W173" s="5" t="s">
        <v>351</v>
      </c>
      <c r="X173" s="5" t="s">
        <v>492</v>
      </c>
      <c r="Y173" s="5"/>
      <c r="Z173" s="5" t="s">
        <v>702</v>
      </c>
      <c r="AA173" s="5" t="s">
        <v>498</v>
      </c>
      <c r="AB173" s="9" t="s">
        <v>701</v>
      </c>
    </row>
    <row r="174" spans="1:28" ht="15" customHeight="1" x14ac:dyDescent="0.25">
      <c r="A174" s="6" t="s">
        <v>777</v>
      </c>
      <c r="B174" s="5" t="s">
        <v>56</v>
      </c>
      <c r="C174" s="5" t="s">
        <v>493</v>
      </c>
      <c r="D174" s="5" t="s">
        <v>477</v>
      </c>
      <c r="E174" s="18" t="str">
        <f t="shared" si="2"/>
        <v>R1</v>
      </c>
      <c r="F174" s="5" t="s">
        <v>268</v>
      </c>
      <c r="G174" s="7" t="e">
        <f>#REF!</f>
        <v>#REF!</v>
      </c>
      <c r="H174" s="5" t="s">
        <v>351</v>
      </c>
      <c r="I174" s="5" t="s">
        <v>373</v>
      </c>
      <c r="J174" s="5">
        <v>511243138</v>
      </c>
      <c r="K174" s="5" t="s">
        <v>225</v>
      </c>
      <c r="L174" s="5" t="s">
        <v>367</v>
      </c>
      <c r="M174" s="5" t="s">
        <v>366</v>
      </c>
      <c r="N174" s="5" t="s">
        <v>364</v>
      </c>
      <c r="O174" s="5" t="s">
        <v>365</v>
      </c>
      <c r="P174" s="5" t="s">
        <v>347</v>
      </c>
      <c r="Q174" s="5">
        <v>291201020</v>
      </c>
      <c r="R174" s="5">
        <v>291201021</v>
      </c>
      <c r="S174" s="5" t="s">
        <v>264</v>
      </c>
      <c r="T174" s="5" t="s">
        <v>373</v>
      </c>
      <c r="U174" s="5" t="s">
        <v>375</v>
      </c>
      <c r="V174" s="5" t="s">
        <v>374</v>
      </c>
      <c r="W174" s="5" t="s">
        <v>351</v>
      </c>
      <c r="X174" s="5" t="s">
        <v>492</v>
      </c>
      <c r="Y174" s="5"/>
      <c r="Z174" s="5" t="s">
        <v>702</v>
      </c>
      <c r="AA174" s="5" t="s">
        <v>498</v>
      </c>
      <c r="AB174" s="9" t="s">
        <v>701</v>
      </c>
    </row>
    <row r="175" spans="1:28" ht="15" customHeight="1" x14ac:dyDescent="0.25">
      <c r="A175" s="6" t="s">
        <v>777</v>
      </c>
      <c r="B175" s="5" t="s">
        <v>57</v>
      </c>
      <c r="C175" s="5" t="s">
        <v>493</v>
      </c>
      <c r="D175" s="5" t="s">
        <v>63</v>
      </c>
      <c r="E175" s="18" t="str">
        <f t="shared" si="2"/>
        <v>R1</v>
      </c>
      <c r="F175" s="5" t="s">
        <v>268</v>
      </c>
      <c r="G175" s="7" t="e">
        <f>#REF!</f>
        <v>#REF!</v>
      </c>
      <c r="H175" s="5" t="s">
        <v>351</v>
      </c>
      <c r="I175" s="5" t="s">
        <v>373</v>
      </c>
      <c r="J175" s="5">
        <v>511243138</v>
      </c>
      <c r="K175" s="5" t="s">
        <v>225</v>
      </c>
      <c r="L175" s="5" t="s">
        <v>367</v>
      </c>
      <c r="M175" s="5" t="s">
        <v>366</v>
      </c>
      <c r="N175" s="5" t="s">
        <v>364</v>
      </c>
      <c r="O175" s="5" t="s">
        <v>365</v>
      </c>
      <c r="P175" s="5" t="s">
        <v>347</v>
      </c>
      <c r="Q175" s="5">
        <v>291201020</v>
      </c>
      <c r="R175" s="5">
        <v>291201021</v>
      </c>
      <c r="S175" s="5" t="s">
        <v>264</v>
      </c>
      <c r="T175" s="5" t="s">
        <v>373</v>
      </c>
      <c r="U175" s="5" t="s">
        <v>375</v>
      </c>
      <c r="V175" s="5" t="s">
        <v>374</v>
      </c>
      <c r="W175" s="5" t="s">
        <v>351</v>
      </c>
      <c r="X175" s="5" t="s">
        <v>492</v>
      </c>
      <c r="Y175" s="5"/>
      <c r="Z175" s="5" t="s">
        <v>702</v>
      </c>
      <c r="AA175" s="5" t="s">
        <v>498</v>
      </c>
      <c r="AB175" s="9" t="s">
        <v>701</v>
      </c>
    </row>
    <row r="176" spans="1:28" ht="15" customHeight="1" x14ac:dyDescent="0.25">
      <c r="A176" s="6" t="s">
        <v>777</v>
      </c>
      <c r="B176" s="5" t="s">
        <v>58</v>
      </c>
      <c r="C176" s="5" t="s">
        <v>493</v>
      </c>
      <c r="D176" s="5" t="s">
        <v>64</v>
      </c>
      <c r="E176" s="18" t="str">
        <f t="shared" si="2"/>
        <v>R1</v>
      </c>
      <c r="F176" s="5" t="s">
        <v>268</v>
      </c>
      <c r="G176" s="7" t="e">
        <f>#REF!</f>
        <v>#REF!</v>
      </c>
      <c r="H176" s="5" t="s">
        <v>351</v>
      </c>
      <c r="I176" s="5" t="s">
        <v>373</v>
      </c>
      <c r="J176" s="5">
        <v>511243138</v>
      </c>
      <c r="K176" s="5" t="s">
        <v>225</v>
      </c>
      <c r="L176" s="5" t="s">
        <v>367</v>
      </c>
      <c r="M176" s="5" t="s">
        <v>366</v>
      </c>
      <c r="N176" s="5" t="s">
        <v>364</v>
      </c>
      <c r="O176" s="5" t="s">
        <v>365</v>
      </c>
      <c r="P176" s="5" t="s">
        <v>347</v>
      </c>
      <c r="Q176" s="5">
        <v>291201020</v>
      </c>
      <c r="R176" s="5">
        <v>291201021</v>
      </c>
      <c r="S176" s="5" t="s">
        <v>264</v>
      </c>
      <c r="T176" s="5" t="s">
        <v>373</v>
      </c>
      <c r="U176" s="5" t="s">
        <v>375</v>
      </c>
      <c r="V176" s="5" t="s">
        <v>374</v>
      </c>
      <c r="W176" s="5" t="s">
        <v>351</v>
      </c>
      <c r="X176" s="5" t="s">
        <v>492</v>
      </c>
      <c r="Y176" s="5"/>
      <c r="Z176" s="5" t="s">
        <v>702</v>
      </c>
      <c r="AA176" s="5" t="s">
        <v>498</v>
      </c>
      <c r="AB176" s="9" t="s">
        <v>701</v>
      </c>
    </row>
    <row r="177" spans="1:28" ht="15" customHeight="1" x14ac:dyDescent="0.25">
      <c r="A177" s="6" t="s">
        <v>777</v>
      </c>
      <c r="B177" s="5" t="s">
        <v>120</v>
      </c>
      <c r="C177" s="5" t="s">
        <v>493</v>
      </c>
      <c r="D177" s="5" t="s">
        <v>156</v>
      </c>
      <c r="E177" s="18" t="str">
        <f t="shared" si="2"/>
        <v>R1</v>
      </c>
      <c r="F177" s="5" t="s">
        <v>268</v>
      </c>
      <c r="G177" s="7" t="e">
        <f>#REF!</f>
        <v>#REF!</v>
      </c>
      <c r="H177" s="5" t="s">
        <v>351</v>
      </c>
      <c r="I177" s="5" t="s">
        <v>373</v>
      </c>
      <c r="J177" s="5">
        <v>511243138</v>
      </c>
      <c r="K177" s="5" t="s">
        <v>225</v>
      </c>
      <c r="L177" s="5" t="s">
        <v>367</v>
      </c>
      <c r="M177" s="5" t="s">
        <v>366</v>
      </c>
      <c r="N177" s="5" t="s">
        <v>364</v>
      </c>
      <c r="O177" s="5" t="s">
        <v>365</v>
      </c>
      <c r="P177" s="5" t="s">
        <v>347</v>
      </c>
      <c r="Q177" s="5">
        <v>291201020</v>
      </c>
      <c r="R177" s="5">
        <v>291201021</v>
      </c>
      <c r="S177" s="5" t="s">
        <v>264</v>
      </c>
      <c r="T177" s="5" t="s">
        <v>373</v>
      </c>
      <c r="U177" s="5" t="s">
        <v>375</v>
      </c>
      <c r="V177" s="5" t="s">
        <v>374</v>
      </c>
      <c r="W177" s="5" t="s">
        <v>351</v>
      </c>
      <c r="X177" s="5" t="s">
        <v>492</v>
      </c>
      <c r="Y177" s="5"/>
      <c r="Z177" s="5" t="s">
        <v>702</v>
      </c>
      <c r="AA177" s="5" t="s">
        <v>498</v>
      </c>
      <c r="AB177" s="9" t="s">
        <v>701</v>
      </c>
    </row>
    <row r="178" spans="1:28" ht="15" customHeight="1" x14ac:dyDescent="0.25">
      <c r="A178" s="6" t="s">
        <v>777</v>
      </c>
      <c r="B178" s="5" t="s">
        <v>83</v>
      </c>
      <c r="C178" s="5" t="s">
        <v>493</v>
      </c>
      <c r="D178" s="5" t="s">
        <v>427</v>
      </c>
      <c r="E178" s="18" t="str">
        <f t="shared" si="2"/>
        <v>R1</v>
      </c>
      <c r="F178" s="5" t="s">
        <v>268</v>
      </c>
      <c r="G178" s="7" t="e">
        <f>#REF!</f>
        <v>#REF!</v>
      </c>
      <c r="H178" s="5" t="s">
        <v>351</v>
      </c>
      <c r="I178" s="5" t="s">
        <v>373</v>
      </c>
      <c r="J178" s="5">
        <v>511243138</v>
      </c>
      <c r="K178" s="5" t="s">
        <v>225</v>
      </c>
      <c r="L178" s="5" t="s">
        <v>367</v>
      </c>
      <c r="M178" s="5" t="s">
        <v>366</v>
      </c>
      <c r="N178" s="5" t="s">
        <v>364</v>
      </c>
      <c r="O178" s="5" t="s">
        <v>365</v>
      </c>
      <c r="P178" s="5" t="s">
        <v>347</v>
      </c>
      <c r="Q178" s="5">
        <v>291201020</v>
      </c>
      <c r="R178" s="5">
        <v>291201021</v>
      </c>
      <c r="S178" s="5" t="s">
        <v>264</v>
      </c>
      <c r="T178" s="5" t="s">
        <v>373</v>
      </c>
      <c r="U178" s="5" t="s">
        <v>375</v>
      </c>
      <c r="V178" s="5" t="s">
        <v>374</v>
      </c>
      <c r="W178" s="5" t="s">
        <v>351</v>
      </c>
      <c r="X178" s="5" t="s">
        <v>492</v>
      </c>
      <c r="Y178" s="5"/>
      <c r="Z178" s="5" t="s">
        <v>702</v>
      </c>
      <c r="AA178" s="5" t="s">
        <v>498</v>
      </c>
      <c r="AB178" s="9" t="s">
        <v>701</v>
      </c>
    </row>
    <row r="179" spans="1:28" ht="15" customHeight="1" x14ac:dyDescent="0.25">
      <c r="A179" s="6" t="s">
        <v>777</v>
      </c>
      <c r="B179" s="5" t="s">
        <v>43</v>
      </c>
      <c r="C179" s="5" t="s">
        <v>884</v>
      </c>
      <c r="D179" s="5" t="s">
        <v>47</v>
      </c>
      <c r="E179" s="18" t="str">
        <f t="shared" si="2"/>
        <v>R1/R12/R13/D1</v>
      </c>
      <c r="F179" s="5" t="s">
        <v>268</v>
      </c>
      <c r="G179" s="7" t="e">
        <f>#REF!</f>
        <v>#REF!</v>
      </c>
      <c r="H179" s="5" t="s">
        <v>351</v>
      </c>
      <c r="I179" s="5" t="s">
        <v>373</v>
      </c>
      <c r="J179" s="5">
        <v>511243138</v>
      </c>
      <c r="K179" s="5" t="s">
        <v>225</v>
      </c>
      <c r="L179" s="5" t="s">
        <v>367</v>
      </c>
      <c r="M179" s="5" t="s">
        <v>366</v>
      </c>
      <c r="N179" s="5" t="s">
        <v>364</v>
      </c>
      <c r="O179" s="5" t="s">
        <v>365</v>
      </c>
      <c r="P179" s="5" t="s">
        <v>347</v>
      </c>
      <c r="Q179" s="5">
        <v>291201020</v>
      </c>
      <c r="R179" s="5">
        <v>291201021</v>
      </c>
      <c r="S179" s="5" t="s">
        <v>264</v>
      </c>
      <c r="T179" s="5" t="s">
        <v>373</v>
      </c>
      <c r="U179" s="5" t="s">
        <v>375</v>
      </c>
      <c r="V179" s="5" t="s">
        <v>374</v>
      </c>
      <c r="W179" s="5" t="s">
        <v>351</v>
      </c>
      <c r="X179" s="5" t="s">
        <v>492</v>
      </c>
      <c r="Y179" s="5"/>
      <c r="Z179" s="5" t="s">
        <v>702</v>
      </c>
      <c r="AA179" s="5" t="s">
        <v>498</v>
      </c>
      <c r="AB179" s="9" t="s">
        <v>701</v>
      </c>
    </row>
    <row r="180" spans="1:28" ht="15" customHeight="1" x14ac:dyDescent="0.25">
      <c r="A180" s="6" t="s">
        <v>777</v>
      </c>
      <c r="B180" s="5" t="s">
        <v>74</v>
      </c>
      <c r="C180" s="5" t="s">
        <v>493</v>
      </c>
      <c r="D180" s="5" t="s">
        <v>77</v>
      </c>
      <c r="E180" s="18" t="str">
        <f t="shared" si="2"/>
        <v>R1</v>
      </c>
      <c r="F180" s="5" t="s">
        <v>268</v>
      </c>
      <c r="G180" s="7" t="e">
        <f>#REF!</f>
        <v>#REF!</v>
      </c>
      <c r="H180" s="5" t="s">
        <v>351</v>
      </c>
      <c r="I180" s="5" t="s">
        <v>373</v>
      </c>
      <c r="J180" s="5">
        <v>511243138</v>
      </c>
      <c r="K180" s="5" t="s">
        <v>225</v>
      </c>
      <c r="L180" s="5" t="s">
        <v>367</v>
      </c>
      <c r="M180" s="5" t="s">
        <v>366</v>
      </c>
      <c r="N180" s="5" t="s">
        <v>364</v>
      </c>
      <c r="O180" s="5" t="s">
        <v>365</v>
      </c>
      <c r="P180" s="5" t="s">
        <v>347</v>
      </c>
      <c r="Q180" s="5">
        <v>291201020</v>
      </c>
      <c r="R180" s="5">
        <v>291201021</v>
      </c>
      <c r="S180" s="5" t="s">
        <v>264</v>
      </c>
      <c r="T180" s="5" t="s">
        <v>373</v>
      </c>
      <c r="U180" s="5" t="s">
        <v>375</v>
      </c>
      <c r="V180" s="5" t="s">
        <v>374</v>
      </c>
      <c r="W180" s="5" t="s">
        <v>351</v>
      </c>
      <c r="X180" s="5" t="s">
        <v>492</v>
      </c>
      <c r="Y180" s="5"/>
      <c r="Z180" s="5" t="s">
        <v>702</v>
      </c>
      <c r="AA180" s="5" t="s">
        <v>498</v>
      </c>
      <c r="AB180" s="9" t="s">
        <v>701</v>
      </c>
    </row>
    <row r="181" spans="1:28" ht="15" customHeight="1" x14ac:dyDescent="0.25">
      <c r="A181" s="6" t="s">
        <v>777</v>
      </c>
      <c r="B181" s="5" t="s">
        <v>75</v>
      </c>
      <c r="C181" s="5" t="s">
        <v>207</v>
      </c>
      <c r="D181" s="5" t="s">
        <v>66</v>
      </c>
      <c r="E181" s="18" t="str">
        <f t="shared" si="2"/>
        <v>D1</v>
      </c>
      <c r="F181" s="5" t="s">
        <v>268</v>
      </c>
      <c r="G181" s="7" t="e">
        <f>#REF!</f>
        <v>#REF!</v>
      </c>
      <c r="H181" s="5" t="s">
        <v>351</v>
      </c>
      <c r="I181" s="5" t="s">
        <v>373</v>
      </c>
      <c r="J181" s="5">
        <v>511243138</v>
      </c>
      <c r="K181" s="5" t="s">
        <v>225</v>
      </c>
      <c r="L181" s="5" t="s">
        <v>367</v>
      </c>
      <c r="M181" s="5" t="s">
        <v>366</v>
      </c>
      <c r="N181" s="5" t="s">
        <v>364</v>
      </c>
      <c r="O181" s="5" t="s">
        <v>365</v>
      </c>
      <c r="P181" s="5" t="s">
        <v>347</v>
      </c>
      <c r="Q181" s="5">
        <v>291201020</v>
      </c>
      <c r="R181" s="5">
        <v>291201021</v>
      </c>
      <c r="S181" s="5" t="s">
        <v>264</v>
      </c>
      <c r="T181" s="5" t="s">
        <v>373</v>
      </c>
      <c r="U181" s="5" t="s">
        <v>375</v>
      </c>
      <c r="V181" s="5" t="s">
        <v>374</v>
      </c>
      <c r="W181" s="5" t="s">
        <v>351</v>
      </c>
      <c r="X181" s="5" t="s">
        <v>492</v>
      </c>
      <c r="Y181" s="5"/>
      <c r="Z181" s="5" t="s">
        <v>702</v>
      </c>
      <c r="AA181" s="5" t="s">
        <v>498</v>
      </c>
      <c r="AB181" s="9" t="s">
        <v>701</v>
      </c>
    </row>
    <row r="182" spans="1:28" ht="15" customHeight="1" x14ac:dyDescent="0.25">
      <c r="A182" s="6" t="s">
        <v>777</v>
      </c>
      <c r="B182" s="5" t="s">
        <v>180</v>
      </c>
      <c r="C182" s="5" t="s">
        <v>776</v>
      </c>
      <c r="D182" s="5" t="s">
        <v>304</v>
      </c>
      <c r="E182" s="18" t="str">
        <f t="shared" si="2"/>
        <v>R1/D1</v>
      </c>
      <c r="F182" s="5" t="s">
        <v>268</v>
      </c>
      <c r="G182" s="7" t="e">
        <f>#REF!</f>
        <v>#REF!</v>
      </c>
      <c r="H182" s="5" t="s">
        <v>351</v>
      </c>
      <c r="I182" s="5" t="s">
        <v>373</v>
      </c>
      <c r="J182" s="5">
        <v>511243138</v>
      </c>
      <c r="K182" s="5" t="s">
        <v>225</v>
      </c>
      <c r="L182" s="5" t="s">
        <v>367</v>
      </c>
      <c r="M182" s="5" t="s">
        <v>366</v>
      </c>
      <c r="N182" s="5" t="s">
        <v>364</v>
      </c>
      <c r="O182" s="5" t="s">
        <v>365</v>
      </c>
      <c r="P182" s="5" t="s">
        <v>347</v>
      </c>
      <c r="Q182" s="5">
        <v>291201020</v>
      </c>
      <c r="R182" s="5">
        <v>291201021</v>
      </c>
      <c r="S182" s="5" t="s">
        <v>264</v>
      </c>
      <c r="T182" s="5" t="s">
        <v>373</v>
      </c>
      <c r="U182" s="5" t="s">
        <v>375</v>
      </c>
      <c r="V182" s="5" t="s">
        <v>374</v>
      </c>
      <c r="W182" s="5" t="s">
        <v>351</v>
      </c>
      <c r="X182" s="5" t="s">
        <v>492</v>
      </c>
      <c r="Y182" s="5"/>
      <c r="Z182" s="5" t="s">
        <v>702</v>
      </c>
      <c r="AA182" s="5" t="s">
        <v>498</v>
      </c>
      <c r="AB182" s="9" t="s">
        <v>701</v>
      </c>
    </row>
    <row r="183" spans="1:28" ht="15" customHeight="1" x14ac:dyDescent="0.25">
      <c r="A183" s="6" t="s">
        <v>777</v>
      </c>
      <c r="B183" s="5" t="s">
        <v>244</v>
      </c>
      <c r="C183" s="5" t="s">
        <v>776</v>
      </c>
      <c r="D183" s="5" t="s">
        <v>267</v>
      </c>
      <c r="E183" s="18" t="str">
        <f t="shared" si="2"/>
        <v>R1/D1</v>
      </c>
      <c r="F183" s="5" t="s">
        <v>268</v>
      </c>
      <c r="G183" s="7" t="e">
        <f>#REF!</f>
        <v>#REF!</v>
      </c>
      <c r="H183" s="5" t="s">
        <v>351</v>
      </c>
      <c r="I183" s="5" t="s">
        <v>373</v>
      </c>
      <c r="J183" s="5">
        <v>511243138</v>
      </c>
      <c r="K183" s="5" t="s">
        <v>225</v>
      </c>
      <c r="L183" s="5" t="s">
        <v>367</v>
      </c>
      <c r="M183" s="5" t="s">
        <v>366</v>
      </c>
      <c r="N183" s="5" t="s">
        <v>364</v>
      </c>
      <c r="O183" s="5" t="s">
        <v>365</v>
      </c>
      <c r="P183" s="5" t="s">
        <v>347</v>
      </c>
      <c r="Q183" s="5">
        <v>291201020</v>
      </c>
      <c r="R183" s="5">
        <v>291201021</v>
      </c>
      <c r="S183" s="5" t="s">
        <v>264</v>
      </c>
      <c r="T183" s="5" t="s">
        <v>373</v>
      </c>
      <c r="U183" s="5" t="s">
        <v>375</v>
      </c>
      <c r="V183" s="5" t="s">
        <v>374</v>
      </c>
      <c r="W183" s="5" t="s">
        <v>351</v>
      </c>
      <c r="X183" s="5" t="s">
        <v>492</v>
      </c>
      <c r="Y183" s="5"/>
      <c r="Z183" s="5" t="s">
        <v>702</v>
      </c>
      <c r="AA183" s="5" t="s">
        <v>498</v>
      </c>
      <c r="AB183" s="9" t="s">
        <v>701</v>
      </c>
    </row>
    <row r="184" spans="1:28" ht="15" customHeight="1" x14ac:dyDescent="0.25">
      <c r="A184" s="6" t="s">
        <v>777</v>
      </c>
      <c r="B184" s="5" t="s">
        <v>305</v>
      </c>
      <c r="C184" s="5" t="s">
        <v>776</v>
      </c>
      <c r="D184" s="5" t="s">
        <v>306</v>
      </c>
      <c r="E184" s="18" t="str">
        <f t="shared" si="2"/>
        <v>R1/D1</v>
      </c>
      <c r="F184" s="5" t="s">
        <v>268</v>
      </c>
      <c r="G184" s="7" t="e">
        <f>#REF!</f>
        <v>#REF!</v>
      </c>
      <c r="H184" s="5" t="s">
        <v>351</v>
      </c>
      <c r="I184" s="5" t="s">
        <v>373</v>
      </c>
      <c r="J184" s="5">
        <v>511243138</v>
      </c>
      <c r="K184" s="5" t="s">
        <v>225</v>
      </c>
      <c r="L184" s="5" t="s">
        <v>367</v>
      </c>
      <c r="M184" s="5" t="s">
        <v>366</v>
      </c>
      <c r="N184" s="5" t="s">
        <v>364</v>
      </c>
      <c r="O184" s="5" t="s">
        <v>365</v>
      </c>
      <c r="P184" s="5" t="s">
        <v>347</v>
      </c>
      <c r="Q184" s="5">
        <v>291201020</v>
      </c>
      <c r="R184" s="5">
        <v>291201021</v>
      </c>
      <c r="S184" s="5" t="s">
        <v>264</v>
      </c>
      <c r="T184" s="5" t="s">
        <v>373</v>
      </c>
      <c r="U184" s="5" t="s">
        <v>375</v>
      </c>
      <c r="V184" s="5" t="s">
        <v>374</v>
      </c>
      <c r="W184" s="5" t="s">
        <v>351</v>
      </c>
      <c r="X184" s="5" t="s">
        <v>492</v>
      </c>
      <c r="Y184" s="5"/>
      <c r="Z184" s="5" t="s">
        <v>702</v>
      </c>
      <c r="AA184" s="5" t="s">
        <v>498</v>
      </c>
      <c r="AB184" s="9" t="s">
        <v>701</v>
      </c>
    </row>
    <row r="185" spans="1:28" ht="15" customHeight="1" x14ac:dyDescent="0.25">
      <c r="A185" s="6" t="s">
        <v>777</v>
      </c>
      <c r="B185" s="5" t="s">
        <v>307</v>
      </c>
      <c r="C185" s="5" t="s">
        <v>493</v>
      </c>
      <c r="D185" s="5" t="s">
        <v>308</v>
      </c>
      <c r="E185" s="18" t="str">
        <f t="shared" si="2"/>
        <v>R1</v>
      </c>
      <c r="F185" s="5" t="s">
        <v>268</v>
      </c>
      <c r="G185" s="7" t="e">
        <f>#REF!</f>
        <v>#REF!</v>
      </c>
      <c r="H185" s="5" t="s">
        <v>351</v>
      </c>
      <c r="I185" s="5" t="s">
        <v>373</v>
      </c>
      <c r="J185" s="5">
        <v>511243138</v>
      </c>
      <c r="K185" s="5" t="s">
        <v>225</v>
      </c>
      <c r="L185" s="5" t="s">
        <v>367</v>
      </c>
      <c r="M185" s="5" t="s">
        <v>366</v>
      </c>
      <c r="N185" s="5" t="s">
        <v>364</v>
      </c>
      <c r="O185" s="5" t="s">
        <v>365</v>
      </c>
      <c r="P185" s="5" t="s">
        <v>347</v>
      </c>
      <c r="Q185" s="5">
        <v>291201020</v>
      </c>
      <c r="R185" s="5">
        <v>291201021</v>
      </c>
      <c r="S185" s="5" t="s">
        <v>264</v>
      </c>
      <c r="T185" s="5" t="s">
        <v>373</v>
      </c>
      <c r="U185" s="5" t="s">
        <v>375</v>
      </c>
      <c r="V185" s="5" t="s">
        <v>374</v>
      </c>
      <c r="W185" s="5" t="s">
        <v>351</v>
      </c>
      <c r="X185" s="5" t="s">
        <v>492</v>
      </c>
      <c r="Y185" s="5"/>
      <c r="Z185" s="5" t="s">
        <v>702</v>
      </c>
      <c r="AA185" s="5" t="s">
        <v>498</v>
      </c>
      <c r="AB185" s="9" t="s">
        <v>701</v>
      </c>
    </row>
    <row r="186" spans="1:28" ht="15" customHeight="1" x14ac:dyDescent="0.25">
      <c r="A186" s="6" t="s">
        <v>777</v>
      </c>
      <c r="B186" s="5" t="s">
        <v>105</v>
      </c>
      <c r="C186" s="5" t="s">
        <v>207</v>
      </c>
      <c r="D186" s="5" t="s">
        <v>607</v>
      </c>
      <c r="E186" s="18" t="str">
        <f t="shared" si="2"/>
        <v>D1</v>
      </c>
      <c r="F186" s="5" t="s">
        <v>268</v>
      </c>
      <c r="G186" s="7" t="e">
        <f>#REF!</f>
        <v>#REF!</v>
      </c>
      <c r="H186" s="5" t="s">
        <v>351</v>
      </c>
      <c r="I186" s="5" t="s">
        <v>373</v>
      </c>
      <c r="J186" s="5">
        <v>511243138</v>
      </c>
      <c r="K186" s="5" t="s">
        <v>225</v>
      </c>
      <c r="L186" s="5" t="s">
        <v>367</v>
      </c>
      <c r="M186" s="5" t="s">
        <v>366</v>
      </c>
      <c r="N186" s="5" t="s">
        <v>364</v>
      </c>
      <c r="O186" s="5" t="s">
        <v>365</v>
      </c>
      <c r="P186" s="5" t="s">
        <v>347</v>
      </c>
      <c r="Q186" s="5">
        <v>291201020</v>
      </c>
      <c r="R186" s="5">
        <v>291201021</v>
      </c>
      <c r="S186" s="5" t="s">
        <v>264</v>
      </c>
      <c r="T186" s="5" t="s">
        <v>373</v>
      </c>
      <c r="U186" s="5" t="s">
        <v>375</v>
      </c>
      <c r="V186" s="5" t="s">
        <v>374</v>
      </c>
      <c r="W186" s="5" t="s">
        <v>351</v>
      </c>
      <c r="X186" s="5" t="s">
        <v>492</v>
      </c>
      <c r="Y186" s="5"/>
      <c r="Z186" s="5" t="s">
        <v>702</v>
      </c>
      <c r="AA186" s="5" t="s">
        <v>498</v>
      </c>
      <c r="AB186" s="9" t="s">
        <v>701</v>
      </c>
    </row>
    <row r="187" spans="1:28" ht="15" customHeight="1" x14ac:dyDescent="0.25">
      <c r="A187" s="6" t="s">
        <v>777</v>
      </c>
      <c r="B187" s="5" t="s">
        <v>106</v>
      </c>
      <c r="C187" s="5" t="s">
        <v>493</v>
      </c>
      <c r="D187" s="5" t="s">
        <v>113</v>
      </c>
      <c r="E187" s="18" t="str">
        <f t="shared" si="2"/>
        <v>R1</v>
      </c>
      <c r="F187" s="5" t="s">
        <v>268</v>
      </c>
      <c r="G187" s="7" t="e">
        <f>#REF!</f>
        <v>#REF!</v>
      </c>
      <c r="H187" s="5" t="s">
        <v>351</v>
      </c>
      <c r="I187" s="5" t="s">
        <v>373</v>
      </c>
      <c r="J187" s="5">
        <v>511243138</v>
      </c>
      <c r="K187" s="5" t="s">
        <v>225</v>
      </c>
      <c r="L187" s="5" t="s">
        <v>367</v>
      </c>
      <c r="M187" s="5" t="s">
        <v>366</v>
      </c>
      <c r="N187" s="5" t="s">
        <v>364</v>
      </c>
      <c r="O187" s="5" t="s">
        <v>365</v>
      </c>
      <c r="P187" s="5" t="s">
        <v>347</v>
      </c>
      <c r="Q187" s="5">
        <v>291201020</v>
      </c>
      <c r="R187" s="5">
        <v>291201021</v>
      </c>
      <c r="S187" s="5" t="s">
        <v>264</v>
      </c>
      <c r="T187" s="5" t="s">
        <v>373</v>
      </c>
      <c r="U187" s="5" t="s">
        <v>375</v>
      </c>
      <c r="V187" s="5" t="s">
        <v>374</v>
      </c>
      <c r="W187" s="5" t="s">
        <v>351</v>
      </c>
      <c r="X187" s="5" t="s">
        <v>492</v>
      </c>
      <c r="Y187" s="5"/>
      <c r="Z187" s="5" t="s">
        <v>702</v>
      </c>
      <c r="AA187" s="5" t="s">
        <v>498</v>
      </c>
      <c r="AB187" s="9" t="s">
        <v>701</v>
      </c>
    </row>
    <row r="188" spans="1:28" ht="15" customHeight="1" x14ac:dyDescent="0.25">
      <c r="A188" s="6" t="s">
        <v>777</v>
      </c>
      <c r="B188" s="5" t="s">
        <v>107</v>
      </c>
      <c r="C188" s="5" t="s">
        <v>207</v>
      </c>
      <c r="D188" s="5" t="s">
        <v>66</v>
      </c>
      <c r="E188" s="18" t="str">
        <f t="shared" si="2"/>
        <v>D1</v>
      </c>
      <c r="F188" s="5" t="s">
        <v>268</v>
      </c>
      <c r="G188" s="7" t="e">
        <f>#REF!</f>
        <v>#REF!</v>
      </c>
      <c r="H188" s="5" t="s">
        <v>351</v>
      </c>
      <c r="I188" s="5" t="s">
        <v>373</v>
      </c>
      <c r="J188" s="5">
        <v>511243138</v>
      </c>
      <c r="K188" s="5" t="s">
        <v>225</v>
      </c>
      <c r="L188" s="5" t="s">
        <v>367</v>
      </c>
      <c r="M188" s="5" t="s">
        <v>366</v>
      </c>
      <c r="N188" s="5" t="s">
        <v>364</v>
      </c>
      <c r="O188" s="5" t="s">
        <v>365</v>
      </c>
      <c r="P188" s="5" t="s">
        <v>347</v>
      </c>
      <c r="Q188" s="5">
        <v>291201020</v>
      </c>
      <c r="R188" s="5">
        <v>291201021</v>
      </c>
      <c r="S188" s="5" t="s">
        <v>264</v>
      </c>
      <c r="T188" s="5" t="s">
        <v>373</v>
      </c>
      <c r="U188" s="5" t="s">
        <v>375</v>
      </c>
      <c r="V188" s="5" t="s">
        <v>374</v>
      </c>
      <c r="W188" s="5" t="s">
        <v>351</v>
      </c>
      <c r="X188" s="5" t="s">
        <v>492</v>
      </c>
      <c r="Y188" s="5"/>
      <c r="Z188" s="5" t="s">
        <v>702</v>
      </c>
      <c r="AA188" s="5" t="s">
        <v>498</v>
      </c>
      <c r="AB188" s="9" t="s">
        <v>701</v>
      </c>
    </row>
    <row r="189" spans="1:28" ht="15" customHeight="1" x14ac:dyDescent="0.25">
      <c r="A189" s="6" t="s">
        <v>777</v>
      </c>
      <c r="B189" s="5" t="s">
        <v>78</v>
      </c>
      <c r="C189" s="5" t="s">
        <v>493</v>
      </c>
      <c r="D189" s="5" t="s">
        <v>77</v>
      </c>
      <c r="E189" s="18" t="str">
        <f t="shared" si="2"/>
        <v>R1</v>
      </c>
      <c r="F189" s="5" t="s">
        <v>268</v>
      </c>
      <c r="G189" s="7" t="e">
        <f>#REF!</f>
        <v>#REF!</v>
      </c>
      <c r="H189" s="5" t="s">
        <v>351</v>
      </c>
      <c r="I189" s="5" t="s">
        <v>373</v>
      </c>
      <c r="J189" s="5">
        <v>511243138</v>
      </c>
      <c r="K189" s="5" t="s">
        <v>225</v>
      </c>
      <c r="L189" s="5" t="s">
        <v>367</v>
      </c>
      <c r="M189" s="5" t="s">
        <v>366</v>
      </c>
      <c r="N189" s="5" t="s">
        <v>364</v>
      </c>
      <c r="O189" s="5" t="s">
        <v>365</v>
      </c>
      <c r="P189" s="5" t="s">
        <v>347</v>
      </c>
      <c r="Q189" s="5">
        <v>291201020</v>
      </c>
      <c r="R189" s="5">
        <v>291201021</v>
      </c>
      <c r="S189" s="5" t="s">
        <v>264</v>
      </c>
      <c r="T189" s="5" t="s">
        <v>373</v>
      </c>
      <c r="U189" s="5" t="s">
        <v>375</v>
      </c>
      <c r="V189" s="5" t="s">
        <v>374</v>
      </c>
      <c r="W189" s="5" t="s">
        <v>351</v>
      </c>
      <c r="X189" s="5" t="s">
        <v>492</v>
      </c>
      <c r="Y189" s="5"/>
      <c r="Z189" s="5" t="s">
        <v>702</v>
      </c>
      <c r="AA189" s="5" t="s">
        <v>498</v>
      </c>
      <c r="AB189" s="9" t="s">
        <v>701</v>
      </c>
    </row>
    <row r="190" spans="1:28" ht="15" customHeight="1" x14ac:dyDescent="0.25">
      <c r="A190" s="6" t="s">
        <v>777</v>
      </c>
      <c r="B190" s="5" t="s">
        <v>110</v>
      </c>
      <c r="C190" s="5" t="s">
        <v>776</v>
      </c>
      <c r="D190" s="5" t="s">
        <v>116</v>
      </c>
      <c r="E190" s="18" t="str">
        <f t="shared" si="2"/>
        <v>R1/D1</v>
      </c>
      <c r="F190" s="5" t="s">
        <v>268</v>
      </c>
      <c r="G190" s="7" t="e">
        <f>#REF!</f>
        <v>#REF!</v>
      </c>
      <c r="H190" s="5" t="s">
        <v>351</v>
      </c>
      <c r="I190" s="5" t="s">
        <v>373</v>
      </c>
      <c r="J190" s="5">
        <v>511243138</v>
      </c>
      <c r="K190" s="5" t="s">
        <v>225</v>
      </c>
      <c r="L190" s="5" t="s">
        <v>367</v>
      </c>
      <c r="M190" s="5" t="s">
        <v>366</v>
      </c>
      <c r="N190" s="5" t="s">
        <v>364</v>
      </c>
      <c r="O190" s="5" t="s">
        <v>365</v>
      </c>
      <c r="P190" s="5" t="s">
        <v>347</v>
      </c>
      <c r="Q190" s="5">
        <v>291201020</v>
      </c>
      <c r="R190" s="5">
        <v>291201021</v>
      </c>
      <c r="S190" s="5" t="s">
        <v>264</v>
      </c>
      <c r="T190" s="5" t="s">
        <v>373</v>
      </c>
      <c r="U190" s="5" t="s">
        <v>375</v>
      </c>
      <c r="V190" s="5" t="s">
        <v>374</v>
      </c>
      <c r="W190" s="5" t="s">
        <v>351</v>
      </c>
      <c r="X190" s="5" t="s">
        <v>492</v>
      </c>
      <c r="Y190" s="5"/>
      <c r="Z190" s="5" t="s">
        <v>702</v>
      </c>
      <c r="AA190" s="5" t="s">
        <v>498</v>
      </c>
      <c r="AB190" s="9" t="s">
        <v>701</v>
      </c>
    </row>
    <row r="191" spans="1:28" ht="15" customHeight="1" x14ac:dyDescent="0.25">
      <c r="A191" s="6" t="s">
        <v>777</v>
      </c>
      <c r="B191" s="5" t="s">
        <v>111</v>
      </c>
      <c r="C191" s="5" t="s">
        <v>776</v>
      </c>
      <c r="D191" s="5" t="s">
        <v>197</v>
      </c>
      <c r="E191" s="18" t="str">
        <f t="shared" si="2"/>
        <v>R1/D1</v>
      </c>
      <c r="F191" s="5" t="s">
        <v>268</v>
      </c>
      <c r="G191" s="7" t="e">
        <f>#REF!</f>
        <v>#REF!</v>
      </c>
      <c r="H191" s="5" t="s">
        <v>351</v>
      </c>
      <c r="I191" s="5" t="s">
        <v>373</v>
      </c>
      <c r="J191" s="5">
        <v>511243138</v>
      </c>
      <c r="K191" s="5" t="s">
        <v>225</v>
      </c>
      <c r="L191" s="5" t="s">
        <v>367</v>
      </c>
      <c r="M191" s="5" t="s">
        <v>366</v>
      </c>
      <c r="N191" s="5" t="s">
        <v>364</v>
      </c>
      <c r="O191" s="5" t="s">
        <v>365</v>
      </c>
      <c r="P191" s="5" t="s">
        <v>347</v>
      </c>
      <c r="Q191" s="5">
        <v>291201020</v>
      </c>
      <c r="R191" s="5">
        <v>291201021</v>
      </c>
      <c r="S191" s="5" t="s">
        <v>264</v>
      </c>
      <c r="T191" s="5" t="s">
        <v>373</v>
      </c>
      <c r="U191" s="5" t="s">
        <v>375</v>
      </c>
      <c r="V191" s="5" t="s">
        <v>374</v>
      </c>
      <c r="W191" s="5" t="s">
        <v>351</v>
      </c>
      <c r="X191" s="5" t="s">
        <v>492</v>
      </c>
      <c r="Y191" s="5"/>
      <c r="Z191" s="5" t="s">
        <v>702</v>
      </c>
      <c r="AA191" s="5" t="s">
        <v>498</v>
      </c>
      <c r="AB191" s="9" t="s">
        <v>701</v>
      </c>
    </row>
    <row r="192" spans="1:28" ht="15" customHeight="1" x14ac:dyDescent="0.25">
      <c r="A192" s="6" t="s">
        <v>777</v>
      </c>
      <c r="B192" s="5" t="s">
        <v>112</v>
      </c>
      <c r="C192" s="5" t="s">
        <v>776</v>
      </c>
      <c r="D192" s="5" t="s">
        <v>309</v>
      </c>
      <c r="E192" s="18" t="str">
        <f t="shared" si="2"/>
        <v>R1/D1</v>
      </c>
      <c r="F192" s="5" t="s">
        <v>268</v>
      </c>
      <c r="G192" s="7" t="e">
        <f>#REF!</f>
        <v>#REF!</v>
      </c>
      <c r="H192" s="5" t="s">
        <v>351</v>
      </c>
      <c r="I192" s="5" t="s">
        <v>373</v>
      </c>
      <c r="J192" s="5">
        <v>511243138</v>
      </c>
      <c r="K192" s="5" t="s">
        <v>225</v>
      </c>
      <c r="L192" s="5" t="s">
        <v>367</v>
      </c>
      <c r="M192" s="5" t="s">
        <v>366</v>
      </c>
      <c r="N192" s="5" t="s">
        <v>364</v>
      </c>
      <c r="O192" s="5" t="s">
        <v>365</v>
      </c>
      <c r="P192" s="5" t="s">
        <v>347</v>
      </c>
      <c r="Q192" s="5">
        <v>291201020</v>
      </c>
      <c r="R192" s="5">
        <v>291201021</v>
      </c>
      <c r="S192" s="5" t="s">
        <v>264</v>
      </c>
      <c r="T192" s="5" t="s">
        <v>373</v>
      </c>
      <c r="U192" s="5" t="s">
        <v>375</v>
      </c>
      <c r="V192" s="5" t="s">
        <v>374</v>
      </c>
      <c r="W192" s="5" t="s">
        <v>351</v>
      </c>
      <c r="X192" s="5" t="s">
        <v>492</v>
      </c>
      <c r="Y192" s="5"/>
      <c r="Z192" s="5" t="s">
        <v>702</v>
      </c>
      <c r="AA192" s="5" t="s">
        <v>498</v>
      </c>
      <c r="AB192" s="9" t="s">
        <v>701</v>
      </c>
    </row>
    <row r="193" spans="1:28" ht="15" customHeight="1" x14ac:dyDescent="0.25">
      <c r="A193" s="46" t="s">
        <v>777</v>
      </c>
      <c r="B193" s="42" t="s">
        <v>92</v>
      </c>
      <c r="C193" s="42" t="s">
        <v>141</v>
      </c>
      <c r="D193" s="42" t="s">
        <v>737</v>
      </c>
      <c r="E193" s="18" t="str">
        <f t="shared" si="2"/>
        <v>D15</v>
      </c>
      <c r="F193" s="42" t="s">
        <v>889</v>
      </c>
      <c r="G193" s="47" t="e">
        <f>#REF!</f>
        <v>#REF!</v>
      </c>
      <c r="H193" s="42" t="s">
        <v>351</v>
      </c>
      <c r="I193" s="42" t="s">
        <v>373</v>
      </c>
      <c r="J193" s="42">
        <v>511243138</v>
      </c>
      <c r="K193" s="42" t="s">
        <v>225</v>
      </c>
      <c r="L193" s="42" t="s">
        <v>367</v>
      </c>
      <c r="M193" s="42" t="s">
        <v>366</v>
      </c>
      <c r="N193" s="42" t="s">
        <v>364</v>
      </c>
      <c r="O193" s="42" t="s">
        <v>365</v>
      </c>
      <c r="P193" s="42" t="s">
        <v>347</v>
      </c>
      <c r="Q193" s="42">
        <v>291201020</v>
      </c>
      <c r="R193" s="42">
        <v>291201021</v>
      </c>
      <c r="S193" s="42" t="s">
        <v>264</v>
      </c>
      <c r="T193" s="42" t="s">
        <v>373</v>
      </c>
      <c r="U193" s="42" t="s">
        <v>375</v>
      </c>
      <c r="V193" s="42" t="s">
        <v>374</v>
      </c>
      <c r="W193" s="42" t="s">
        <v>351</v>
      </c>
      <c r="X193" s="42" t="s">
        <v>492</v>
      </c>
      <c r="Y193" s="42"/>
      <c r="Z193" s="42" t="s">
        <v>702</v>
      </c>
      <c r="AA193" s="42" t="s">
        <v>498</v>
      </c>
      <c r="AB193" s="48" t="s">
        <v>701</v>
      </c>
    </row>
    <row r="194" spans="1:28" ht="15" customHeight="1" x14ac:dyDescent="0.25">
      <c r="A194" s="46" t="s">
        <v>777</v>
      </c>
      <c r="B194" s="42" t="s">
        <v>172</v>
      </c>
      <c r="C194" s="42" t="s">
        <v>141</v>
      </c>
      <c r="D194" s="42" t="s">
        <v>693</v>
      </c>
      <c r="E194" s="18" t="str">
        <f t="shared" ref="E194:E257" si="3">C194</f>
        <v>D15</v>
      </c>
      <c r="F194" s="42" t="s">
        <v>889</v>
      </c>
      <c r="G194" s="47" t="e">
        <f>#REF!</f>
        <v>#REF!</v>
      </c>
      <c r="H194" s="42" t="s">
        <v>351</v>
      </c>
      <c r="I194" s="42" t="s">
        <v>373</v>
      </c>
      <c r="J194" s="42">
        <v>511243138</v>
      </c>
      <c r="K194" s="42" t="s">
        <v>225</v>
      </c>
      <c r="L194" s="42" t="s">
        <v>367</v>
      </c>
      <c r="M194" s="42" t="s">
        <v>366</v>
      </c>
      <c r="N194" s="42" t="s">
        <v>364</v>
      </c>
      <c r="O194" s="42" t="s">
        <v>365</v>
      </c>
      <c r="P194" s="42" t="s">
        <v>347</v>
      </c>
      <c r="Q194" s="42">
        <v>291201020</v>
      </c>
      <c r="R194" s="42">
        <v>291201021</v>
      </c>
      <c r="S194" s="42" t="s">
        <v>264</v>
      </c>
      <c r="T194" s="42" t="s">
        <v>373</v>
      </c>
      <c r="U194" s="42" t="s">
        <v>375</v>
      </c>
      <c r="V194" s="42" t="s">
        <v>374</v>
      </c>
      <c r="W194" s="42" t="s">
        <v>351</v>
      </c>
      <c r="X194" s="42" t="s">
        <v>492</v>
      </c>
      <c r="Y194" s="42"/>
      <c r="Z194" s="42" t="s">
        <v>702</v>
      </c>
      <c r="AA194" s="42" t="s">
        <v>498</v>
      </c>
      <c r="AB194" s="48" t="s">
        <v>701</v>
      </c>
    </row>
    <row r="195" spans="1:28" ht="15" customHeight="1" x14ac:dyDescent="0.25">
      <c r="A195" s="46" t="s">
        <v>777</v>
      </c>
      <c r="B195" s="42" t="s">
        <v>643</v>
      </c>
      <c r="C195" s="42" t="s">
        <v>379</v>
      </c>
      <c r="D195" s="42" t="s">
        <v>736</v>
      </c>
      <c r="E195" s="18" t="str">
        <f t="shared" si="3"/>
        <v>R12/D15</v>
      </c>
      <c r="F195" s="42" t="s">
        <v>889</v>
      </c>
      <c r="G195" s="47" t="e">
        <f>#REF!</f>
        <v>#REF!</v>
      </c>
      <c r="H195" s="42" t="s">
        <v>351</v>
      </c>
      <c r="I195" s="42" t="s">
        <v>373</v>
      </c>
      <c r="J195" s="42">
        <v>511243138</v>
      </c>
      <c r="K195" s="42" t="s">
        <v>225</v>
      </c>
      <c r="L195" s="42" t="s">
        <v>367</v>
      </c>
      <c r="M195" s="42" t="s">
        <v>366</v>
      </c>
      <c r="N195" s="42" t="s">
        <v>364</v>
      </c>
      <c r="O195" s="42" t="s">
        <v>365</v>
      </c>
      <c r="P195" s="42" t="s">
        <v>347</v>
      </c>
      <c r="Q195" s="42">
        <v>291201020</v>
      </c>
      <c r="R195" s="42">
        <v>291201021</v>
      </c>
      <c r="S195" s="42" t="s">
        <v>264</v>
      </c>
      <c r="T195" s="42" t="s">
        <v>373</v>
      </c>
      <c r="U195" s="42" t="s">
        <v>375</v>
      </c>
      <c r="V195" s="42" t="s">
        <v>374</v>
      </c>
      <c r="W195" s="42" t="s">
        <v>351</v>
      </c>
      <c r="X195" s="42" t="s">
        <v>492</v>
      </c>
      <c r="Y195" s="42"/>
      <c r="Z195" s="42" t="s">
        <v>702</v>
      </c>
      <c r="AA195" s="42" t="s">
        <v>498</v>
      </c>
      <c r="AB195" s="48" t="s">
        <v>701</v>
      </c>
    </row>
    <row r="196" spans="1:28" ht="15" customHeight="1" x14ac:dyDescent="0.25">
      <c r="A196" s="46" t="s">
        <v>777</v>
      </c>
      <c r="B196" s="42" t="s">
        <v>644</v>
      </c>
      <c r="C196" s="42" t="s">
        <v>141</v>
      </c>
      <c r="D196" s="42" t="s">
        <v>173</v>
      </c>
      <c r="E196" s="18" t="str">
        <f t="shared" si="3"/>
        <v>D15</v>
      </c>
      <c r="F196" s="42" t="s">
        <v>889</v>
      </c>
      <c r="G196" s="47" t="e">
        <f>#REF!</f>
        <v>#REF!</v>
      </c>
      <c r="H196" s="42" t="s">
        <v>351</v>
      </c>
      <c r="I196" s="42" t="s">
        <v>373</v>
      </c>
      <c r="J196" s="42">
        <v>511243138</v>
      </c>
      <c r="K196" s="42" t="s">
        <v>225</v>
      </c>
      <c r="L196" s="42" t="s">
        <v>367</v>
      </c>
      <c r="M196" s="42" t="s">
        <v>366</v>
      </c>
      <c r="N196" s="42" t="s">
        <v>364</v>
      </c>
      <c r="O196" s="42" t="s">
        <v>365</v>
      </c>
      <c r="P196" s="42" t="s">
        <v>347</v>
      </c>
      <c r="Q196" s="42">
        <v>291201020</v>
      </c>
      <c r="R196" s="42">
        <v>291201021</v>
      </c>
      <c r="S196" s="42" t="s">
        <v>264</v>
      </c>
      <c r="T196" s="42" t="s">
        <v>373</v>
      </c>
      <c r="U196" s="42" t="s">
        <v>375</v>
      </c>
      <c r="V196" s="42" t="s">
        <v>374</v>
      </c>
      <c r="W196" s="42" t="s">
        <v>351</v>
      </c>
      <c r="X196" s="42" t="s">
        <v>492</v>
      </c>
      <c r="Y196" s="42"/>
      <c r="Z196" s="42" t="s">
        <v>702</v>
      </c>
      <c r="AA196" s="42" t="s">
        <v>498</v>
      </c>
      <c r="AB196" s="48" t="s">
        <v>701</v>
      </c>
    </row>
    <row r="197" spans="1:28" ht="15" customHeight="1" x14ac:dyDescent="0.25">
      <c r="A197" s="6" t="s">
        <v>777</v>
      </c>
      <c r="B197" s="5" t="s">
        <v>93</v>
      </c>
      <c r="C197" s="5" t="s">
        <v>493</v>
      </c>
      <c r="D197" s="5" t="s">
        <v>310</v>
      </c>
      <c r="E197" s="18" t="str">
        <f t="shared" si="3"/>
        <v>R1</v>
      </c>
      <c r="F197" s="5" t="s">
        <v>268</v>
      </c>
      <c r="G197" s="7" t="e">
        <f>#REF!</f>
        <v>#REF!</v>
      </c>
      <c r="H197" s="5" t="s">
        <v>351</v>
      </c>
      <c r="I197" s="5" t="s">
        <v>373</v>
      </c>
      <c r="J197" s="5">
        <v>511243138</v>
      </c>
      <c r="K197" s="5" t="s">
        <v>225</v>
      </c>
      <c r="L197" s="5" t="s">
        <v>367</v>
      </c>
      <c r="M197" s="5" t="s">
        <v>366</v>
      </c>
      <c r="N197" s="5" t="s">
        <v>364</v>
      </c>
      <c r="O197" s="5" t="s">
        <v>365</v>
      </c>
      <c r="P197" s="5" t="s">
        <v>347</v>
      </c>
      <c r="Q197" s="5">
        <v>291201020</v>
      </c>
      <c r="R197" s="5">
        <v>291201021</v>
      </c>
      <c r="S197" s="5" t="s">
        <v>264</v>
      </c>
      <c r="T197" s="5" t="s">
        <v>373</v>
      </c>
      <c r="U197" s="5" t="s">
        <v>375</v>
      </c>
      <c r="V197" s="5" t="s">
        <v>374</v>
      </c>
      <c r="W197" s="5" t="s">
        <v>351</v>
      </c>
      <c r="X197" s="5" t="s">
        <v>492</v>
      </c>
      <c r="Y197" s="5"/>
      <c r="Z197" s="5" t="s">
        <v>702</v>
      </c>
      <c r="AA197" s="5" t="s">
        <v>498</v>
      </c>
      <c r="AB197" s="9" t="s">
        <v>701</v>
      </c>
    </row>
    <row r="198" spans="1:28" ht="15" customHeight="1" x14ac:dyDescent="0.25">
      <c r="A198" s="46" t="s">
        <v>777</v>
      </c>
      <c r="B198" s="42" t="s">
        <v>645</v>
      </c>
      <c r="C198" s="42" t="s">
        <v>141</v>
      </c>
      <c r="D198" s="42" t="s">
        <v>174</v>
      </c>
      <c r="E198" s="18" t="str">
        <f t="shared" si="3"/>
        <v>D15</v>
      </c>
      <c r="F198" s="42" t="s">
        <v>889</v>
      </c>
      <c r="G198" s="47" t="e">
        <f>#REF!</f>
        <v>#REF!</v>
      </c>
      <c r="H198" s="42" t="s">
        <v>351</v>
      </c>
      <c r="I198" s="42" t="s">
        <v>373</v>
      </c>
      <c r="J198" s="42">
        <v>511243138</v>
      </c>
      <c r="K198" s="42" t="s">
        <v>225</v>
      </c>
      <c r="L198" s="42" t="s">
        <v>367</v>
      </c>
      <c r="M198" s="42" t="s">
        <v>366</v>
      </c>
      <c r="N198" s="42" t="s">
        <v>364</v>
      </c>
      <c r="O198" s="42" t="s">
        <v>365</v>
      </c>
      <c r="P198" s="42" t="s">
        <v>347</v>
      </c>
      <c r="Q198" s="42">
        <v>291201020</v>
      </c>
      <c r="R198" s="42">
        <v>291201021</v>
      </c>
      <c r="S198" s="42" t="s">
        <v>264</v>
      </c>
      <c r="T198" s="42" t="s">
        <v>373</v>
      </c>
      <c r="U198" s="42" t="s">
        <v>375</v>
      </c>
      <c r="V198" s="42" t="s">
        <v>374</v>
      </c>
      <c r="W198" s="42" t="s">
        <v>351</v>
      </c>
      <c r="X198" s="42" t="s">
        <v>492</v>
      </c>
      <c r="Y198" s="42"/>
      <c r="Z198" s="42" t="s">
        <v>702</v>
      </c>
      <c r="AA198" s="42" t="s">
        <v>498</v>
      </c>
      <c r="AB198" s="48" t="s">
        <v>701</v>
      </c>
    </row>
    <row r="199" spans="1:28" ht="15" customHeight="1" x14ac:dyDescent="0.25">
      <c r="A199" s="6" t="s">
        <v>777</v>
      </c>
      <c r="B199" s="5" t="s">
        <v>94</v>
      </c>
      <c r="C199" s="5" t="s">
        <v>493</v>
      </c>
      <c r="D199" s="5" t="s">
        <v>312</v>
      </c>
      <c r="E199" s="18" t="str">
        <f t="shared" si="3"/>
        <v>R1</v>
      </c>
      <c r="F199" s="5" t="s">
        <v>268</v>
      </c>
      <c r="G199" s="7" t="e">
        <f>#REF!</f>
        <v>#REF!</v>
      </c>
      <c r="H199" s="5" t="s">
        <v>351</v>
      </c>
      <c r="I199" s="5" t="s">
        <v>373</v>
      </c>
      <c r="J199" s="5">
        <v>511243138</v>
      </c>
      <c r="K199" s="5" t="s">
        <v>225</v>
      </c>
      <c r="L199" s="5" t="s">
        <v>367</v>
      </c>
      <c r="M199" s="5" t="s">
        <v>366</v>
      </c>
      <c r="N199" s="5" t="s">
        <v>364</v>
      </c>
      <c r="O199" s="5" t="s">
        <v>365</v>
      </c>
      <c r="P199" s="5" t="s">
        <v>347</v>
      </c>
      <c r="Q199" s="5">
        <v>291201020</v>
      </c>
      <c r="R199" s="5">
        <v>291201021</v>
      </c>
      <c r="S199" s="5" t="s">
        <v>264</v>
      </c>
      <c r="T199" s="5" t="s">
        <v>373</v>
      </c>
      <c r="U199" s="5" t="s">
        <v>375</v>
      </c>
      <c r="V199" s="5" t="s">
        <v>374</v>
      </c>
      <c r="W199" s="5" t="s">
        <v>351</v>
      </c>
      <c r="X199" s="5" t="s">
        <v>492</v>
      </c>
      <c r="Y199" s="5"/>
      <c r="Z199" s="5" t="s">
        <v>702</v>
      </c>
      <c r="AA199" s="5" t="s">
        <v>498</v>
      </c>
      <c r="AB199" s="9" t="s">
        <v>701</v>
      </c>
    </row>
    <row r="200" spans="1:28" ht="15" customHeight="1" x14ac:dyDescent="0.25">
      <c r="A200" s="46" t="s">
        <v>777</v>
      </c>
      <c r="B200" s="42" t="s">
        <v>95</v>
      </c>
      <c r="C200" s="42" t="s">
        <v>141</v>
      </c>
      <c r="D200" s="42" t="s">
        <v>694</v>
      </c>
      <c r="E200" s="18" t="str">
        <f t="shared" si="3"/>
        <v>D15</v>
      </c>
      <c r="F200" s="42" t="s">
        <v>889</v>
      </c>
      <c r="G200" s="47" t="e">
        <f>#REF!</f>
        <v>#REF!</v>
      </c>
      <c r="H200" s="42" t="s">
        <v>351</v>
      </c>
      <c r="I200" s="42" t="s">
        <v>373</v>
      </c>
      <c r="J200" s="42">
        <v>511243138</v>
      </c>
      <c r="K200" s="42" t="s">
        <v>225</v>
      </c>
      <c r="L200" s="42" t="s">
        <v>367</v>
      </c>
      <c r="M200" s="42" t="s">
        <v>366</v>
      </c>
      <c r="N200" s="42" t="s">
        <v>364</v>
      </c>
      <c r="O200" s="42" t="s">
        <v>365</v>
      </c>
      <c r="P200" s="42" t="s">
        <v>347</v>
      </c>
      <c r="Q200" s="42">
        <v>291201020</v>
      </c>
      <c r="R200" s="42">
        <v>291201021</v>
      </c>
      <c r="S200" s="42" t="s">
        <v>264</v>
      </c>
      <c r="T200" s="42" t="s">
        <v>373</v>
      </c>
      <c r="U200" s="42" t="s">
        <v>375</v>
      </c>
      <c r="V200" s="42" t="s">
        <v>374</v>
      </c>
      <c r="W200" s="42" t="s">
        <v>351</v>
      </c>
      <c r="X200" s="42" t="s">
        <v>492</v>
      </c>
      <c r="Y200" s="42"/>
      <c r="Z200" s="42" t="s">
        <v>702</v>
      </c>
      <c r="AA200" s="42" t="s">
        <v>498</v>
      </c>
      <c r="AB200" s="48" t="s">
        <v>701</v>
      </c>
    </row>
    <row r="201" spans="1:28" ht="15" customHeight="1" x14ac:dyDescent="0.25">
      <c r="A201" s="46" t="s">
        <v>777</v>
      </c>
      <c r="B201" s="42" t="s">
        <v>646</v>
      </c>
      <c r="C201" s="42" t="s">
        <v>379</v>
      </c>
      <c r="D201" s="42" t="s">
        <v>736</v>
      </c>
      <c r="E201" s="18" t="str">
        <f t="shared" si="3"/>
        <v>R12/D15</v>
      </c>
      <c r="F201" s="42" t="s">
        <v>889</v>
      </c>
      <c r="G201" s="47" t="e">
        <f>#REF!</f>
        <v>#REF!</v>
      </c>
      <c r="H201" s="42" t="s">
        <v>351</v>
      </c>
      <c r="I201" s="42" t="s">
        <v>373</v>
      </c>
      <c r="J201" s="42">
        <v>511243138</v>
      </c>
      <c r="K201" s="42" t="s">
        <v>225</v>
      </c>
      <c r="L201" s="42" t="s">
        <v>367</v>
      </c>
      <c r="M201" s="42" t="s">
        <v>366</v>
      </c>
      <c r="N201" s="42" t="s">
        <v>364</v>
      </c>
      <c r="O201" s="42" t="s">
        <v>365</v>
      </c>
      <c r="P201" s="42" t="s">
        <v>347</v>
      </c>
      <c r="Q201" s="42">
        <v>291201020</v>
      </c>
      <c r="R201" s="42">
        <v>291201021</v>
      </c>
      <c r="S201" s="42" t="s">
        <v>264</v>
      </c>
      <c r="T201" s="42" t="s">
        <v>373</v>
      </c>
      <c r="U201" s="42" t="s">
        <v>375</v>
      </c>
      <c r="V201" s="42" t="s">
        <v>374</v>
      </c>
      <c r="W201" s="42" t="s">
        <v>351</v>
      </c>
      <c r="X201" s="42" t="s">
        <v>492</v>
      </c>
      <c r="Y201" s="42"/>
      <c r="Z201" s="42" t="s">
        <v>702</v>
      </c>
      <c r="AA201" s="42" t="s">
        <v>498</v>
      </c>
      <c r="AB201" s="48" t="s">
        <v>701</v>
      </c>
    </row>
    <row r="202" spans="1:28" ht="15" customHeight="1" x14ac:dyDescent="0.25">
      <c r="A202" s="46" t="s">
        <v>777</v>
      </c>
      <c r="B202" s="42" t="s">
        <v>647</v>
      </c>
      <c r="C202" s="42" t="s">
        <v>141</v>
      </c>
      <c r="D202" s="42" t="s">
        <v>173</v>
      </c>
      <c r="E202" s="18" t="str">
        <f t="shared" si="3"/>
        <v>D15</v>
      </c>
      <c r="F202" s="42" t="s">
        <v>889</v>
      </c>
      <c r="G202" s="47" t="e">
        <f>#REF!</f>
        <v>#REF!</v>
      </c>
      <c r="H202" s="42" t="s">
        <v>351</v>
      </c>
      <c r="I202" s="42" t="s">
        <v>373</v>
      </c>
      <c r="J202" s="42">
        <v>511243138</v>
      </c>
      <c r="K202" s="42" t="s">
        <v>225</v>
      </c>
      <c r="L202" s="42" t="s">
        <v>367</v>
      </c>
      <c r="M202" s="42" t="s">
        <v>366</v>
      </c>
      <c r="N202" s="42" t="s">
        <v>364</v>
      </c>
      <c r="O202" s="42" t="s">
        <v>365</v>
      </c>
      <c r="P202" s="42" t="s">
        <v>347</v>
      </c>
      <c r="Q202" s="42">
        <v>291201020</v>
      </c>
      <c r="R202" s="42">
        <v>291201021</v>
      </c>
      <c r="S202" s="42" t="s">
        <v>264</v>
      </c>
      <c r="T202" s="42" t="s">
        <v>373</v>
      </c>
      <c r="U202" s="42" t="s">
        <v>375</v>
      </c>
      <c r="V202" s="42" t="s">
        <v>374</v>
      </c>
      <c r="W202" s="42" t="s">
        <v>351</v>
      </c>
      <c r="X202" s="42" t="s">
        <v>492</v>
      </c>
      <c r="Y202" s="42"/>
      <c r="Z202" s="42" t="s">
        <v>702</v>
      </c>
      <c r="AA202" s="42" t="s">
        <v>498</v>
      </c>
      <c r="AB202" s="48" t="s">
        <v>701</v>
      </c>
    </row>
    <row r="203" spans="1:28" ht="15" customHeight="1" x14ac:dyDescent="0.25">
      <c r="A203" s="6" t="s">
        <v>777</v>
      </c>
      <c r="B203" s="5" t="s">
        <v>97</v>
      </c>
      <c r="C203" s="5" t="s">
        <v>493</v>
      </c>
      <c r="D203" s="5" t="s">
        <v>311</v>
      </c>
      <c r="E203" s="18" t="str">
        <f t="shared" si="3"/>
        <v>R1</v>
      </c>
      <c r="F203" s="5" t="s">
        <v>268</v>
      </c>
      <c r="G203" s="7" t="e">
        <f>#REF!</f>
        <v>#REF!</v>
      </c>
      <c r="H203" s="5" t="s">
        <v>351</v>
      </c>
      <c r="I203" s="5" t="s">
        <v>373</v>
      </c>
      <c r="J203" s="5">
        <v>511243138</v>
      </c>
      <c r="K203" s="5" t="s">
        <v>225</v>
      </c>
      <c r="L203" s="5" t="s">
        <v>367</v>
      </c>
      <c r="M203" s="5" t="s">
        <v>366</v>
      </c>
      <c r="N203" s="5" t="s">
        <v>364</v>
      </c>
      <c r="O203" s="5" t="s">
        <v>365</v>
      </c>
      <c r="P203" s="5" t="s">
        <v>347</v>
      </c>
      <c r="Q203" s="5">
        <v>291201020</v>
      </c>
      <c r="R203" s="5">
        <v>291201021</v>
      </c>
      <c r="S203" s="5" t="s">
        <v>264</v>
      </c>
      <c r="T203" s="5" t="s">
        <v>373</v>
      </c>
      <c r="U203" s="5" t="s">
        <v>375</v>
      </c>
      <c r="V203" s="5" t="s">
        <v>374</v>
      </c>
      <c r="W203" s="5" t="s">
        <v>351</v>
      </c>
      <c r="X203" s="5" t="s">
        <v>492</v>
      </c>
      <c r="Y203" s="5"/>
      <c r="Z203" s="5" t="s">
        <v>702</v>
      </c>
      <c r="AA203" s="5" t="s">
        <v>498</v>
      </c>
      <c r="AB203" s="9" t="s">
        <v>701</v>
      </c>
    </row>
    <row r="204" spans="1:28" ht="15" customHeight="1" x14ac:dyDescent="0.25">
      <c r="A204" s="46" t="s">
        <v>777</v>
      </c>
      <c r="B204" s="42" t="s">
        <v>648</v>
      </c>
      <c r="C204" s="42" t="s">
        <v>141</v>
      </c>
      <c r="D204" s="42" t="s">
        <v>175</v>
      </c>
      <c r="E204" s="18" t="str">
        <f t="shared" si="3"/>
        <v>D15</v>
      </c>
      <c r="F204" s="42" t="s">
        <v>889</v>
      </c>
      <c r="G204" s="47" t="e">
        <f>#REF!</f>
        <v>#REF!</v>
      </c>
      <c r="H204" s="42" t="s">
        <v>351</v>
      </c>
      <c r="I204" s="42" t="s">
        <v>373</v>
      </c>
      <c r="J204" s="42">
        <v>511243138</v>
      </c>
      <c r="K204" s="42" t="s">
        <v>225</v>
      </c>
      <c r="L204" s="42" t="s">
        <v>367</v>
      </c>
      <c r="M204" s="42" t="s">
        <v>366</v>
      </c>
      <c r="N204" s="42" t="s">
        <v>364</v>
      </c>
      <c r="O204" s="42" t="s">
        <v>365</v>
      </c>
      <c r="P204" s="42" t="s">
        <v>347</v>
      </c>
      <c r="Q204" s="42">
        <v>291201020</v>
      </c>
      <c r="R204" s="42">
        <v>291201021</v>
      </c>
      <c r="S204" s="42" t="s">
        <v>264</v>
      </c>
      <c r="T204" s="42" t="s">
        <v>373</v>
      </c>
      <c r="U204" s="42" t="s">
        <v>375</v>
      </c>
      <c r="V204" s="42" t="s">
        <v>374</v>
      </c>
      <c r="W204" s="42" t="s">
        <v>351</v>
      </c>
      <c r="X204" s="42" t="s">
        <v>492</v>
      </c>
      <c r="Y204" s="42"/>
      <c r="Z204" s="42" t="s">
        <v>702</v>
      </c>
      <c r="AA204" s="42" t="s">
        <v>498</v>
      </c>
      <c r="AB204" s="48" t="s">
        <v>701</v>
      </c>
    </row>
    <row r="205" spans="1:28" ht="15" customHeight="1" x14ac:dyDescent="0.25">
      <c r="A205" s="6" t="s">
        <v>777</v>
      </c>
      <c r="B205" s="5" t="s">
        <v>98</v>
      </c>
      <c r="C205" s="5" t="s">
        <v>493</v>
      </c>
      <c r="D205" s="5" t="s">
        <v>313</v>
      </c>
      <c r="E205" s="18" t="str">
        <f t="shared" si="3"/>
        <v>R1</v>
      </c>
      <c r="F205" s="5" t="s">
        <v>268</v>
      </c>
      <c r="G205" s="7" t="e">
        <f>#REF!</f>
        <v>#REF!</v>
      </c>
      <c r="H205" s="5" t="s">
        <v>351</v>
      </c>
      <c r="I205" s="5" t="s">
        <v>373</v>
      </c>
      <c r="J205" s="5">
        <v>511243138</v>
      </c>
      <c r="K205" s="5" t="s">
        <v>225</v>
      </c>
      <c r="L205" s="5" t="s">
        <v>367</v>
      </c>
      <c r="M205" s="5" t="s">
        <v>366</v>
      </c>
      <c r="N205" s="5" t="s">
        <v>364</v>
      </c>
      <c r="O205" s="5" t="s">
        <v>365</v>
      </c>
      <c r="P205" s="5" t="s">
        <v>347</v>
      </c>
      <c r="Q205" s="5">
        <v>291201020</v>
      </c>
      <c r="R205" s="5">
        <v>291201021</v>
      </c>
      <c r="S205" s="5" t="s">
        <v>264</v>
      </c>
      <c r="T205" s="5" t="s">
        <v>373</v>
      </c>
      <c r="U205" s="5" t="s">
        <v>375</v>
      </c>
      <c r="V205" s="5" t="s">
        <v>374</v>
      </c>
      <c r="W205" s="5" t="s">
        <v>351</v>
      </c>
      <c r="X205" s="5" t="s">
        <v>492</v>
      </c>
      <c r="Y205" s="5"/>
      <c r="Z205" s="5" t="s">
        <v>702</v>
      </c>
      <c r="AA205" s="5" t="s">
        <v>498</v>
      </c>
      <c r="AB205" s="9" t="s">
        <v>701</v>
      </c>
    </row>
    <row r="206" spans="1:28" ht="15" customHeight="1" x14ac:dyDescent="0.25">
      <c r="A206" s="6" t="s">
        <v>777</v>
      </c>
      <c r="B206" s="5" t="s">
        <v>314</v>
      </c>
      <c r="C206" s="5" t="s">
        <v>207</v>
      </c>
      <c r="D206" s="5" t="s">
        <v>395</v>
      </c>
      <c r="E206" s="18" t="str">
        <f t="shared" si="3"/>
        <v>D1</v>
      </c>
      <c r="F206" s="5" t="s">
        <v>268</v>
      </c>
      <c r="G206" s="7" t="e">
        <f>#REF!</f>
        <v>#REF!</v>
      </c>
      <c r="H206" s="5" t="s">
        <v>351</v>
      </c>
      <c r="I206" s="5" t="s">
        <v>373</v>
      </c>
      <c r="J206" s="5">
        <v>511243138</v>
      </c>
      <c r="K206" s="5" t="s">
        <v>225</v>
      </c>
      <c r="L206" s="5" t="s">
        <v>367</v>
      </c>
      <c r="M206" s="5" t="s">
        <v>366</v>
      </c>
      <c r="N206" s="5" t="s">
        <v>364</v>
      </c>
      <c r="O206" s="5" t="s">
        <v>365</v>
      </c>
      <c r="P206" s="5" t="s">
        <v>347</v>
      </c>
      <c r="Q206" s="5">
        <v>291201020</v>
      </c>
      <c r="R206" s="5">
        <v>291201021</v>
      </c>
      <c r="S206" s="5" t="s">
        <v>264</v>
      </c>
      <c r="T206" s="5" t="s">
        <v>373</v>
      </c>
      <c r="U206" s="5" t="s">
        <v>375</v>
      </c>
      <c r="V206" s="5" t="s">
        <v>374</v>
      </c>
      <c r="W206" s="5" t="s">
        <v>351</v>
      </c>
      <c r="X206" s="5" t="s">
        <v>492</v>
      </c>
      <c r="Y206" s="5"/>
      <c r="Z206" s="5" t="s">
        <v>702</v>
      </c>
      <c r="AA206" s="5" t="s">
        <v>498</v>
      </c>
      <c r="AB206" s="9" t="s">
        <v>701</v>
      </c>
    </row>
    <row r="207" spans="1:28" ht="15" customHeight="1" x14ac:dyDescent="0.25">
      <c r="A207" s="6" t="s">
        <v>777</v>
      </c>
      <c r="B207" s="5" t="s">
        <v>166</v>
      </c>
      <c r="C207" s="5" t="s">
        <v>493</v>
      </c>
      <c r="D207" s="5" t="s">
        <v>287</v>
      </c>
      <c r="E207" s="18" t="str">
        <f t="shared" si="3"/>
        <v>R1</v>
      </c>
      <c r="F207" s="5" t="s">
        <v>268</v>
      </c>
      <c r="G207" s="7" t="e">
        <f>#REF!</f>
        <v>#REF!</v>
      </c>
      <c r="H207" s="5" t="s">
        <v>351</v>
      </c>
      <c r="I207" s="5" t="s">
        <v>373</v>
      </c>
      <c r="J207" s="5">
        <v>511243138</v>
      </c>
      <c r="K207" s="5" t="s">
        <v>225</v>
      </c>
      <c r="L207" s="5" t="s">
        <v>367</v>
      </c>
      <c r="M207" s="5" t="s">
        <v>366</v>
      </c>
      <c r="N207" s="5" t="s">
        <v>364</v>
      </c>
      <c r="O207" s="5" t="s">
        <v>365</v>
      </c>
      <c r="P207" s="5" t="s">
        <v>347</v>
      </c>
      <c r="Q207" s="5">
        <v>291201020</v>
      </c>
      <c r="R207" s="5">
        <v>291201021</v>
      </c>
      <c r="S207" s="5" t="s">
        <v>264</v>
      </c>
      <c r="T207" s="5" t="s">
        <v>373</v>
      </c>
      <c r="U207" s="5" t="s">
        <v>375</v>
      </c>
      <c r="V207" s="5" t="s">
        <v>374</v>
      </c>
      <c r="W207" s="5" t="s">
        <v>351</v>
      </c>
      <c r="X207" s="5" t="s">
        <v>492</v>
      </c>
      <c r="Y207" s="5"/>
      <c r="Z207" s="5" t="s">
        <v>702</v>
      </c>
      <c r="AA207" s="5" t="s">
        <v>498</v>
      </c>
      <c r="AB207" s="9" t="s">
        <v>701</v>
      </c>
    </row>
    <row r="208" spans="1:28" ht="15" customHeight="1" x14ac:dyDescent="0.25">
      <c r="A208" s="6" t="s">
        <v>777</v>
      </c>
      <c r="B208" s="21" t="s">
        <v>511</v>
      </c>
      <c r="C208" s="5" t="s">
        <v>779</v>
      </c>
      <c r="D208" s="22" t="s">
        <v>885</v>
      </c>
      <c r="E208" s="18" t="str">
        <f t="shared" si="3"/>
        <v>R1/R12</v>
      </c>
      <c r="F208" s="5" t="s">
        <v>268</v>
      </c>
      <c r="G208" s="7" t="e">
        <f>#REF!</f>
        <v>#REF!</v>
      </c>
      <c r="H208" s="5" t="s">
        <v>351</v>
      </c>
      <c r="I208" s="5" t="s">
        <v>373</v>
      </c>
      <c r="J208" s="5">
        <v>511243139</v>
      </c>
      <c r="K208" s="5" t="s">
        <v>886</v>
      </c>
      <c r="L208" s="5" t="s">
        <v>367</v>
      </c>
      <c r="M208" s="5" t="s">
        <v>366</v>
      </c>
      <c r="N208" s="5" t="s">
        <v>364</v>
      </c>
      <c r="O208" s="5" t="s">
        <v>365</v>
      </c>
      <c r="P208" s="5" t="s">
        <v>347</v>
      </c>
      <c r="Q208" s="5">
        <v>291201020</v>
      </c>
      <c r="R208" s="5">
        <v>291201021</v>
      </c>
      <c r="S208" s="5" t="s">
        <v>264</v>
      </c>
      <c r="T208" s="5" t="s">
        <v>373</v>
      </c>
      <c r="U208" s="5" t="s">
        <v>375</v>
      </c>
      <c r="V208" s="5" t="s">
        <v>374</v>
      </c>
      <c r="W208" s="5" t="s">
        <v>351</v>
      </c>
      <c r="X208" s="5" t="s">
        <v>887</v>
      </c>
      <c r="Y208" s="5"/>
      <c r="Z208" s="5" t="s">
        <v>702</v>
      </c>
      <c r="AA208" s="5" t="s">
        <v>498</v>
      </c>
      <c r="AB208" s="9" t="s">
        <v>701</v>
      </c>
    </row>
    <row r="209" spans="1:28" ht="15" customHeight="1" x14ac:dyDescent="0.25">
      <c r="A209" s="6" t="s">
        <v>777</v>
      </c>
      <c r="B209" s="5" t="s">
        <v>315</v>
      </c>
      <c r="C209" s="5" t="s">
        <v>207</v>
      </c>
      <c r="D209" s="5" t="s">
        <v>316</v>
      </c>
      <c r="E209" s="18" t="str">
        <f t="shared" si="3"/>
        <v>D1</v>
      </c>
      <c r="F209" s="5" t="s">
        <v>268</v>
      </c>
      <c r="G209" s="7" t="e">
        <f>#REF!</f>
        <v>#REF!</v>
      </c>
      <c r="H209" s="5" t="s">
        <v>351</v>
      </c>
      <c r="I209" s="5" t="s">
        <v>373</v>
      </c>
      <c r="J209" s="5">
        <v>511243138</v>
      </c>
      <c r="K209" s="5" t="s">
        <v>225</v>
      </c>
      <c r="L209" s="5" t="s">
        <v>367</v>
      </c>
      <c r="M209" s="5" t="s">
        <v>366</v>
      </c>
      <c r="N209" s="5" t="s">
        <v>364</v>
      </c>
      <c r="O209" s="5" t="s">
        <v>365</v>
      </c>
      <c r="P209" s="5" t="s">
        <v>347</v>
      </c>
      <c r="Q209" s="5">
        <v>291201020</v>
      </c>
      <c r="R209" s="5">
        <v>291201021</v>
      </c>
      <c r="S209" s="5" t="s">
        <v>264</v>
      </c>
      <c r="T209" s="5" t="s">
        <v>373</v>
      </c>
      <c r="U209" s="5" t="s">
        <v>375</v>
      </c>
      <c r="V209" s="5" t="s">
        <v>374</v>
      </c>
      <c r="W209" s="5" t="s">
        <v>351</v>
      </c>
      <c r="X209" s="5" t="s">
        <v>492</v>
      </c>
      <c r="Y209" s="5"/>
      <c r="Z209" s="5" t="s">
        <v>702</v>
      </c>
      <c r="AA209" s="5" t="s">
        <v>498</v>
      </c>
      <c r="AB209" s="9" t="s">
        <v>701</v>
      </c>
    </row>
    <row r="210" spans="1:28" ht="15" customHeight="1" x14ac:dyDescent="0.25">
      <c r="A210" s="6" t="s">
        <v>777</v>
      </c>
      <c r="B210" s="5" t="s">
        <v>317</v>
      </c>
      <c r="C210" s="5" t="s">
        <v>778</v>
      </c>
      <c r="D210" s="5" t="s">
        <v>318</v>
      </c>
      <c r="E210" s="18" t="str">
        <f t="shared" si="3"/>
        <v>R1/R3</v>
      </c>
      <c r="F210" s="5" t="s">
        <v>268</v>
      </c>
      <c r="G210" s="7" t="e">
        <f>#REF!</f>
        <v>#REF!</v>
      </c>
      <c r="H210" s="5" t="s">
        <v>351</v>
      </c>
      <c r="I210" s="5" t="s">
        <v>373</v>
      </c>
      <c r="J210" s="5">
        <v>511243138</v>
      </c>
      <c r="K210" s="5" t="s">
        <v>225</v>
      </c>
      <c r="L210" s="5" t="s">
        <v>367</v>
      </c>
      <c r="M210" s="5" t="s">
        <v>366</v>
      </c>
      <c r="N210" s="5" t="s">
        <v>364</v>
      </c>
      <c r="O210" s="5" t="s">
        <v>365</v>
      </c>
      <c r="P210" s="5" t="s">
        <v>347</v>
      </c>
      <c r="Q210" s="5">
        <v>291201020</v>
      </c>
      <c r="R210" s="5">
        <v>291201021</v>
      </c>
      <c r="S210" s="5" t="s">
        <v>264</v>
      </c>
      <c r="T210" s="5" t="s">
        <v>373</v>
      </c>
      <c r="U210" s="5" t="s">
        <v>375</v>
      </c>
      <c r="V210" s="5" t="s">
        <v>374</v>
      </c>
      <c r="W210" s="5" t="s">
        <v>351</v>
      </c>
      <c r="X210" s="5" t="s">
        <v>492</v>
      </c>
      <c r="Y210" s="5"/>
      <c r="Z210" s="5" t="s">
        <v>702</v>
      </c>
      <c r="AA210" s="5" t="s">
        <v>498</v>
      </c>
      <c r="AB210" s="9" t="s">
        <v>701</v>
      </c>
    </row>
    <row r="211" spans="1:28" ht="15" customHeight="1" x14ac:dyDescent="0.25">
      <c r="A211" s="6" t="s">
        <v>777</v>
      </c>
      <c r="B211" s="5" t="s">
        <v>319</v>
      </c>
      <c r="C211" s="5" t="s">
        <v>493</v>
      </c>
      <c r="D211" s="5" t="s">
        <v>320</v>
      </c>
      <c r="E211" s="18" t="str">
        <f t="shared" si="3"/>
        <v>R1</v>
      </c>
      <c r="F211" s="5" t="s">
        <v>268</v>
      </c>
      <c r="G211" s="7" t="e">
        <f>#REF!</f>
        <v>#REF!</v>
      </c>
      <c r="H211" s="5" t="s">
        <v>351</v>
      </c>
      <c r="I211" s="5" t="s">
        <v>373</v>
      </c>
      <c r="J211" s="5">
        <v>511243138</v>
      </c>
      <c r="K211" s="5" t="s">
        <v>225</v>
      </c>
      <c r="L211" s="5" t="s">
        <v>367</v>
      </c>
      <c r="M211" s="5" t="s">
        <v>366</v>
      </c>
      <c r="N211" s="5" t="s">
        <v>364</v>
      </c>
      <c r="O211" s="5" t="s">
        <v>365</v>
      </c>
      <c r="P211" s="5" t="s">
        <v>347</v>
      </c>
      <c r="Q211" s="5">
        <v>291201020</v>
      </c>
      <c r="R211" s="5">
        <v>291201021</v>
      </c>
      <c r="S211" s="5" t="s">
        <v>264</v>
      </c>
      <c r="T211" s="5" t="s">
        <v>373</v>
      </c>
      <c r="U211" s="5" t="s">
        <v>375</v>
      </c>
      <c r="V211" s="5" t="s">
        <v>374</v>
      </c>
      <c r="W211" s="5" t="s">
        <v>351</v>
      </c>
      <c r="X211" s="5" t="s">
        <v>492</v>
      </c>
      <c r="Y211" s="5"/>
      <c r="Z211" s="5" t="s">
        <v>702</v>
      </c>
      <c r="AA211" s="5" t="s">
        <v>498</v>
      </c>
      <c r="AB211" s="9" t="s">
        <v>701</v>
      </c>
    </row>
    <row r="212" spans="1:28" ht="15" customHeight="1" x14ac:dyDescent="0.25">
      <c r="A212" s="6" t="s">
        <v>777</v>
      </c>
      <c r="B212" s="5" t="s">
        <v>321</v>
      </c>
      <c r="C212" s="5" t="s">
        <v>776</v>
      </c>
      <c r="D212" s="5" t="s">
        <v>277</v>
      </c>
      <c r="E212" s="18" t="str">
        <f t="shared" si="3"/>
        <v>R1/D1</v>
      </c>
      <c r="F212" s="5" t="s">
        <v>268</v>
      </c>
      <c r="G212" s="7" t="e">
        <f>#REF!</f>
        <v>#REF!</v>
      </c>
      <c r="H212" s="5" t="s">
        <v>351</v>
      </c>
      <c r="I212" s="5" t="s">
        <v>373</v>
      </c>
      <c r="J212" s="5">
        <v>511243138</v>
      </c>
      <c r="K212" s="5" t="s">
        <v>225</v>
      </c>
      <c r="L212" s="5" t="s">
        <v>367</v>
      </c>
      <c r="M212" s="5" t="s">
        <v>366</v>
      </c>
      <c r="N212" s="5" t="s">
        <v>364</v>
      </c>
      <c r="O212" s="5" t="s">
        <v>365</v>
      </c>
      <c r="P212" s="5" t="s">
        <v>347</v>
      </c>
      <c r="Q212" s="5">
        <v>291201020</v>
      </c>
      <c r="R212" s="5">
        <v>291201021</v>
      </c>
      <c r="S212" s="5" t="s">
        <v>264</v>
      </c>
      <c r="T212" s="5" t="s">
        <v>373</v>
      </c>
      <c r="U212" s="5" t="s">
        <v>375</v>
      </c>
      <c r="V212" s="5" t="s">
        <v>374</v>
      </c>
      <c r="W212" s="5" t="s">
        <v>351</v>
      </c>
      <c r="X212" s="5" t="s">
        <v>492</v>
      </c>
      <c r="Y212" s="5"/>
      <c r="Z212" s="5" t="s">
        <v>702</v>
      </c>
      <c r="AA212" s="5" t="s">
        <v>498</v>
      </c>
      <c r="AB212" s="9" t="s">
        <v>701</v>
      </c>
    </row>
    <row r="213" spans="1:28" ht="15" customHeight="1" x14ac:dyDescent="0.25">
      <c r="A213" s="6" t="s">
        <v>777</v>
      </c>
      <c r="B213" s="5" t="s">
        <v>161</v>
      </c>
      <c r="C213" s="5" t="s">
        <v>776</v>
      </c>
      <c r="D213" s="5" t="s">
        <v>162</v>
      </c>
      <c r="E213" s="18" t="str">
        <f t="shared" si="3"/>
        <v>R1/D1</v>
      </c>
      <c r="F213" s="5" t="s">
        <v>268</v>
      </c>
      <c r="G213" s="7" t="e">
        <f>#REF!</f>
        <v>#REF!</v>
      </c>
      <c r="H213" s="5" t="s">
        <v>351</v>
      </c>
      <c r="I213" s="5" t="s">
        <v>373</v>
      </c>
      <c r="J213" s="5">
        <v>511243138</v>
      </c>
      <c r="K213" s="5" t="s">
        <v>225</v>
      </c>
      <c r="L213" s="5" t="s">
        <v>367</v>
      </c>
      <c r="M213" s="5" t="s">
        <v>366</v>
      </c>
      <c r="N213" s="5" t="s">
        <v>364</v>
      </c>
      <c r="O213" s="5" t="s">
        <v>365</v>
      </c>
      <c r="P213" s="5" t="s">
        <v>347</v>
      </c>
      <c r="Q213" s="5">
        <v>291201020</v>
      </c>
      <c r="R213" s="5">
        <v>291201021</v>
      </c>
      <c r="S213" s="5" t="s">
        <v>264</v>
      </c>
      <c r="T213" s="5" t="s">
        <v>373</v>
      </c>
      <c r="U213" s="5" t="s">
        <v>375</v>
      </c>
      <c r="V213" s="5" t="s">
        <v>374</v>
      </c>
      <c r="W213" s="5" t="s">
        <v>351</v>
      </c>
      <c r="X213" s="5" t="s">
        <v>492</v>
      </c>
      <c r="Y213" s="5"/>
      <c r="Z213" s="5" t="s">
        <v>702</v>
      </c>
      <c r="AA213" s="5" t="s">
        <v>498</v>
      </c>
      <c r="AB213" s="9" t="s">
        <v>701</v>
      </c>
    </row>
    <row r="214" spans="1:28" ht="15" customHeight="1" x14ac:dyDescent="0.25">
      <c r="A214" s="6" t="s">
        <v>777</v>
      </c>
      <c r="B214" s="5" t="s">
        <v>163</v>
      </c>
      <c r="C214" s="5" t="s">
        <v>776</v>
      </c>
      <c r="D214" s="5" t="s">
        <v>526</v>
      </c>
      <c r="E214" s="18" t="str">
        <f t="shared" si="3"/>
        <v>R1/D1</v>
      </c>
      <c r="F214" s="5" t="s">
        <v>268</v>
      </c>
      <c r="G214" s="7" t="e">
        <f>#REF!</f>
        <v>#REF!</v>
      </c>
      <c r="H214" s="5" t="s">
        <v>351</v>
      </c>
      <c r="I214" s="5" t="s">
        <v>373</v>
      </c>
      <c r="J214" s="5">
        <v>511243138</v>
      </c>
      <c r="K214" s="5" t="s">
        <v>225</v>
      </c>
      <c r="L214" s="5" t="s">
        <v>367</v>
      </c>
      <c r="M214" s="5" t="s">
        <v>366</v>
      </c>
      <c r="N214" s="5" t="s">
        <v>364</v>
      </c>
      <c r="O214" s="5" t="s">
        <v>365</v>
      </c>
      <c r="P214" s="5" t="s">
        <v>347</v>
      </c>
      <c r="Q214" s="5">
        <v>291201020</v>
      </c>
      <c r="R214" s="5">
        <v>291201021</v>
      </c>
      <c r="S214" s="5" t="s">
        <v>264</v>
      </c>
      <c r="T214" s="5" t="s">
        <v>373</v>
      </c>
      <c r="U214" s="5" t="s">
        <v>375</v>
      </c>
      <c r="V214" s="5" t="s">
        <v>374</v>
      </c>
      <c r="W214" s="5" t="s">
        <v>351</v>
      </c>
      <c r="X214" s="5" t="s">
        <v>492</v>
      </c>
      <c r="Y214" s="5"/>
      <c r="Z214" s="5" t="s">
        <v>702</v>
      </c>
      <c r="AA214" s="5" t="s">
        <v>498</v>
      </c>
      <c r="AB214" s="9" t="s">
        <v>701</v>
      </c>
    </row>
    <row r="215" spans="1:28" ht="15" customHeight="1" x14ac:dyDescent="0.25">
      <c r="A215" s="6" t="s">
        <v>777</v>
      </c>
      <c r="B215" s="5" t="s">
        <v>169</v>
      </c>
      <c r="C215" s="5" t="s">
        <v>776</v>
      </c>
      <c r="D215" s="5" t="s">
        <v>170</v>
      </c>
      <c r="E215" s="18" t="str">
        <f t="shared" si="3"/>
        <v>R1/D1</v>
      </c>
      <c r="F215" s="5" t="s">
        <v>268</v>
      </c>
      <c r="G215" s="7" t="e">
        <f>#REF!</f>
        <v>#REF!</v>
      </c>
      <c r="H215" s="5" t="s">
        <v>351</v>
      </c>
      <c r="I215" s="5" t="s">
        <v>373</v>
      </c>
      <c r="J215" s="5">
        <v>511243138</v>
      </c>
      <c r="K215" s="5" t="s">
        <v>225</v>
      </c>
      <c r="L215" s="5" t="s">
        <v>367</v>
      </c>
      <c r="M215" s="5" t="s">
        <v>366</v>
      </c>
      <c r="N215" s="5" t="s">
        <v>364</v>
      </c>
      <c r="O215" s="5" t="s">
        <v>365</v>
      </c>
      <c r="P215" s="5" t="s">
        <v>347</v>
      </c>
      <c r="Q215" s="5">
        <v>291201020</v>
      </c>
      <c r="R215" s="5">
        <v>291201021</v>
      </c>
      <c r="S215" s="5" t="s">
        <v>264</v>
      </c>
      <c r="T215" s="5" t="s">
        <v>373</v>
      </c>
      <c r="U215" s="5" t="s">
        <v>375</v>
      </c>
      <c r="V215" s="5" t="s">
        <v>374</v>
      </c>
      <c r="W215" s="5" t="s">
        <v>351</v>
      </c>
      <c r="X215" s="5" t="s">
        <v>492</v>
      </c>
      <c r="Y215" s="5"/>
      <c r="Z215" s="5" t="s">
        <v>702</v>
      </c>
      <c r="AA215" s="5" t="s">
        <v>498</v>
      </c>
      <c r="AB215" s="9" t="s">
        <v>701</v>
      </c>
    </row>
    <row r="216" spans="1:28" ht="15" customHeight="1" x14ac:dyDescent="0.25">
      <c r="A216" s="6" t="s">
        <v>777</v>
      </c>
      <c r="B216" s="5" t="s">
        <v>101</v>
      </c>
      <c r="C216" s="5" t="s">
        <v>493</v>
      </c>
      <c r="D216" s="5" t="s">
        <v>199</v>
      </c>
      <c r="E216" s="18" t="str">
        <f t="shared" si="3"/>
        <v>R1</v>
      </c>
      <c r="F216" s="5" t="s">
        <v>268</v>
      </c>
      <c r="G216" s="7" t="e">
        <f>#REF!</f>
        <v>#REF!</v>
      </c>
      <c r="H216" s="5" t="s">
        <v>351</v>
      </c>
      <c r="I216" s="5" t="s">
        <v>373</v>
      </c>
      <c r="J216" s="5">
        <v>511243138</v>
      </c>
      <c r="K216" s="5" t="s">
        <v>225</v>
      </c>
      <c r="L216" s="5" t="s">
        <v>367</v>
      </c>
      <c r="M216" s="5" t="s">
        <v>366</v>
      </c>
      <c r="N216" s="5" t="s">
        <v>364</v>
      </c>
      <c r="O216" s="5" t="s">
        <v>365</v>
      </c>
      <c r="P216" s="5" t="s">
        <v>347</v>
      </c>
      <c r="Q216" s="5">
        <v>291201020</v>
      </c>
      <c r="R216" s="5">
        <v>291201021</v>
      </c>
      <c r="S216" s="5" t="s">
        <v>264</v>
      </c>
      <c r="T216" s="5" t="s">
        <v>373</v>
      </c>
      <c r="U216" s="5" t="s">
        <v>375</v>
      </c>
      <c r="V216" s="5" t="s">
        <v>374</v>
      </c>
      <c r="W216" s="5" t="s">
        <v>351</v>
      </c>
      <c r="X216" s="5" t="s">
        <v>492</v>
      </c>
      <c r="Y216" s="5"/>
      <c r="Z216" s="5" t="s">
        <v>702</v>
      </c>
      <c r="AA216" s="5" t="s">
        <v>498</v>
      </c>
      <c r="AB216" s="9" t="s">
        <v>701</v>
      </c>
    </row>
    <row r="217" spans="1:28" ht="15" customHeight="1" x14ac:dyDescent="0.25">
      <c r="A217" s="6" t="s">
        <v>777</v>
      </c>
      <c r="B217" s="5" t="s">
        <v>171</v>
      </c>
      <c r="C217" s="5" t="s">
        <v>776</v>
      </c>
      <c r="D217" s="5" t="s">
        <v>322</v>
      </c>
      <c r="E217" s="18" t="str">
        <f t="shared" si="3"/>
        <v>R1/D1</v>
      </c>
      <c r="F217" s="5" t="s">
        <v>268</v>
      </c>
      <c r="G217" s="7" t="e">
        <f>#REF!</f>
        <v>#REF!</v>
      </c>
      <c r="H217" s="5" t="s">
        <v>351</v>
      </c>
      <c r="I217" s="5" t="s">
        <v>373</v>
      </c>
      <c r="J217" s="5">
        <v>511243138</v>
      </c>
      <c r="K217" s="5" t="s">
        <v>225</v>
      </c>
      <c r="L217" s="5" t="s">
        <v>367</v>
      </c>
      <c r="M217" s="5" t="s">
        <v>366</v>
      </c>
      <c r="N217" s="5" t="s">
        <v>364</v>
      </c>
      <c r="O217" s="5" t="s">
        <v>365</v>
      </c>
      <c r="P217" s="5" t="s">
        <v>347</v>
      </c>
      <c r="Q217" s="5">
        <v>291201020</v>
      </c>
      <c r="R217" s="5">
        <v>291201021</v>
      </c>
      <c r="S217" s="5" t="s">
        <v>264</v>
      </c>
      <c r="T217" s="5" t="s">
        <v>373</v>
      </c>
      <c r="U217" s="5" t="s">
        <v>375</v>
      </c>
      <c r="V217" s="5" t="s">
        <v>374</v>
      </c>
      <c r="W217" s="5" t="s">
        <v>351</v>
      </c>
      <c r="X217" s="5" t="s">
        <v>492</v>
      </c>
      <c r="Y217" s="5"/>
      <c r="Z217" s="5" t="s">
        <v>702</v>
      </c>
      <c r="AA217" s="5" t="s">
        <v>498</v>
      </c>
      <c r="AB217" s="9" t="s">
        <v>701</v>
      </c>
    </row>
    <row r="218" spans="1:28" ht="15" customHeight="1" x14ac:dyDescent="0.25">
      <c r="A218" s="6" t="s">
        <v>777</v>
      </c>
      <c r="B218" s="5" t="s">
        <v>323</v>
      </c>
      <c r="C218" s="5" t="s">
        <v>776</v>
      </c>
      <c r="D218" s="5" t="s">
        <v>324</v>
      </c>
      <c r="E218" s="18" t="str">
        <f t="shared" si="3"/>
        <v>R1/D1</v>
      </c>
      <c r="F218" s="5" t="s">
        <v>268</v>
      </c>
      <c r="G218" s="7" t="e">
        <f>#REF!</f>
        <v>#REF!</v>
      </c>
      <c r="H218" s="5" t="s">
        <v>351</v>
      </c>
      <c r="I218" s="5" t="s">
        <v>373</v>
      </c>
      <c r="J218" s="5">
        <v>511243138</v>
      </c>
      <c r="K218" s="5" t="s">
        <v>225</v>
      </c>
      <c r="L218" s="5" t="s">
        <v>367</v>
      </c>
      <c r="M218" s="5" t="s">
        <v>366</v>
      </c>
      <c r="N218" s="5" t="s">
        <v>364</v>
      </c>
      <c r="O218" s="5" t="s">
        <v>365</v>
      </c>
      <c r="P218" s="5" t="s">
        <v>347</v>
      </c>
      <c r="Q218" s="5">
        <v>291201020</v>
      </c>
      <c r="R218" s="5">
        <v>291201021</v>
      </c>
      <c r="S218" s="5" t="s">
        <v>264</v>
      </c>
      <c r="T218" s="5" t="s">
        <v>373</v>
      </c>
      <c r="U218" s="5" t="s">
        <v>375</v>
      </c>
      <c r="V218" s="5" t="s">
        <v>374</v>
      </c>
      <c r="W218" s="5" t="s">
        <v>351</v>
      </c>
      <c r="X218" s="5" t="s">
        <v>492</v>
      </c>
      <c r="Y218" s="5"/>
      <c r="Z218" s="5" t="s">
        <v>702</v>
      </c>
      <c r="AA218" s="5" t="s">
        <v>498</v>
      </c>
      <c r="AB218" s="9" t="s">
        <v>701</v>
      </c>
    </row>
    <row r="219" spans="1:28" ht="15" customHeight="1" x14ac:dyDescent="0.25">
      <c r="A219" s="6" t="s">
        <v>777</v>
      </c>
      <c r="B219" s="5" t="s">
        <v>325</v>
      </c>
      <c r="C219" s="5" t="s">
        <v>776</v>
      </c>
      <c r="D219" s="5" t="s">
        <v>287</v>
      </c>
      <c r="E219" s="18" t="str">
        <f t="shared" si="3"/>
        <v>R1/D1</v>
      </c>
      <c r="F219" s="5" t="s">
        <v>268</v>
      </c>
      <c r="G219" s="7" t="e">
        <f>#REF!</f>
        <v>#REF!</v>
      </c>
      <c r="H219" s="5" t="s">
        <v>351</v>
      </c>
      <c r="I219" s="5" t="s">
        <v>373</v>
      </c>
      <c r="J219" s="5">
        <v>511243138</v>
      </c>
      <c r="K219" s="5" t="s">
        <v>225</v>
      </c>
      <c r="L219" s="5" t="s">
        <v>367</v>
      </c>
      <c r="M219" s="5" t="s">
        <v>366</v>
      </c>
      <c r="N219" s="5" t="s">
        <v>364</v>
      </c>
      <c r="O219" s="5" t="s">
        <v>365</v>
      </c>
      <c r="P219" s="5" t="s">
        <v>347</v>
      </c>
      <c r="Q219" s="5">
        <v>291201020</v>
      </c>
      <c r="R219" s="5">
        <v>291201021</v>
      </c>
      <c r="S219" s="5" t="s">
        <v>264</v>
      </c>
      <c r="T219" s="5" t="s">
        <v>373</v>
      </c>
      <c r="U219" s="5" t="s">
        <v>375</v>
      </c>
      <c r="V219" s="5" t="s">
        <v>374</v>
      </c>
      <c r="W219" s="5" t="s">
        <v>351</v>
      </c>
      <c r="X219" s="5" t="s">
        <v>492</v>
      </c>
      <c r="Y219" s="5"/>
      <c r="Z219" s="5" t="s">
        <v>702</v>
      </c>
      <c r="AA219" s="5" t="s">
        <v>498</v>
      </c>
      <c r="AB219" s="9" t="s">
        <v>701</v>
      </c>
    </row>
    <row r="220" spans="1:28" ht="15" customHeight="1" x14ac:dyDescent="0.25">
      <c r="A220" s="6" t="s">
        <v>777</v>
      </c>
      <c r="B220" s="5" t="s">
        <v>326</v>
      </c>
      <c r="C220" s="5" t="s">
        <v>776</v>
      </c>
      <c r="D220" s="5" t="s">
        <v>327</v>
      </c>
      <c r="E220" s="18" t="str">
        <f t="shared" si="3"/>
        <v>R1/D1</v>
      </c>
      <c r="F220" s="5" t="s">
        <v>268</v>
      </c>
      <c r="G220" s="7" t="e">
        <f>#REF!</f>
        <v>#REF!</v>
      </c>
      <c r="H220" s="5" t="s">
        <v>351</v>
      </c>
      <c r="I220" s="5" t="s">
        <v>373</v>
      </c>
      <c r="J220" s="5">
        <v>511243138</v>
      </c>
      <c r="K220" s="5" t="s">
        <v>225</v>
      </c>
      <c r="L220" s="5" t="s">
        <v>367</v>
      </c>
      <c r="M220" s="5" t="s">
        <v>366</v>
      </c>
      <c r="N220" s="5" t="s">
        <v>364</v>
      </c>
      <c r="O220" s="5" t="s">
        <v>365</v>
      </c>
      <c r="P220" s="5" t="s">
        <v>347</v>
      </c>
      <c r="Q220" s="5">
        <v>291201020</v>
      </c>
      <c r="R220" s="5">
        <v>291201021</v>
      </c>
      <c r="S220" s="5" t="s">
        <v>264</v>
      </c>
      <c r="T220" s="5" t="s">
        <v>373</v>
      </c>
      <c r="U220" s="5" t="s">
        <v>375</v>
      </c>
      <c r="V220" s="5" t="s">
        <v>374</v>
      </c>
      <c r="W220" s="5" t="s">
        <v>351</v>
      </c>
      <c r="X220" s="5" t="s">
        <v>492</v>
      </c>
      <c r="Y220" s="5"/>
      <c r="Z220" s="5" t="s">
        <v>702</v>
      </c>
      <c r="AA220" s="5" t="s">
        <v>498</v>
      </c>
      <c r="AB220" s="9" t="s">
        <v>701</v>
      </c>
    </row>
    <row r="221" spans="1:28" ht="15" customHeight="1" x14ac:dyDescent="0.25">
      <c r="A221" s="6" t="s">
        <v>777</v>
      </c>
      <c r="B221" s="5" t="s">
        <v>328</v>
      </c>
      <c r="C221" s="5" t="s">
        <v>207</v>
      </c>
      <c r="D221" s="5" t="s">
        <v>329</v>
      </c>
      <c r="E221" s="18" t="str">
        <f t="shared" si="3"/>
        <v>D1</v>
      </c>
      <c r="F221" s="5" t="s">
        <v>268</v>
      </c>
      <c r="G221" s="7" t="e">
        <f>#REF!</f>
        <v>#REF!</v>
      </c>
      <c r="H221" s="5" t="s">
        <v>351</v>
      </c>
      <c r="I221" s="5" t="s">
        <v>373</v>
      </c>
      <c r="J221" s="5">
        <v>511243138</v>
      </c>
      <c r="K221" s="5" t="s">
        <v>225</v>
      </c>
      <c r="L221" s="5" t="s">
        <v>367</v>
      </c>
      <c r="M221" s="5" t="s">
        <v>366</v>
      </c>
      <c r="N221" s="5" t="s">
        <v>364</v>
      </c>
      <c r="O221" s="5" t="s">
        <v>365</v>
      </c>
      <c r="P221" s="5" t="s">
        <v>347</v>
      </c>
      <c r="Q221" s="5">
        <v>291201020</v>
      </c>
      <c r="R221" s="5">
        <v>291201021</v>
      </c>
      <c r="S221" s="5" t="s">
        <v>264</v>
      </c>
      <c r="T221" s="5" t="s">
        <v>373</v>
      </c>
      <c r="U221" s="5" t="s">
        <v>375</v>
      </c>
      <c r="V221" s="5" t="s">
        <v>374</v>
      </c>
      <c r="W221" s="5" t="s">
        <v>351</v>
      </c>
      <c r="X221" s="5" t="s">
        <v>492</v>
      </c>
      <c r="Y221" s="5"/>
      <c r="Z221" s="5" t="s">
        <v>702</v>
      </c>
      <c r="AA221" s="5" t="s">
        <v>498</v>
      </c>
      <c r="AB221" s="9" t="s">
        <v>701</v>
      </c>
    </row>
    <row r="222" spans="1:28" ht="15" customHeight="1" x14ac:dyDescent="0.25">
      <c r="A222" s="6" t="s">
        <v>777</v>
      </c>
      <c r="B222" s="5" t="s">
        <v>330</v>
      </c>
      <c r="C222" s="5" t="s">
        <v>776</v>
      </c>
      <c r="D222" s="5" t="s">
        <v>287</v>
      </c>
      <c r="E222" s="18" t="str">
        <f t="shared" si="3"/>
        <v>R1/D1</v>
      </c>
      <c r="F222" s="5" t="s">
        <v>268</v>
      </c>
      <c r="G222" s="7" t="e">
        <f>#REF!</f>
        <v>#REF!</v>
      </c>
      <c r="H222" s="5" t="s">
        <v>351</v>
      </c>
      <c r="I222" s="5" t="s">
        <v>373</v>
      </c>
      <c r="J222" s="5">
        <v>511243138</v>
      </c>
      <c r="K222" s="5" t="s">
        <v>225</v>
      </c>
      <c r="L222" s="5" t="s">
        <v>367</v>
      </c>
      <c r="M222" s="5" t="s">
        <v>366</v>
      </c>
      <c r="N222" s="5" t="s">
        <v>364</v>
      </c>
      <c r="O222" s="5" t="s">
        <v>365</v>
      </c>
      <c r="P222" s="5" t="s">
        <v>347</v>
      </c>
      <c r="Q222" s="5">
        <v>291201020</v>
      </c>
      <c r="R222" s="5">
        <v>291201021</v>
      </c>
      <c r="S222" s="5" t="s">
        <v>264</v>
      </c>
      <c r="T222" s="5" t="s">
        <v>373</v>
      </c>
      <c r="U222" s="5" t="s">
        <v>375</v>
      </c>
      <c r="V222" s="5" t="s">
        <v>374</v>
      </c>
      <c r="W222" s="5" t="s">
        <v>351</v>
      </c>
      <c r="X222" s="5" t="s">
        <v>492</v>
      </c>
      <c r="Y222" s="5"/>
      <c r="Z222" s="5" t="s">
        <v>702</v>
      </c>
      <c r="AA222" s="5" t="s">
        <v>498</v>
      </c>
      <c r="AB222" s="9" t="s">
        <v>701</v>
      </c>
    </row>
    <row r="223" spans="1:28" ht="15" customHeight="1" x14ac:dyDescent="0.25">
      <c r="A223" s="6" t="s">
        <v>777</v>
      </c>
      <c r="B223" s="5" t="s">
        <v>331</v>
      </c>
      <c r="C223" s="5" t="s">
        <v>493</v>
      </c>
      <c r="D223" s="5" t="s">
        <v>332</v>
      </c>
      <c r="E223" s="18" t="str">
        <f t="shared" si="3"/>
        <v>R1</v>
      </c>
      <c r="F223" s="5" t="s">
        <v>268</v>
      </c>
      <c r="G223" s="7" t="e">
        <f>#REF!</f>
        <v>#REF!</v>
      </c>
      <c r="H223" s="5" t="s">
        <v>351</v>
      </c>
      <c r="I223" s="5" t="s">
        <v>373</v>
      </c>
      <c r="J223" s="5">
        <v>511243138</v>
      </c>
      <c r="K223" s="5" t="s">
        <v>225</v>
      </c>
      <c r="L223" s="5" t="s">
        <v>367</v>
      </c>
      <c r="M223" s="5" t="s">
        <v>366</v>
      </c>
      <c r="N223" s="5" t="s">
        <v>364</v>
      </c>
      <c r="O223" s="5" t="s">
        <v>365</v>
      </c>
      <c r="P223" s="5" t="s">
        <v>347</v>
      </c>
      <c r="Q223" s="5">
        <v>291201020</v>
      </c>
      <c r="R223" s="5">
        <v>291201021</v>
      </c>
      <c r="S223" s="5" t="s">
        <v>264</v>
      </c>
      <c r="T223" s="5" t="s">
        <v>373</v>
      </c>
      <c r="U223" s="5" t="s">
        <v>375</v>
      </c>
      <c r="V223" s="5" t="s">
        <v>374</v>
      </c>
      <c r="W223" s="5" t="s">
        <v>351</v>
      </c>
      <c r="X223" s="5" t="s">
        <v>492</v>
      </c>
      <c r="Y223" s="5"/>
      <c r="Z223" s="5" t="s">
        <v>702</v>
      </c>
      <c r="AA223" s="5" t="s">
        <v>498</v>
      </c>
      <c r="AB223" s="9" t="s">
        <v>701</v>
      </c>
    </row>
    <row r="224" spans="1:28" ht="15" customHeight="1" x14ac:dyDescent="0.25">
      <c r="A224" s="6" t="s">
        <v>777</v>
      </c>
      <c r="B224" s="5" t="s">
        <v>79</v>
      </c>
      <c r="C224" s="5" t="s">
        <v>493</v>
      </c>
      <c r="D224" s="5" t="s">
        <v>80</v>
      </c>
      <c r="E224" s="18" t="str">
        <f t="shared" si="3"/>
        <v>R1</v>
      </c>
      <c r="F224" s="5" t="s">
        <v>268</v>
      </c>
      <c r="G224" s="7" t="e">
        <f>#REF!</f>
        <v>#REF!</v>
      </c>
      <c r="H224" s="5" t="s">
        <v>351</v>
      </c>
      <c r="I224" s="5" t="s">
        <v>373</v>
      </c>
      <c r="J224" s="5">
        <v>511243138</v>
      </c>
      <c r="K224" s="5" t="s">
        <v>225</v>
      </c>
      <c r="L224" s="5" t="s">
        <v>367</v>
      </c>
      <c r="M224" s="5" t="s">
        <v>366</v>
      </c>
      <c r="N224" s="5" t="s">
        <v>364</v>
      </c>
      <c r="O224" s="5" t="s">
        <v>365</v>
      </c>
      <c r="P224" s="5" t="s">
        <v>347</v>
      </c>
      <c r="Q224" s="5">
        <v>291201020</v>
      </c>
      <c r="R224" s="5">
        <v>291201021</v>
      </c>
      <c r="S224" s="5" t="s">
        <v>264</v>
      </c>
      <c r="T224" s="5" t="s">
        <v>373</v>
      </c>
      <c r="U224" s="5" t="s">
        <v>375</v>
      </c>
      <c r="V224" s="5" t="s">
        <v>374</v>
      </c>
      <c r="W224" s="5" t="s">
        <v>351</v>
      </c>
      <c r="X224" s="5" t="s">
        <v>492</v>
      </c>
      <c r="Y224" s="5"/>
      <c r="Z224" s="5" t="s">
        <v>702</v>
      </c>
      <c r="AA224" s="5" t="s">
        <v>498</v>
      </c>
      <c r="AB224" s="9" t="s">
        <v>701</v>
      </c>
    </row>
    <row r="225" spans="1:28" ht="15" customHeight="1" x14ac:dyDescent="0.25">
      <c r="A225" s="6" t="s">
        <v>777</v>
      </c>
      <c r="B225" s="5" t="s">
        <v>122</v>
      </c>
      <c r="C225" s="5" t="s">
        <v>207</v>
      </c>
      <c r="D225" s="5" t="s">
        <v>303</v>
      </c>
      <c r="E225" s="18" t="str">
        <f t="shared" si="3"/>
        <v>D1</v>
      </c>
      <c r="F225" s="5" t="s">
        <v>268</v>
      </c>
      <c r="G225" s="7" t="e">
        <f>#REF!</f>
        <v>#REF!</v>
      </c>
      <c r="H225" s="5" t="s">
        <v>351</v>
      </c>
      <c r="I225" s="5" t="s">
        <v>373</v>
      </c>
      <c r="J225" s="5">
        <v>511243138</v>
      </c>
      <c r="K225" s="5" t="s">
        <v>225</v>
      </c>
      <c r="L225" s="5" t="s">
        <v>367</v>
      </c>
      <c r="M225" s="5" t="s">
        <v>366</v>
      </c>
      <c r="N225" s="5" t="s">
        <v>364</v>
      </c>
      <c r="O225" s="5" t="s">
        <v>365</v>
      </c>
      <c r="P225" s="5" t="s">
        <v>347</v>
      </c>
      <c r="Q225" s="5">
        <v>291201020</v>
      </c>
      <c r="R225" s="5">
        <v>291201021</v>
      </c>
      <c r="S225" s="5" t="s">
        <v>264</v>
      </c>
      <c r="T225" s="5" t="s">
        <v>373</v>
      </c>
      <c r="U225" s="5" t="s">
        <v>375</v>
      </c>
      <c r="V225" s="5" t="s">
        <v>374</v>
      </c>
      <c r="W225" s="5" t="s">
        <v>351</v>
      </c>
      <c r="X225" s="5" t="s">
        <v>492</v>
      </c>
      <c r="Y225" s="5"/>
      <c r="Z225" s="5" t="s">
        <v>702</v>
      </c>
      <c r="AA225" s="5" t="s">
        <v>498</v>
      </c>
      <c r="AB225" s="9" t="s">
        <v>701</v>
      </c>
    </row>
    <row r="226" spans="1:28" ht="15" customHeight="1" x14ac:dyDescent="0.25">
      <c r="A226" s="6" t="s">
        <v>777</v>
      </c>
      <c r="B226" s="5" t="s">
        <v>123</v>
      </c>
      <c r="C226" s="5" t="s">
        <v>493</v>
      </c>
      <c r="D226" s="5" t="s">
        <v>333</v>
      </c>
      <c r="E226" s="18" t="str">
        <f t="shared" si="3"/>
        <v>R1</v>
      </c>
      <c r="F226" s="5" t="s">
        <v>268</v>
      </c>
      <c r="G226" s="7" t="e">
        <f>#REF!</f>
        <v>#REF!</v>
      </c>
      <c r="H226" s="5" t="s">
        <v>351</v>
      </c>
      <c r="I226" s="5" t="s">
        <v>373</v>
      </c>
      <c r="J226" s="5">
        <v>511243138</v>
      </c>
      <c r="K226" s="5" t="s">
        <v>225</v>
      </c>
      <c r="L226" s="5" t="s">
        <v>367</v>
      </c>
      <c r="M226" s="5" t="s">
        <v>366</v>
      </c>
      <c r="N226" s="5" t="s">
        <v>364</v>
      </c>
      <c r="O226" s="5" t="s">
        <v>365</v>
      </c>
      <c r="P226" s="5" t="s">
        <v>347</v>
      </c>
      <c r="Q226" s="5">
        <v>291201020</v>
      </c>
      <c r="R226" s="5">
        <v>291201021</v>
      </c>
      <c r="S226" s="5" t="s">
        <v>264</v>
      </c>
      <c r="T226" s="5" t="s">
        <v>373</v>
      </c>
      <c r="U226" s="5" t="s">
        <v>375</v>
      </c>
      <c r="V226" s="5" t="s">
        <v>374</v>
      </c>
      <c r="W226" s="5" t="s">
        <v>351</v>
      </c>
      <c r="X226" s="5" t="s">
        <v>492</v>
      </c>
      <c r="Y226" s="5"/>
      <c r="Z226" s="5" t="s">
        <v>702</v>
      </c>
      <c r="AA226" s="5" t="s">
        <v>498</v>
      </c>
      <c r="AB226" s="9" t="s">
        <v>701</v>
      </c>
    </row>
    <row r="227" spans="1:28" ht="15" customHeight="1" x14ac:dyDescent="0.25">
      <c r="A227" s="6" t="s">
        <v>777</v>
      </c>
      <c r="B227" s="5" t="s">
        <v>334</v>
      </c>
      <c r="C227" s="5" t="s">
        <v>493</v>
      </c>
      <c r="D227" s="5" t="s">
        <v>335</v>
      </c>
      <c r="E227" s="18" t="str">
        <f t="shared" si="3"/>
        <v>R1</v>
      </c>
      <c r="F227" s="5" t="s">
        <v>268</v>
      </c>
      <c r="G227" s="7" t="e">
        <f>#REF!</f>
        <v>#REF!</v>
      </c>
      <c r="H227" s="5" t="s">
        <v>351</v>
      </c>
      <c r="I227" s="5" t="s">
        <v>373</v>
      </c>
      <c r="J227" s="5">
        <v>511243138</v>
      </c>
      <c r="K227" s="5" t="s">
        <v>225</v>
      </c>
      <c r="L227" s="5" t="s">
        <v>367</v>
      </c>
      <c r="M227" s="5" t="s">
        <v>366</v>
      </c>
      <c r="N227" s="5" t="s">
        <v>364</v>
      </c>
      <c r="O227" s="5" t="s">
        <v>365</v>
      </c>
      <c r="P227" s="5" t="s">
        <v>347</v>
      </c>
      <c r="Q227" s="5">
        <v>291201020</v>
      </c>
      <c r="R227" s="5">
        <v>291201021</v>
      </c>
      <c r="S227" s="5" t="s">
        <v>264</v>
      </c>
      <c r="T227" s="5" t="s">
        <v>373</v>
      </c>
      <c r="U227" s="5" t="s">
        <v>375</v>
      </c>
      <c r="V227" s="5" t="s">
        <v>374</v>
      </c>
      <c r="W227" s="5" t="s">
        <v>351</v>
      </c>
      <c r="X227" s="5" t="s">
        <v>492</v>
      </c>
      <c r="Y227" s="5"/>
      <c r="Z227" s="5" t="s">
        <v>702</v>
      </c>
      <c r="AA227" s="5" t="s">
        <v>498</v>
      </c>
      <c r="AB227" s="9" t="s">
        <v>701</v>
      </c>
    </row>
    <row r="228" spans="1:28" ht="15" customHeight="1" x14ac:dyDescent="0.25">
      <c r="A228" s="6" t="s">
        <v>777</v>
      </c>
      <c r="B228" s="5" t="s">
        <v>336</v>
      </c>
      <c r="C228" s="5" t="s">
        <v>207</v>
      </c>
      <c r="D228" s="5" t="s">
        <v>748</v>
      </c>
      <c r="E228" s="18" t="str">
        <f t="shared" si="3"/>
        <v>D1</v>
      </c>
      <c r="F228" s="5" t="s">
        <v>268</v>
      </c>
      <c r="G228" s="7" t="e">
        <f>#REF!</f>
        <v>#REF!</v>
      </c>
      <c r="H228" s="5" t="s">
        <v>351</v>
      </c>
      <c r="I228" s="5" t="s">
        <v>373</v>
      </c>
      <c r="J228" s="5">
        <v>511243138</v>
      </c>
      <c r="K228" s="5" t="s">
        <v>225</v>
      </c>
      <c r="L228" s="5" t="s">
        <v>367</v>
      </c>
      <c r="M228" s="5" t="s">
        <v>366</v>
      </c>
      <c r="N228" s="5" t="s">
        <v>364</v>
      </c>
      <c r="O228" s="5" t="s">
        <v>365</v>
      </c>
      <c r="P228" s="5" t="s">
        <v>347</v>
      </c>
      <c r="Q228" s="5">
        <v>291201020</v>
      </c>
      <c r="R228" s="5">
        <v>291201021</v>
      </c>
      <c r="S228" s="5" t="s">
        <v>264</v>
      </c>
      <c r="T228" s="5" t="s">
        <v>373</v>
      </c>
      <c r="U228" s="5" t="s">
        <v>375</v>
      </c>
      <c r="V228" s="5" t="s">
        <v>374</v>
      </c>
      <c r="W228" s="5" t="s">
        <v>351</v>
      </c>
      <c r="X228" s="5" t="s">
        <v>492</v>
      </c>
      <c r="Y228" s="5"/>
      <c r="Z228" s="5" t="s">
        <v>702</v>
      </c>
      <c r="AA228" s="5" t="s">
        <v>498</v>
      </c>
      <c r="AB228" s="9" t="s">
        <v>701</v>
      </c>
    </row>
    <row r="229" spans="1:28" ht="15" customHeight="1" x14ac:dyDescent="0.25">
      <c r="A229" s="6" t="s">
        <v>777</v>
      </c>
      <c r="B229" s="5" t="s">
        <v>140</v>
      </c>
      <c r="C229" s="5" t="s">
        <v>776</v>
      </c>
      <c r="D229" s="5" t="s">
        <v>692</v>
      </c>
      <c r="E229" s="18" t="str">
        <f t="shared" si="3"/>
        <v>R1/D1</v>
      </c>
      <c r="F229" s="5" t="s">
        <v>268</v>
      </c>
      <c r="G229" s="7" t="e">
        <f>#REF!</f>
        <v>#REF!</v>
      </c>
      <c r="H229" s="5" t="s">
        <v>351</v>
      </c>
      <c r="I229" s="5" t="s">
        <v>373</v>
      </c>
      <c r="J229" s="5">
        <v>511243138</v>
      </c>
      <c r="K229" s="5" t="s">
        <v>225</v>
      </c>
      <c r="L229" s="5" t="s">
        <v>367</v>
      </c>
      <c r="M229" s="5" t="s">
        <v>366</v>
      </c>
      <c r="N229" s="5" t="s">
        <v>364</v>
      </c>
      <c r="O229" s="5" t="s">
        <v>365</v>
      </c>
      <c r="P229" s="5" t="s">
        <v>347</v>
      </c>
      <c r="Q229" s="5">
        <v>291201020</v>
      </c>
      <c r="R229" s="5">
        <v>291201021</v>
      </c>
      <c r="S229" s="5" t="s">
        <v>264</v>
      </c>
      <c r="T229" s="5" t="s">
        <v>373</v>
      </c>
      <c r="U229" s="5" t="s">
        <v>375</v>
      </c>
      <c r="V229" s="5" t="s">
        <v>374</v>
      </c>
      <c r="W229" s="5" t="s">
        <v>351</v>
      </c>
      <c r="X229" s="5" t="s">
        <v>492</v>
      </c>
      <c r="Y229" s="5"/>
      <c r="Z229" s="5" t="s">
        <v>702</v>
      </c>
      <c r="AA229" s="5" t="s">
        <v>498</v>
      </c>
      <c r="AB229" s="9" t="s">
        <v>701</v>
      </c>
    </row>
    <row r="230" spans="1:28" ht="15" customHeight="1" x14ac:dyDescent="0.25">
      <c r="A230" s="6" t="s">
        <v>777</v>
      </c>
      <c r="B230" s="5" t="s">
        <v>54</v>
      </c>
      <c r="C230" s="5" t="s">
        <v>493</v>
      </c>
      <c r="D230" s="5" t="s">
        <v>61</v>
      </c>
      <c r="E230" s="18" t="str">
        <f t="shared" si="3"/>
        <v>R1</v>
      </c>
      <c r="F230" s="5" t="s">
        <v>268</v>
      </c>
      <c r="G230" s="7" t="e">
        <f>#REF!</f>
        <v>#REF!</v>
      </c>
      <c r="H230" s="5" t="s">
        <v>351</v>
      </c>
      <c r="I230" s="5" t="s">
        <v>373</v>
      </c>
      <c r="J230" s="5">
        <v>511243138</v>
      </c>
      <c r="K230" s="5" t="s">
        <v>225</v>
      </c>
      <c r="L230" s="5" t="s">
        <v>367</v>
      </c>
      <c r="M230" s="5" t="s">
        <v>366</v>
      </c>
      <c r="N230" s="5" t="s">
        <v>364</v>
      </c>
      <c r="O230" s="5" t="s">
        <v>365</v>
      </c>
      <c r="P230" s="5" t="s">
        <v>347</v>
      </c>
      <c r="Q230" s="5">
        <v>291201020</v>
      </c>
      <c r="R230" s="5">
        <v>291201021</v>
      </c>
      <c r="S230" s="5" t="s">
        <v>264</v>
      </c>
      <c r="T230" s="5" t="s">
        <v>373</v>
      </c>
      <c r="U230" s="5" t="s">
        <v>375</v>
      </c>
      <c r="V230" s="5" t="s">
        <v>374</v>
      </c>
      <c r="W230" s="5" t="s">
        <v>351</v>
      </c>
      <c r="X230" s="5" t="s">
        <v>492</v>
      </c>
      <c r="Y230" s="5"/>
      <c r="Z230" s="5" t="s">
        <v>702</v>
      </c>
      <c r="AA230" s="5" t="s">
        <v>498</v>
      </c>
      <c r="AB230" s="9" t="s">
        <v>701</v>
      </c>
    </row>
    <row r="231" spans="1:28" ht="15" customHeight="1" x14ac:dyDescent="0.25">
      <c r="A231" s="6" t="s">
        <v>777</v>
      </c>
      <c r="B231" s="5" t="s">
        <v>60</v>
      </c>
      <c r="C231" s="5" t="s">
        <v>207</v>
      </c>
      <c r="D231" s="22" t="s">
        <v>303</v>
      </c>
      <c r="E231" s="18" t="str">
        <f t="shared" si="3"/>
        <v>D1</v>
      </c>
      <c r="F231" s="5" t="s">
        <v>268</v>
      </c>
      <c r="G231" s="7" t="e">
        <f>#REF!</f>
        <v>#REF!</v>
      </c>
      <c r="H231" s="5" t="s">
        <v>351</v>
      </c>
      <c r="I231" s="5" t="s">
        <v>373</v>
      </c>
      <c r="J231" s="5">
        <v>511243139</v>
      </c>
      <c r="K231" s="5" t="s">
        <v>886</v>
      </c>
      <c r="L231" s="5" t="s">
        <v>367</v>
      </c>
      <c r="M231" s="5" t="s">
        <v>366</v>
      </c>
      <c r="N231" s="5" t="s">
        <v>364</v>
      </c>
      <c r="O231" s="5" t="s">
        <v>365</v>
      </c>
      <c r="P231" s="5" t="s">
        <v>347</v>
      </c>
      <c r="Q231" s="5">
        <v>291201020</v>
      </c>
      <c r="R231" s="5">
        <v>291201021</v>
      </c>
      <c r="S231" s="5" t="s">
        <v>264</v>
      </c>
      <c r="T231" s="5" t="s">
        <v>373</v>
      </c>
      <c r="U231" s="5" t="s">
        <v>375</v>
      </c>
      <c r="V231" s="5" t="s">
        <v>374</v>
      </c>
      <c r="W231" s="5" t="s">
        <v>351</v>
      </c>
      <c r="X231" s="5" t="s">
        <v>887</v>
      </c>
      <c r="Y231" s="5"/>
      <c r="Z231" s="5" t="s">
        <v>702</v>
      </c>
      <c r="AA231" s="5" t="s">
        <v>498</v>
      </c>
      <c r="AB231" s="9" t="s">
        <v>701</v>
      </c>
    </row>
    <row r="232" spans="1:28" ht="15" customHeight="1" x14ac:dyDescent="0.25">
      <c r="A232" s="6" t="s">
        <v>777</v>
      </c>
      <c r="B232" s="5" t="s">
        <v>124</v>
      </c>
      <c r="C232" s="5" t="s">
        <v>778</v>
      </c>
      <c r="D232" s="5" t="s">
        <v>157</v>
      </c>
      <c r="E232" s="18" t="str">
        <f t="shared" si="3"/>
        <v>R1/R3</v>
      </c>
      <c r="F232" s="5" t="s">
        <v>268</v>
      </c>
      <c r="G232" s="7" t="e">
        <f>#REF!</f>
        <v>#REF!</v>
      </c>
      <c r="H232" s="5" t="s">
        <v>351</v>
      </c>
      <c r="I232" s="5" t="s">
        <v>373</v>
      </c>
      <c r="J232" s="5">
        <v>511243138</v>
      </c>
      <c r="K232" s="5" t="s">
        <v>225</v>
      </c>
      <c r="L232" s="5" t="s">
        <v>367</v>
      </c>
      <c r="M232" s="5" t="s">
        <v>366</v>
      </c>
      <c r="N232" s="5" t="s">
        <v>364</v>
      </c>
      <c r="O232" s="5" t="s">
        <v>365</v>
      </c>
      <c r="P232" s="5" t="s">
        <v>347</v>
      </c>
      <c r="Q232" s="5">
        <v>291201020</v>
      </c>
      <c r="R232" s="5">
        <v>291201021</v>
      </c>
      <c r="S232" s="5" t="s">
        <v>264</v>
      </c>
      <c r="T232" s="5" t="s">
        <v>373</v>
      </c>
      <c r="U232" s="5" t="s">
        <v>375</v>
      </c>
      <c r="V232" s="5" t="s">
        <v>374</v>
      </c>
      <c r="W232" s="5" t="s">
        <v>351</v>
      </c>
      <c r="X232" s="5" t="s">
        <v>492</v>
      </c>
      <c r="Y232" s="5"/>
      <c r="Z232" s="5" t="s">
        <v>702</v>
      </c>
      <c r="AA232" s="5" t="s">
        <v>498</v>
      </c>
      <c r="AB232" s="9" t="s">
        <v>701</v>
      </c>
    </row>
    <row r="233" spans="1:28" ht="15" customHeight="1" x14ac:dyDescent="0.25">
      <c r="A233" s="6" t="s">
        <v>777</v>
      </c>
      <c r="B233" s="5" t="s">
        <v>125</v>
      </c>
      <c r="C233" s="5" t="s">
        <v>493</v>
      </c>
      <c r="D233" s="5" t="s">
        <v>151</v>
      </c>
      <c r="E233" s="18" t="str">
        <f t="shared" si="3"/>
        <v>R1</v>
      </c>
      <c r="F233" s="5" t="s">
        <v>268</v>
      </c>
      <c r="G233" s="7" t="e">
        <f>#REF!</f>
        <v>#REF!</v>
      </c>
      <c r="H233" s="5" t="s">
        <v>351</v>
      </c>
      <c r="I233" s="5" t="s">
        <v>373</v>
      </c>
      <c r="J233" s="5">
        <v>511243138</v>
      </c>
      <c r="K233" s="5" t="s">
        <v>225</v>
      </c>
      <c r="L233" s="5" t="s">
        <v>367</v>
      </c>
      <c r="M233" s="5" t="s">
        <v>366</v>
      </c>
      <c r="N233" s="5" t="s">
        <v>364</v>
      </c>
      <c r="O233" s="5" t="s">
        <v>365</v>
      </c>
      <c r="P233" s="5" t="s">
        <v>347</v>
      </c>
      <c r="Q233" s="5">
        <v>291201020</v>
      </c>
      <c r="R233" s="5">
        <v>291201021</v>
      </c>
      <c r="S233" s="5" t="s">
        <v>264</v>
      </c>
      <c r="T233" s="5" t="s">
        <v>373</v>
      </c>
      <c r="U233" s="5" t="s">
        <v>375</v>
      </c>
      <c r="V233" s="5" t="s">
        <v>374</v>
      </c>
      <c r="W233" s="5" t="s">
        <v>351</v>
      </c>
      <c r="X233" s="5" t="s">
        <v>492</v>
      </c>
      <c r="Y233" s="5"/>
      <c r="Z233" s="5" t="s">
        <v>702</v>
      </c>
      <c r="AA233" s="5" t="s">
        <v>498</v>
      </c>
      <c r="AB233" s="9" t="s">
        <v>701</v>
      </c>
    </row>
    <row r="234" spans="1:28" ht="15" customHeight="1" x14ac:dyDescent="0.25">
      <c r="A234" s="6" t="s">
        <v>777</v>
      </c>
      <c r="B234" s="5" t="s">
        <v>126</v>
      </c>
      <c r="C234" s="5" t="s">
        <v>493</v>
      </c>
      <c r="D234" s="5" t="s">
        <v>152</v>
      </c>
      <c r="E234" s="18" t="str">
        <f t="shared" si="3"/>
        <v>R1</v>
      </c>
      <c r="F234" s="5" t="s">
        <v>268</v>
      </c>
      <c r="G234" s="7" t="e">
        <f>#REF!</f>
        <v>#REF!</v>
      </c>
      <c r="H234" s="5" t="s">
        <v>351</v>
      </c>
      <c r="I234" s="5" t="s">
        <v>373</v>
      </c>
      <c r="J234" s="5">
        <v>511243138</v>
      </c>
      <c r="K234" s="5" t="s">
        <v>225</v>
      </c>
      <c r="L234" s="5" t="s">
        <v>367</v>
      </c>
      <c r="M234" s="5" t="s">
        <v>366</v>
      </c>
      <c r="N234" s="5" t="s">
        <v>364</v>
      </c>
      <c r="O234" s="5" t="s">
        <v>365</v>
      </c>
      <c r="P234" s="5" t="s">
        <v>347</v>
      </c>
      <c r="Q234" s="5">
        <v>291201020</v>
      </c>
      <c r="R234" s="5">
        <v>291201021</v>
      </c>
      <c r="S234" s="5" t="s">
        <v>264</v>
      </c>
      <c r="T234" s="5" t="s">
        <v>373</v>
      </c>
      <c r="U234" s="5" t="s">
        <v>375</v>
      </c>
      <c r="V234" s="5" t="s">
        <v>374</v>
      </c>
      <c r="W234" s="5" t="s">
        <v>351</v>
      </c>
      <c r="X234" s="5" t="s">
        <v>492</v>
      </c>
      <c r="Y234" s="5"/>
      <c r="Z234" s="5" t="s">
        <v>702</v>
      </c>
      <c r="AA234" s="5" t="s">
        <v>498</v>
      </c>
      <c r="AB234" s="9" t="s">
        <v>701</v>
      </c>
    </row>
    <row r="235" spans="1:28" ht="15" customHeight="1" x14ac:dyDescent="0.25">
      <c r="A235" s="6" t="s">
        <v>777</v>
      </c>
      <c r="B235" s="5" t="s">
        <v>1</v>
      </c>
      <c r="C235" s="5" t="s">
        <v>493</v>
      </c>
      <c r="D235" s="5" t="s">
        <v>337</v>
      </c>
      <c r="E235" s="18" t="str">
        <f t="shared" si="3"/>
        <v>R1</v>
      </c>
      <c r="F235" s="5" t="s">
        <v>268</v>
      </c>
      <c r="G235" s="7" t="e">
        <f>#REF!</f>
        <v>#REF!</v>
      </c>
      <c r="H235" s="5" t="s">
        <v>351</v>
      </c>
      <c r="I235" s="5" t="s">
        <v>373</v>
      </c>
      <c r="J235" s="5">
        <v>511243138</v>
      </c>
      <c r="K235" s="5" t="s">
        <v>225</v>
      </c>
      <c r="L235" s="5" t="s">
        <v>367</v>
      </c>
      <c r="M235" s="5" t="s">
        <v>366</v>
      </c>
      <c r="N235" s="5" t="s">
        <v>364</v>
      </c>
      <c r="O235" s="5" t="s">
        <v>365</v>
      </c>
      <c r="P235" s="5" t="s">
        <v>347</v>
      </c>
      <c r="Q235" s="5">
        <v>291201020</v>
      </c>
      <c r="R235" s="5">
        <v>291201021</v>
      </c>
      <c r="S235" s="5" t="s">
        <v>264</v>
      </c>
      <c r="T235" s="5" t="s">
        <v>373</v>
      </c>
      <c r="U235" s="5" t="s">
        <v>375</v>
      </c>
      <c r="V235" s="5" t="s">
        <v>374</v>
      </c>
      <c r="W235" s="5" t="s">
        <v>351</v>
      </c>
      <c r="X235" s="5" t="s">
        <v>492</v>
      </c>
      <c r="Y235" s="5"/>
      <c r="Z235" s="5" t="s">
        <v>702</v>
      </c>
      <c r="AA235" s="5" t="s">
        <v>498</v>
      </c>
      <c r="AB235" s="9" t="s">
        <v>701</v>
      </c>
    </row>
    <row r="236" spans="1:28" ht="15" customHeight="1" x14ac:dyDescent="0.25">
      <c r="A236" s="6" t="s">
        <v>777</v>
      </c>
      <c r="B236" s="5" t="s">
        <v>167</v>
      </c>
      <c r="C236" s="5" t="s">
        <v>493</v>
      </c>
      <c r="D236" s="5" t="s">
        <v>338</v>
      </c>
      <c r="E236" s="18" t="str">
        <f t="shared" si="3"/>
        <v>R1</v>
      </c>
      <c r="F236" s="5" t="s">
        <v>268</v>
      </c>
      <c r="G236" s="7" t="e">
        <f>#REF!</f>
        <v>#REF!</v>
      </c>
      <c r="H236" s="5" t="s">
        <v>351</v>
      </c>
      <c r="I236" s="5" t="s">
        <v>373</v>
      </c>
      <c r="J236" s="5">
        <v>511243138</v>
      </c>
      <c r="K236" s="5" t="s">
        <v>225</v>
      </c>
      <c r="L236" s="5" t="s">
        <v>367</v>
      </c>
      <c r="M236" s="5" t="s">
        <v>366</v>
      </c>
      <c r="N236" s="5" t="s">
        <v>364</v>
      </c>
      <c r="O236" s="5" t="s">
        <v>365</v>
      </c>
      <c r="P236" s="5" t="s">
        <v>347</v>
      </c>
      <c r="Q236" s="5">
        <v>291201020</v>
      </c>
      <c r="R236" s="5">
        <v>291201021</v>
      </c>
      <c r="S236" s="5" t="s">
        <v>264</v>
      </c>
      <c r="T236" s="5" t="s">
        <v>373</v>
      </c>
      <c r="U236" s="5" t="s">
        <v>375</v>
      </c>
      <c r="V236" s="5" t="s">
        <v>374</v>
      </c>
      <c r="W236" s="5" t="s">
        <v>351</v>
      </c>
      <c r="X236" s="5" t="s">
        <v>492</v>
      </c>
      <c r="Y236" s="5"/>
      <c r="Z236" s="5" t="s">
        <v>702</v>
      </c>
      <c r="AA236" s="5" t="s">
        <v>498</v>
      </c>
      <c r="AB236" s="9" t="s">
        <v>701</v>
      </c>
    </row>
    <row r="237" spans="1:28" ht="15" customHeight="1" x14ac:dyDescent="0.25">
      <c r="A237" s="6" t="s">
        <v>777</v>
      </c>
      <c r="B237" s="5" t="s">
        <v>128</v>
      </c>
      <c r="C237" s="5" t="s">
        <v>778</v>
      </c>
      <c r="D237" s="5" t="s">
        <v>154</v>
      </c>
      <c r="E237" s="18" t="str">
        <f t="shared" si="3"/>
        <v>R1/R3</v>
      </c>
      <c r="F237" s="5" t="s">
        <v>268</v>
      </c>
      <c r="G237" s="7" t="e">
        <f>#REF!</f>
        <v>#REF!</v>
      </c>
      <c r="H237" s="5" t="s">
        <v>351</v>
      </c>
      <c r="I237" s="5" t="s">
        <v>373</v>
      </c>
      <c r="J237" s="5">
        <v>511243138</v>
      </c>
      <c r="K237" s="5" t="s">
        <v>225</v>
      </c>
      <c r="L237" s="5" t="s">
        <v>367</v>
      </c>
      <c r="M237" s="5" t="s">
        <v>366</v>
      </c>
      <c r="N237" s="5" t="s">
        <v>364</v>
      </c>
      <c r="O237" s="5" t="s">
        <v>365</v>
      </c>
      <c r="P237" s="5" t="s">
        <v>347</v>
      </c>
      <c r="Q237" s="5">
        <v>291201020</v>
      </c>
      <c r="R237" s="5">
        <v>291201021</v>
      </c>
      <c r="S237" s="5" t="s">
        <v>264</v>
      </c>
      <c r="T237" s="5" t="s">
        <v>373</v>
      </c>
      <c r="U237" s="5" t="s">
        <v>375</v>
      </c>
      <c r="V237" s="5" t="s">
        <v>374</v>
      </c>
      <c r="W237" s="5" t="s">
        <v>351</v>
      </c>
      <c r="X237" s="5" t="s">
        <v>492</v>
      </c>
      <c r="Y237" s="5"/>
      <c r="Z237" s="5" t="s">
        <v>702</v>
      </c>
      <c r="AA237" s="5" t="s">
        <v>498</v>
      </c>
      <c r="AB237" s="9" t="s">
        <v>701</v>
      </c>
    </row>
    <row r="238" spans="1:28" ht="15" customHeight="1" x14ac:dyDescent="0.25">
      <c r="A238" s="6" t="s">
        <v>777</v>
      </c>
      <c r="B238" s="5" t="s">
        <v>55</v>
      </c>
      <c r="C238" s="5" t="s">
        <v>493</v>
      </c>
      <c r="D238" s="5" t="s">
        <v>62</v>
      </c>
      <c r="E238" s="18" t="str">
        <f t="shared" si="3"/>
        <v>R1</v>
      </c>
      <c r="F238" s="5" t="s">
        <v>268</v>
      </c>
      <c r="G238" s="7" t="e">
        <f>#REF!</f>
        <v>#REF!</v>
      </c>
      <c r="H238" s="5" t="s">
        <v>351</v>
      </c>
      <c r="I238" s="5" t="s">
        <v>373</v>
      </c>
      <c r="J238" s="5">
        <v>511243138</v>
      </c>
      <c r="K238" s="5" t="s">
        <v>225</v>
      </c>
      <c r="L238" s="5" t="s">
        <v>367</v>
      </c>
      <c r="M238" s="5" t="s">
        <v>366</v>
      </c>
      <c r="N238" s="5" t="s">
        <v>364</v>
      </c>
      <c r="O238" s="5" t="s">
        <v>365</v>
      </c>
      <c r="P238" s="5" t="s">
        <v>347</v>
      </c>
      <c r="Q238" s="5">
        <v>291201020</v>
      </c>
      <c r="R238" s="5">
        <v>291201021</v>
      </c>
      <c r="S238" s="5" t="s">
        <v>264</v>
      </c>
      <c r="T238" s="5" t="s">
        <v>373</v>
      </c>
      <c r="U238" s="5" t="s">
        <v>375</v>
      </c>
      <c r="V238" s="5" t="s">
        <v>374</v>
      </c>
      <c r="W238" s="5" t="s">
        <v>351</v>
      </c>
      <c r="X238" s="5" t="s">
        <v>492</v>
      </c>
      <c r="Y238" s="5"/>
      <c r="Z238" s="5" t="s">
        <v>702</v>
      </c>
      <c r="AA238" s="5" t="s">
        <v>498</v>
      </c>
      <c r="AB238" s="9" t="s">
        <v>701</v>
      </c>
    </row>
    <row r="239" spans="1:28" ht="15" customHeight="1" x14ac:dyDescent="0.25">
      <c r="A239" s="6" t="s">
        <v>777</v>
      </c>
      <c r="B239" s="5" t="s">
        <v>91</v>
      </c>
      <c r="C239" s="5" t="s">
        <v>776</v>
      </c>
      <c r="D239" s="5" t="s">
        <v>698</v>
      </c>
      <c r="E239" s="18" t="str">
        <f t="shared" si="3"/>
        <v>R1/D1</v>
      </c>
      <c r="F239" s="5" t="s">
        <v>268</v>
      </c>
      <c r="G239" s="7" t="e">
        <f>#REF!</f>
        <v>#REF!</v>
      </c>
      <c r="H239" s="5" t="s">
        <v>351</v>
      </c>
      <c r="I239" s="5" t="s">
        <v>373</v>
      </c>
      <c r="J239" s="5">
        <v>511243138</v>
      </c>
      <c r="K239" s="5" t="s">
        <v>225</v>
      </c>
      <c r="L239" s="5" t="s">
        <v>367</v>
      </c>
      <c r="M239" s="5" t="s">
        <v>366</v>
      </c>
      <c r="N239" s="5" t="s">
        <v>364</v>
      </c>
      <c r="O239" s="5" t="s">
        <v>365</v>
      </c>
      <c r="P239" s="5" t="s">
        <v>347</v>
      </c>
      <c r="Q239" s="5">
        <v>291201020</v>
      </c>
      <c r="R239" s="5">
        <v>291201021</v>
      </c>
      <c r="S239" s="5" t="s">
        <v>264</v>
      </c>
      <c r="T239" s="5" t="s">
        <v>373</v>
      </c>
      <c r="U239" s="5" t="s">
        <v>375</v>
      </c>
      <c r="V239" s="5" t="s">
        <v>374</v>
      </c>
      <c r="W239" s="5" t="s">
        <v>351</v>
      </c>
      <c r="X239" s="5" t="s">
        <v>492</v>
      </c>
      <c r="Y239" s="5"/>
      <c r="Z239" s="5" t="s">
        <v>702</v>
      </c>
      <c r="AA239" s="5" t="s">
        <v>498</v>
      </c>
      <c r="AB239" s="9" t="s">
        <v>701</v>
      </c>
    </row>
    <row r="240" spans="1:28" ht="15" customHeight="1" x14ac:dyDescent="0.25">
      <c r="A240" s="6" t="s">
        <v>777</v>
      </c>
      <c r="B240" s="5" t="s">
        <v>129</v>
      </c>
      <c r="C240" s="5" t="s">
        <v>778</v>
      </c>
      <c r="D240" s="5" t="s">
        <v>155</v>
      </c>
      <c r="E240" s="18" t="str">
        <f t="shared" si="3"/>
        <v>R1/R3</v>
      </c>
      <c r="F240" s="5" t="s">
        <v>268</v>
      </c>
      <c r="G240" s="7" t="e">
        <f>#REF!</f>
        <v>#REF!</v>
      </c>
      <c r="H240" s="5" t="s">
        <v>351</v>
      </c>
      <c r="I240" s="5" t="s">
        <v>373</v>
      </c>
      <c r="J240" s="5">
        <v>511243138</v>
      </c>
      <c r="K240" s="5" t="s">
        <v>225</v>
      </c>
      <c r="L240" s="5" t="s">
        <v>367</v>
      </c>
      <c r="M240" s="5" t="s">
        <v>366</v>
      </c>
      <c r="N240" s="5" t="s">
        <v>364</v>
      </c>
      <c r="O240" s="5" t="s">
        <v>365</v>
      </c>
      <c r="P240" s="5" t="s">
        <v>347</v>
      </c>
      <c r="Q240" s="5">
        <v>291201020</v>
      </c>
      <c r="R240" s="5">
        <v>291201021</v>
      </c>
      <c r="S240" s="5" t="s">
        <v>264</v>
      </c>
      <c r="T240" s="5" t="s">
        <v>373</v>
      </c>
      <c r="U240" s="5" t="s">
        <v>375</v>
      </c>
      <c r="V240" s="5" t="s">
        <v>374</v>
      </c>
      <c r="W240" s="5" t="s">
        <v>351</v>
      </c>
      <c r="X240" s="5" t="s">
        <v>492</v>
      </c>
      <c r="Y240" s="5"/>
      <c r="Z240" s="5" t="s">
        <v>702</v>
      </c>
      <c r="AA240" s="5" t="s">
        <v>498</v>
      </c>
      <c r="AB240" s="9" t="s">
        <v>701</v>
      </c>
    </row>
    <row r="241" spans="1:28" ht="15" customHeight="1" x14ac:dyDescent="0.25">
      <c r="A241" s="6" t="s">
        <v>777</v>
      </c>
      <c r="B241" s="5" t="s">
        <v>131</v>
      </c>
      <c r="C241" s="5" t="s">
        <v>776</v>
      </c>
      <c r="D241" s="5" t="s">
        <v>165</v>
      </c>
      <c r="E241" s="18" t="str">
        <f t="shared" si="3"/>
        <v>R1/D1</v>
      </c>
      <c r="F241" s="5" t="s">
        <v>268</v>
      </c>
      <c r="G241" s="7" t="e">
        <f>#REF!</f>
        <v>#REF!</v>
      </c>
      <c r="H241" s="5" t="s">
        <v>351</v>
      </c>
      <c r="I241" s="5" t="s">
        <v>373</v>
      </c>
      <c r="J241" s="5">
        <v>511243138</v>
      </c>
      <c r="K241" s="5" t="s">
        <v>225</v>
      </c>
      <c r="L241" s="5" t="s">
        <v>367</v>
      </c>
      <c r="M241" s="5" t="s">
        <v>366</v>
      </c>
      <c r="N241" s="5" t="s">
        <v>364</v>
      </c>
      <c r="O241" s="5" t="s">
        <v>365</v>
      </c>
      <c r="P241" s="5" t="s">
        <v>347</v>
      </c>
      <c r="Q241" s="5">
        <v>291201020</v>
      </c>
      <c r="R241" s="5">
        <v>291201021</v>
      </c>
      <c r="S241" s="5" t="s">
        <v>264</v>
      </c>
      <c r="T241" s="5" t="s">
        <v>373</v>
      </c>
      <c r="U241" s="5" t="s">
        <v>375</v>
      </c>
      <c r="V241" s="5" t="s">
        <v>374</v>
      </c>
      <c r="W241" s="5" t="s">
        <v>351</v>
      </c>
      <c r="X241" s="5" t="s">
        <v>492</v>
      </c>
      <c r="Y241" s="5"/>
      <c r="Z241" s="5" t="s">
        <v>702</v>
      </c>
      <c r="AA241" s="5" t="s">
        <v>498</v>
      </c>
      <c r="AB241" s="9" t="s">
        <v>701</v>
      </c>
    </row>
    <row r="242" spans="1:28" ht="15" customHeight="1" x14ac:dyDescent="0.25">
      <c r="A242" s="6" t="s">
        <v>777</v>
      </c>
      <c r="B242" s="5" t="s">
        <v>76</v>
      </c>
      <c r="C242" s="5" t="s">
        <v>776</v>
      </c>
      <c r="D242" s="5" t="s">
        <v>958</v>
      </c>
      <c r="E242" s="18" t="str">
        <f t="shared" si="3"/>
        <v>R1/D1</v>
      </c>
      <c r="F242" s="5" t="s">
        <v>268</v>
      </c>
      <c r="G242" s="7" t="e">
        <f>#REF!</f>
        <v>#REF!</v>
      </c>
      <c r="H242" s="5" t="s">
        <v>351</v>
      </c>
      <c r="I242" s="5" t="s">
        <v>373</v>
      </c>
      <c r="J242" s="5">
        <v>511243138</v>
      </c>
      <c r="K242" s="5" t="s">
        <v>225</v>
      </c>
      <c r="L242" s="5" t="s">
        <v>367</v>
      </c>
      <c r="M242" s="5" t="s">
        <v>366</v>
      </c>
      <c r="N242" s="5" t="s">
        <v>364</v>
      </c>
      <c r="O242" s="5" t="s">
        <v>365</v>
      </c>
      <c r="P242" s="5" t="s">
        <v>347</v>
      </c>
      <c r="Q242" s="5">
        <v>291201020</v>
      </c>
      <c r="R242" s="5">
        <v>291201021</v>
      </c>
      <c r="S242" s="5" t="s">
        <v>264</v>
      </c>
      <c r="T242" s="5" t="s">
        <v>373</v>
      </c>
      <c r="U242" s="5" t="s">
        <v>375</v>
      </c>
      <c r="V242" s="5" t="s">
        <v>374</v>
      </c>
      <c r="W242" s="5" t="s">
        <v>351</v>
      </c>
      <c r="X242" s="5" t="s">
        <v>492</v>
      </c>
      <c r="Y242" s="5"/>
      <c r="Z242" s="5" t="s">
        <v>702</v>
      </c>
      <c r="AA242" s="5" t="s">
        <v>498</v>
      </c>
      <c r="AB242" s="9" t="s">
        <v>701</v>
      </c>
    </row>
    <row r="243" spans="1:28" ht="15" customHeight="1" x14ac:dyDescent="0.25">
      <c r="A243" s="6" t="s">
        <v>777</v>
      </c>
      <c r="B243" s="5" t="s">
        <v>158</v>
      </c>
      <c r="C243" s="5" t="s">
        <v>778</v>
      </c>
      <c r="D243" s="5" t="s">
        <v>159</v>
      </c>
      <c r="E243" s="18" t="str">
        <f t="shared" si="3"/>
        <v>R1/R3</v>
      </c>
      <c r="F243" s="5" t="s">
        <v>268</v>
      </c>
      <c r="G243" s="7" t="e">
        <f>#REF!</f>
        <v>#REF!</v>
      </c>
      <c r="H243" s="5" t="s">
        <v>351</v>
      </c>
      <c r="I243" s="5" t="s">
        <v>373</v>
      </c>
      <c r="J243" s="5">
        <v>511243138</v>
      </c>
      <c r="K243" s="5" t="s">
        <v>225</v>
      </c>
      <c r="L243" s="5" t="s">
        <v>367</v>
      </c>
      <c r="M243" s="5" t="s">
        <v>366</v>
      </c>
      <c r="N243" s="5" t="s">
        <v>364</v>
      </c>
      <c r="O243" s="5" t="s">
        <v>365</v>
      </c>
      <c r="P243" s="5" t="s">
        <v>347</v>
      </c>
      <c r="Q243" s="5">
        <v>291201020</v>
      </c>
      <c r="R243" s="5">
        <v>291201021</v>
      </c>
      <c r="S243" s="5" t="s">
        <v>264</v>
      </c>
      <c r="T243" s="5" t="s">
        <v>373</v>
      </c>
      <c r="U243" s="5" t="s">
        <v>375</v>
      </c>
      <c r="V243" s="5" t="s">
        <v>374</v>
      </c>
      <c r="W243" s="5" t="s">
        <v>351</v>
      </c>
      <c r="X243" s="5" t="s">
        <v>492</v>
      </c>
      <c r="Y243" s="5"/>
      <c r="Z243" s="5" t="s">
        <v>702</v>
      </c>
      <c r="AA243" s="5" t="s">
        <v>498</v>
      </c>
      <c r="AB243" s="9" t="s">
        <v>701</v>
      </c>
    </row>
    <row r="244" spans="1:28" ht="15" customHeight="1" x14ac:dyDescent="0.25">
      <c r="A244" s="6" t="s">
        <v>777</v>
      </c>
      <c r="B244" s="5" t="s">
        <v>132</v>
      </c>
      <c r="C244" s="5" t="s">
        <v>776</v>
      </c>
      <c r="D244" s="5" t="s">
        <v>160</v>
      </c>
      <c r="E244" s="18" t="str">
        <f t="shared" si="3"/>
        <v>R1/D1</v>
      </c>
      <c r="F244" s="5" t="s">
        <v>268</v>
      </c>
      <c r="G244" s="7" t="e">
        <f>#REF!</f>
        <v>#REF!</v>
      </c>
      <c r="H244" s="5" t="s">
        <v>351</v>
      </c>
      <c r="I244" s="5" t="s">
        <v>373</v>
      </c>
      <c r="J244" s="5">
        <v>511243138</v>
      </c>
      <c r="K244" s="5" t="s">
        <v>225</v>
      </c>
      <c r="L244" s="5" t="s">
        <v>367</v>
      </c>
      <c r="M244" s="5" t="s">
        <v>366</v>
      </c>
      <c r="N244" s="5" t="s">
        <v>364</v>
      </c>
      <c r="O244" s="5" t="s">
        <v>365</v>
      </c>
      <c r="P244" s="5" t="s">
        <v>347</v>
      </c>
      <c r="Q244" s="5">
        <v>291201020</v>
      </c>
      <c r="R244" s="5">
        <v>291201021</v>
      </c>
      <c r="S244" s="5" t="s">
        <v>264</v>
      </c>
      <c r="T244" s="5" t="s">
        <v>373</v>
      </c>
      <c r="U244" s="5" t="s">
        <v>375</v>
      </c>
      <c r="V244" s="5" t="s">
        <v>374</v>
      </c>
      <c r="W244" s="5" t="s">
        <v>351</v>
      </c>
      <c r="X244" s="5" t="s">
        <v>492</v>
      </c>
      <c r="Y244" s="5"/>
      <c r="Z244" s="5" t="s">
        <v>702</v>
      </c>
      <c r="AA244" s="5" t="s">
        <v>498</v>
      </c>
      <c r="AB244" s="9" t="s">
        <v>701</v>
      </c>
    </row>
    <row r="245" spans="1:28" ht="15" customHeight="1" x14ac:dyDescent="0.25">
      <c r="A245" s="6" t="s">
        <v>777</v>
      </c>
      <c r="B245" s="5" t="s">
        <v>133</v>
      </c>
      <c r="C245" s="5" t="s">
        <v>776</v>
      </c>
      <c r="D245" s="5" t="s">
        <v>448</v>
      </c>
      <c r="E245" s="18" t="str">
        <f t="shared" si="3"/>
        <v>R1/D1</v>
      </c>
      <c r="F245" s="5" t="s">
        <v>268</v>
      </c>
      <c r="G245" s="7" t="e">
        <f>#REF!</f>
        <v>#REF!</v>
      </c>
      <c r="H245" s="5" t="s">
        <v>351</v>
      </c>
      <c r="I245" s="5" t="s">
        <v>373</v>
      </c>
      <c r="J245" s="5">
        <v>511243138</v>
      </c>
      <c r="K245" s="5" t="s">
        <v>225</v>
      </c>
      <c r="L245" s="5" t="s">
        <v>367</v>
      </c>
      <c r="M245" s="5" t="s">
        <v>366</v>
      </c>
      <c r="N245" s="5" t="s">
        <v>364</v>
      </c>
      <c r="O245" s="5" t="s">
        <v>365</v>
      </c>
      <c r="P245" s="5" t="s">
        <v>347</v>
      </c>
      <c r="Q245" s="5">
        <v>291201020</v>
      </c>
      <c r="R245" s="5">
        <v>291201021</v>
      </c>
      <c r="S245" s="5" t="s">
        <v>264</v>
      </c>
      <c r="T245" s="5" t="s">
        <v>373</v>
      </c>
      <c r="U245" s="5" t="s">
        <v>375</v>
      </c>
      <c r="V245" s="5" t="s">
        <v>374</v>
      </c>
      <c r="W245" s="5" t="s">
        <v>351</v>
      </c>
      <c r="X245" s="5" t="s">
        <v>492</v>
      </c>
      <c r="Y245" s="5"/>
      <c r="Z245" s="5" t="s">
        <v>702</v>
      </c>
      <c r="AA245" s="5" t="s">
        <v>498</v>
      </c>
      <c r="AB245" s="9" t="s">
        <v>701</v>
      </c>
    </row>
    <row r="246" spans="1:28" ht="15" customHeight="1" x14ac:dyDescent="0.25">
      <c r="A246" s="6" t="s">
        <v>777</v>
      </c>
      <c r="B246" s="5" t="s">
        <v>339</v>
      </c>
      <c r="C246" s="5" t="s">
        <v>776</v>
      </c>
      <c r="D246" s="5" t="s">
        <v>473</v>
      </c>
      <c r="E246" s="18" t="str">
        <f t="shared" si="3"/>
        <v>R1/D1</v>
      </c>
      <c r="F246" s="5" t="s">
        <v>268</v>
      </c>
      <c r="G246" s="7" t="e">
        <f>#REF!</f>
        <v>#REF!</v>
      </c>
      <c r="H246" s="5" t="s">
        <v>351</v>
      </c>
      <c r="I246" s="5" t="s">
        <v>373</v>
      </c>
      <c r="J246" s="5">
        <v>511243138</v>
      </c>
      <c r="K246" s="5" t="s">
        <v>225</v>
      </c>
      <c r="L246" s="5" t="s">
        <v>367</v>
      </c>
      <c r="M246" s="5" t="s">
        <v>366</v>
      </c>
      <c r="N246" s="5" t="s">
        <v>364</v>
      </c>
      <c r="O246" s="5" t="s">
        <v>365</v>
      </c>
      <c r="P246" s="5" t="s">
        <v>347</v>
      </c>
      <c r="Q246" s="5">
        <v>291201020</v>
      </c>
      <c r="R246" s="5">
        <v>291201021</v>
      </c>
      <c r="S246" s="5" t="s">
        <v>264</v>
      </c>
      <c r="T246" s="5" t="s">
        <v>373</v>
      </c>
      <c r="U246" s="5" t="s">
        <v>375</v>
      </c>
      <c r="V246" s="5" t="s">
        <v>374</v>
      </c>
      <c r="W246" s="5" t="s">
        <v>351</v>
      </c>
      <c r="X246" s="5" t="s">
        <v>492</v>
      </c>
      <c r="Y246" s="5"/>
      <c r="Z246" s="5" t="s">
        <v>702</v>
      </c>
      <c r="AA246" s="5" t="s">
        <v>498</v>
      </c>
      <c r="AB246" s="9" t="s">
        <v>701</v>
      </c>
    </row>
    <row r="247" spans="1:28" ht="15" customHeight="1" x14ac:dyDescent="0.25">
      <c r="A247" s="6" t="s">
        <v>777</v>
      </c>
      <c r="B247" s="5" t="s">
        <v>25</v>
      </c>
      <c r="C247" s="5" t="s">
        <v>776</v>
      </c>
      <c r="D247" s="5" t="s">
        <v>41</v>
      </c>
      <c r="E247" s="18" t="str">
        <f t="shared" si="3"/>
        <v>R1/D1</v>
      </c>
      <c r="F247" s="5" t="s">
        <v>268</v>
      </c>
      <c r="G247" s="7" t="e">
        <f>#REF!</f>
        <v>#REF!</v>
      </c>
      <c r="H247" s="5" t="s">
        <v>351</v>
      </c>
      <c r="I247" s="5" t="s">
        <v>373</v>
      </c>
      <c r="J247" s="5">
        <v>511243138</v>
      </c>
      <c r="K247" s="5" t="s">
        <v>225</v>
      </c>
      <c r="L247" s="5" t="s">
        <v>367</v>
      </c>
      <c r="M247" s="5" t="s">
        <v>366</v>
      </c>
      <c r="N247" s="5" t="s">
        <v>364</v>
      </c>
      <c r="O247" s="5" t="s">
        <v>365</v>
      </c>
      <c r="P247" s="5" t="s">
        <v>347</v>
      </c>
      <c r="Q247" s="5">
        <v>291201020</v>
      </c>
      <c r="R247" s="5">
        <v>291201021</v>
      </c>
      <c r="S247" s="5" t="s">
        <v>264</v>
      </c>
      <c r="T247" s="5" t="s">
        <v>373</v>
      </c>
      <c r="U247" s="5" t="s">
        <v>375</v>
      </c>
      <c r="V247" s="5" t="s">
        <v>374</v>
      </c>
      <c r="W247" s="5" t="s">
        <v>351</v>
      </c>
      <c r="X247" s="5" t="s">
        <v>492</v>
      </c>
      <c r="Y247" s="5"/>
      <c r="Z247" s="5" t="s">
        <v>702</v>
      </c>
      <c r="AA247" s="5" t="s">
        <v>498</v>
      </c>
      <c r="AB247" s="9" t="s">
        <v>701</v>
      </c>
    </row>
    <row r="248" spans="1:28" ht="15" customHeight="1" x14ac:dyDescent="0.25">
      <c r="A248" s="6" t="s">
        <v>777</v>
      </c>
      <c r="B248" s="5" t="s">
        <v>89</v>
      </c>
      <c r="C248" s="5" t="s">
        <v>776</v>
      </c>
      <c r="D248" s="5" t="s">
        <v>396</v>
      </c>
      <c r="E248" s="18" t="str">
        <f t="shared" si="3"/>
        <v>R1/D1</v>
      </c>
      <c r="F248" s="5" t="s">
        <v>268</v>
      </c>
      <c r="G248" s="7" t="e">
        <f>#REF!</f>
        <v>#REF!</v>
      </c>
      <c r="H248" s="5" t="s">
        <v>351</v>
      </c>
      <c r="I248" s="5" t="s">
        <v>373</v>
      </c>
      <c r="J248" s="5">
        <v>511243138</v>
      </c>
      <c r="K248" s="5" t="s">
        <v>225</v>
      </c>
      <c r="L248" s="5" t="s">
        <v>367</v>
      </c>
      <c r="M248" s="5" t="s">
        <v>366</v>
      </c>
      <c r="N248" s="5" t="s">
        <v>364</v>
      </c>
      <c r="O248" s="5" t="s">
        <v>365</v>
      </c>
      <c r="P248" s="5" t="s">
        <v>347</v>
      </c>
      <c r="Q248" s="5">
        <v>291201020</v>
      </c>
      <c r="R248" s="5">
        <v>291201021</v>
      </c>
      <c r="S248" s="5" t="s">
        <v>264</v>
      </c>
      <c r="T248" s="5" t="s">
        <v>373</v>
      </c>
      <c r="U248" s="5" t="s">
        <v>375</v>
      </c>
      <c r="V248" s="5" t="s">
        <v>374</v>
      </c>
      <c r="W248" s="5" t="s">
        <v>351</v>
      </c>
      <c r="X248" s="5" t="s">
        <v>492</v>
      </c>
      <c r="Y248" s="5"/>
      <c r="Z248" s="5" t="s">
        <v>702</v>
      </c>
      <c r="AA248" s="5" t="s">
        <v>498</v>
      </c>
      <c r="AB248" s="9" t="s">
        <v>701</v>
      </c>
    </row>
    <row r="249" spans="1:28" ht="15" customHeight="1" x14ac:dyDescent="0.25">
      <c r="A249" s="6" t="s">
        <v>786</v>
      </c>
      <c r="B249" s="5" t="s">
        <v>614</v>
      </c>
      <c r="C249" s="5" t="s">
        <v>136</v>
      </c>
      <c r="D249" s="5" t="s">
        <v>143</v>
      </c>
      <c r="E249" s="18" t="str">
        <f t="shared" si="3"/>
        <v>R13</v>
      </c>
      <c r="F249" s="5" t="s">
        <v>787</v>
      </c>
      <c r="G249" s="7" t="e">
        <f>#REF!</f>
        <v>#REF!</v>
      </c>
      <c r="H249" s="5" t="s">
        <v>351</v>
      </c>
      <c r="I249" s="5" t="s">
        <v>785</v>
      </c>
      <c r="J249" s="5">
        <v>511243138</v>
      </c>
      <c r="K249" s="5" t="s">
        <v>225</v>
      </c>
      <c r="L249" s="5" t="s">
        <v>367</v>
      </c>
      <c r="M249" s="5" t="s">
        <v>366</v>
      </c>
      <c r="N249" s="5" t="s">
        <v>364</v>
      </c>
      <c r="O249" s="5" t="s">
        <v>365</v>
      </c>
      <c r="P249" s="5" t="s">
        <v>347</v>
      </c>
      <c r="Q249" s="5">
        <v>291201020</v>
      </c>
      <c r="R249" s="5">
        <v>291201021</v>
      </c>
      <c r="S249" s="5" t="s">
        <v>264</v>
      </c>
      <c r="T249" s="5" t="s">
        <v>496</v>
      </c>
      <c r="U249" s="5" t="s">
        <v>497</v>
      </c>
      <c r="V249" s="5" t="s">
        <v>495</v>
      </c>
      <c r="W249" s="5" t="s">
        <v>351</v>
      </c>
      <c r="X249" s="5" t="s">
        <v>525</v>
      </c>
      <c r="Y249" s="5"/>
      <c r="Z249" s="5" t="s">
        <v>864</v>
      </c>
      <c r="AA249" s="5" t="s">
        <v>524</v>
      </c>
      <c r="AB249" s="9" t="s">
        <v>863</v>
      </c>
    </row>
    <row r="250" spans="1:28" ht="15" customHeight="1" x14ac:dyDescent="0.25">
      <c r="A250" s="6" t="s">
        <v>786</v>
      </c>
      <c r="B250" s="5" t="s">
        <v>615</v>
      </c>
      <c r="C250" s="5" t="s">
        <v>136</v>
      </c>
      <c r="D250" s="5" t="s">
        <v>144</v>
      </c>
      <c r="E250" s="18" t="str">
        <f t="shared" si="3"/>
        <v>R13</v>
      </c>
      <c r="F250" s="5" t="s">
        <v>787</v>
      </c>
      <c r="G250" s="7" t="e">
        <f>#REF!</f>
        <v>#REF!</v>
      </c>
      <c r="H250" s="5" t="s">
        <v>351</v>
      </c>
      <c r="I250" s="5" t="s">
        <v>785</v>
      </c>
      <c r="J250" s="5">
        <v>511243138</v>
      </c>
      <c r="K250" s="5" t="s">
        <v>225</v>
      </c>
      <c r="L250" s="5" t="s">
        <v>367</v>
      </c>
      <c r="M250" s="5" t="s">
        <v>366</v>
      </c>
      <c r="N250" s="5" t="s">
        <v>364</v>
      </c>
      <c r="O250" s="5" t="s">
        <v>365</v>
      </c>
      <c r="P250" s="5" t="s">
        <v>347</v>
      </c>
      <c r="Q250" s="5">
        <v>291201020</v>
      </c>
      <c r="R250" s="5">
        <v>291201021</v>
      </c>
      <c r="S250" s="5" t="s">
        <v>264</v>
      </c>
      <c r="T250" s="5" t="s">
        <v>496</v>
      </c>
      <c r="U250" s="5" t="s">
        <v>497</v>
      </c>
      <c r="V250" s="5" t="s">
        <v>495</v>
      </c>
      <c r="W250" s="5" t="s">
        <v>351</v>
      </c>
      <c r="X250" s="5" t="s">
        <v>525</v>
      </c>
      <c r="Y250" s="5"/>
      <c r="Z250" s="5" t="s">
        <v>864</v>
      </c>
      <c r="AA250" s="5" t="s">
        <v>524</v>
      </c>
      <c r="AB250" s="9" t="s">
        <v>863</v>
      </c>
    </row>
    <row r="251" spans="1:28" ht="15" customHeight="1" x14ac:dyDescent="0.25">
      <c r="A251" s="6" t="s">
        <v>786</v>
      </c>
      <c r="B251" s="5" t="s">
        <v>616</v>
      </c>
      <c r="C251" s="5" t="s">
        <v>136</v>
      </c>
      <c r="D251" s="5" t="s">
        <v>4</v>
      </c>
      <c r="E251" s="18" t="str">
        <f t="shared" si="3"/>
        <v>R13</v>
      </c>
      <c r="F251" s="5" t="s">
        <v>787</v>
      </c>
      <c r="G251" s="7" t="e">
        <f>#REF!</f>
        <v>#REF!</v>
      </c>
      <c r="H251" s="5" t="s">
        <v>351</v>
      </c>
      <c r="I251" s="5" t="s">
        <v>785</v>
      </c>
      <c r="J251" s="5">
        <v>511243138</v>
      </c>
      <c r="K251" s="5" t="s">
        <v>225</v>
      </c>
      <c r="L251" s="5" t="s">
        <v>367</v>
      </c>
      <c r="M251" s="5" t="s">
        <v>366</v>
      </c>
      <c r="N251" s="5" t="s">
        <v>364</v>
      </c>
      <c r="O251" s="5" t="s">
        <v>365</v>
      </c>
      <c r="P251" s="5" t="s">
        <v>347</v>
      </c>
      <c r="Q251" s="5">
        <v>291201020</v>
      </c>
      <c r="R251" s="5">
        <v>291201021</v>
      </c>
      <c r="S251" s="5" t="s">
        <v>264</v>
      </c>
      <c r="T251" s="5" t="s">
        <v>496</v>
      </c>
      <c r="U251" s="5" t="s">
        <v>497</v>
      </c>
      <c r="V251" s="5" t="s">
        <v>495</v>
      </c>
      <c r="W251" s="5" t="s">
        <v>351</v>
      </c>
      <c r="X251" s="5" t="s">
        <v>525</v>
      </c>
      <c r="Y251" s="5"/>
      <c r="Z251" s="5" t="s">
        <v>864</v>
      </c>
      <c r="AA251" s="5" t="s">
        <v>524</v>
      </c>
      <c r="AB251" s="9" t="s">
        <v>863</v>
      </c>
    </row>
    <row r="252" spans="1:28" ht="15" customHeight="1" x14ac:dyDescent="0.25">
      <c r="A252" s="6" t="s">
        <v>786</v>
      </c>
      <c r="B252" s="5" t="s">
        <v>617</v>
      </c>
      <c r="C252" s="5" t="s">
        <v>136</v>
      </c>
      <c r="D252" s="5" t="s">
        <v>5</v>
      </c>
      <c r="E252" s="18" t="str">
        <f t="shared" si="3"/>
        <v>R13</v>
      </c>
      <c r="F252" s="5" t="s">
        <v>787</v>
      </c>
      <c r="G252" s="7" t="e">
        <f>#REF!</f>
        <v>#REF!</v>
      </c>
      <c r="H252" s="5" t="s">
        <v>351</v>
      </c>
      <c r="I252" s="5" t="s">
        <v>785</v>
      </c>
      <c r="J252" s="5">
        <v>511243138</v>
      </c>
      <c r="K252" s="5" t="s">
        <v>225</v>
      </c>
      <c r="L252" s="5" t="s">
        <v>367</v>
      </c>
      <c r="M252" s="5" t="s">
        <v>366</v>
      </c>
      <c r="N252" s="5" t="s">
        <v>364</v>
      </c>
      <c r="O252" s="5" t="s">
        <v>365</v>
      </c>
      <c r="P252" s="5" t="s">
        <v>347</v>
      </c>
      <c r="Q252" s="5">
        <v>291201020</v>
      </c>
      <c r="R252" s="5">
        <v>291201021</v>
      </c>
      <c r="S252" s="5" t="s">
        <v>264</v>
      </c>
      <c r="T252" s="5" t="s">
        <v>496</v>
      </c>
      <c r="U252" s="5" t="s">
        <v>497</v>
      </c>
      <c r="V252" s="5" t="s">
        <v>495</v>
      </c>
      <c r="W252" s="5" t="s">
        <v>351</v>
      </c>
      <c r="X252" s="5" t="s">
        <v>525</v>
      </c>
      <c r="Y252" s="5"/>
      <c r="Z252" s="5" t="s">
        <v>864</v>
      </c>
      <c r="AA252" s="5" t="s">
        <v>524</v>
      </c>
      <c r="AB252" s="9" t="s">
        <v>863</v>
      </c>
    </row>
    <row r="253" spans="1:28" ht="15" customHeight="1" x14ac:dyDescent="0.25">
      <c r="A253" s="6" t="s">
        <v>786</v>
      </c>
      <c r="B253" s="5" t="s">
        <v>618</v>
      </c>
      <c r="C253" s="5" t="s">
        <v>136</v>
      </c>
      <c r="D253" s="5" t="s">
        <v>145</v>
      </c>
      <c r="E253" s="18" t="str">
        <f t="shared" si="3"/>
        <v>R13</v>
      </c>
      <c r="F253" s="5" t="s">
        <v>787</v>
      </c>
      <c r="G253" s="7" t="e">
        <f>#REF!</f>
        <v>#REF!</v>
      </c>
      <c r="H253" s="5" t="s">
        <v>351</v>
      </c>
      <c r="I253" s="5" t="s">
        <v>785</v>
      </c>
      <c r="J253" s="5">
        <v>511243138</v>
      </c>
      <c r="K253" s="5" t="s">
        <v>225</v>
      </c>
      <c r="L253" s="5" t="s">
        <v>367</v>
      </c>
      <c r="M253" s="5" t="s">
        <v>366</v>
      </c>
      <c r="N253" s="5" t="s">
        <v>364</v>
      </c>
      <c r="O253" s="5" t="s">
        <v>365</v>
      </c>
      <c r="P253" s="5" t="s">
        <v>347</v>
      </c>
      <c r="Q253" s="5">
        <v>291201020</v>
      </c>
      <c r="R253" s="5">
        <v>291201021</v>
      </c>
      <c r="S253" s="5" t="s">
        <v>264</v>
      </c>
      <c r="T253" s="5" t="s">
        <v>496</v>
      </c>
      <c r="U253" s="5" t="s">
        <v>497</v>
      </c>
      <c r="V253" s="5" t="s">
        <v>495</v>
      </c>
      <c r="W253" s="5" t="s">
        <v>351</v>
      </c>
      <c r="X253" s="5" t="s">
        <v>525</v>
      </c>
      <c r="Y253" s="5"/>
      <c r="Z253" s="5" t="s">
        <v>864</v>
      </c>
      <c r="AA253" s="5" t="s">
        <v>524</v>
      </c>
      <c r="AB253" s="9" t="s">
        <v>863</v>
      </c>
    </row>
    <row r="254" spans="1:28" ht="15" customHeight="1" x14ac:dyDescent="0.25">
      <c r="A254" s="6" t="s">
        <v>786</v>
      </c>
      <c r="B254" s="5" t="s">
        <v>619</v>
      </c>
      <c r="C254" s="5" t="s">
        <v>136</v>
      </c>
      <c r="D254" s="5" t="s">
        <v>2</v>
      </c>
      <c r="E254" s="18" t="str">
        <f t="shared" si="3"/>
        <v>R13</v>
      </c>
      <c r="F254" s="5" t="s">
        <v>787</v>
      </c>
      <c r="G254" s="7" t="e">
        <f>#REF!</f>
        <v>#REF!</v>
      </c>
      <c r="H254" s="5" t="s">
        <v>351</v>
      </c>
      <c r="I254" s="5" t="s">
        <v>785</v>
      </c>
      <c r="J254" s="5">
        <v>511243138</v>
      </c>
      <c r="K254" s="5" t="s">
        <v>225</v>
      </c>
      <c r="L254" s="5" t="s">
        <v>367</v>
      </c>
      <c r="M254" s="5" t="s">
        <v>366</v>
      </c>
      <c r="N254" s="5" t="s">
        <v>364</v>
      </c>
      <c r="O254" s="5" t="s">
        <v>365</v>
      </c>
      <c r="P254" s="5" t="s">
        <v>347</v>
      </c>
      <c r="Q254" s="5">
        <v>291201020</v>
      </c>
      <c r="R254" s="5">
        <v>291201021</v>
      </c>
      <c r="S254" s="5" t="s">
        <v>264</v>
      </c>
      <c r="T254" s="5" t="s">
        <v>496</v>
      </c>
      <c r="U254" s="5" t="s">
        <v>497</v>
      </c>
      <c r="V254" s="5" t="s">
        <v>495</v>
      </c>
      <c r="W254" s="5" t="s">
        <v>351</v>
      </c>
      <c r="X254" s="5" t="s">
        <v>525</v>
      </c>
      <c r="Y254" s="5"/>
      <c r="Z254" s="5" t="s">
        <v>864</v>
      </c>
      <c r="AA254" s="5" t="s">
        <v>524</v>
      </c>
      <c r="AB254" s="9" t="s">
        <v>863</v>
      </c>
    </row>
    <row r="255" spans="1:28" ht="15" customHeight="1" x14ac:dyDescent="0.25">
      <c r="A255" s="6" t="s">
        <v>786</v>
      </c>
      <c r="B255" s="5" t="s">
        <v>620</v>
      </c>
      <c r="C255" s="5" t="s">
        <v>136</v>
      </c>
      <c r="D255" s="5" t="s">
        <v>146</v>
      </c>
      <c r="E255" s="18" t="str">
        <f t="shared" si="3"/>
        <v>R13</v>
      </c>
      <c r="F255" s="5" t="s">
        <v>787</v>
      </c>
      <c r="G255" s="7" t="e">
        <f>#REF!</f>
        <v>#REF!</v>
      </c>
      <c r="H255" s="5" t="s">
        <v>351</v>
      </c>
      <c r="I255" s="5" t="s">
        <v>785</v>
      </c>
      <c r="J255" s="5">
        <v>511243138</v>
      </c>
      <c r="K255" s="5" t="s">
        <v>225</v>
      </c>
      <c r="L255" s="5" t="s">
        <v>367</v>
      </c>
      <c r="M255" s="5" t="s">
        <v>366</v>
      </c>
      <c r="N255" s="5" t="s">
        <v>364</v>
      </c>
      <c r="O255" s="5" t="s">
        <v>365</v>
      </c>
      <c r="P255" s="5" t="s">
        <v>347</v>
      </c>
      <c r="Q255" s="5">
        <v>291201020</v>
      </c>
      <c r="R255" s="5">
        <v>291201021</v>
      </c>
      <c r="S255" s="5" t="s">
        <v>264</v>
      </c>
      <c r="T255" s="5" t="s">
        <v>496</v>
      </c>
      <c r="U255" s="5" t="s">
        <v>497</v>
      </c>
      <c r="V255" s="5" t="s">
        <v>495</v>
      </c>
      <c r="W255" s="5" t="s">
        <v>351</v>
      </c>
      <c r="X255" s="5" t="s">
        <v>525</v>
      </c>
      <c r="Y255" s="5"/>
      <c r="Z255" s="5" t="s">
        <v>864</v>
      </c>
      <c r="AA255" s="5" t="s">
        <v>524</v>
      </c>
      <c r="AB255" s="9" t="s">
        <v>863</v>
      </c>
    </row>
    <row r="256" spans="1:28" ht="15" customHeight="1" x14ac:dyDescent="0.25">
      <c r="A256" s="6" t="s">
        <v>786</v>
      </c>
      <c r="B256" s="5" t="s">
        <v>621</v>
      </c>
      <c r="C256" s="5" t="s">
        <v>136</v>
      </c>
      <c r="D256" s="5" t="s">
        <v>3</v>
      </c>
      <c r="E256" s="18" t="str">
        <f t="shared" si="3"/>
        <v>R13</v>
      </c>
      <c r="F256" s="5" t="s">
        <v>787</v>
      </c>
      <c r="G256" s="7" t="e">
        <f>#REF!</f>
        <v>#REF!</v>
      </c>
      <c r="H256" s="5" t="s">
        <v>351</v>
      </c>
      <c r="I256" s="5" t="s">
        <v>785</v>
      </c>
      <c r="J256" s="5">
        <v>511243138</v>
      </c>
      <c r="K256" s="5" t="s">
        <v>225</v>
      </c>
      <c r="L256" s="5" t="s">
        <v>367</v>
      </c>
      <c r="M256" s="5" t="s">
        <v>366</v>
      </c>
      <c r="N256" s="5" t="s">
        <v>364</v>
      </c>
      <c r="O256" s="5" t="s">
        <v>365</v>
      </c>
      <c r="P256" s="5" t="s">
        <v>347</v>
      </c>
      <c r="Q256" s="5">
        <v>291201020</v>
      </c>
      <c r="R256" s="5">
        <v>291201021</v>
      </c>
      <c r="S256" s="5" t="s">
        <v>264</v>
      </c>
      <c r="T256" s="5" t="s">
        <v>496</v>
      </c>
      <c r="U256" s="5" t="s">
        <v>497</v>
      </c>
      <c r="V256" s="5" t="s">
        <v>495</v>
      </c>
      <c r="W256" s="5" t="s">
        <v>351</v>
      </c>
      <c r="X256" s="5" t="s">
        <v>525</v>
      </c>
      <c r="Y256" s="5"/>
      <c r="Z256" s="5" t="s">
        <v>864</v>
      </c>
      <c r="AA256" s="5" t="s">
        <v>524</v>
      </c>
      <c r="AB256" s="9" t="s">
        <v>863</v>
      </c>
    </row>
    <row r="257" spans="1:28" ht="15" customHeight="1" x14ac:dyDescent="0.25">
      <c r="A257" s="6" t="s">
        <v>786</v>
      </c>
      <c r="B257" s="5" t="s">
        <v>622</v>
      </c>
      <c r="C257" s="5" t="s">
        <v>136</v>
      </c>
      <c r="D257" s="5" t="s">
        <v>147</v>
      </c>
      <c r="E257" s="18" t="str">
        <f t="shared" si="3"/>
        <v>R13</v>
      </c>
      <c r="F257" s="5" t="s">
        <v>787</v>
      </c>
      <c r="G257" s="7" t="e">
        <f>#REF!</f>
        <v>#REF!</v>
      </c>
      <c r="H257" s="5" t="s">
        <v>351</v>
      </c>
      <c r="I257" s="5" t="s">
        <v>785</v>
      </c>
      <c r="J257" s="5">
        <v>511243138</v>
      </c>
      <c r="K257" s="5" t="s">
        <v>225</v>
      </c>
      <c r="L257" s="5" t="s">
        <v>367</v>
      </c>
      <c r="M257" s="5" t="s">
        <v>366</v>
      </c>
      <c r="N257" s="5" t="s">
        <v>364</v>
      </c>
      <c r="O257" s="5" t="s">
        <v>365</v>
      </c>
      <c r="P257" s="5" t="s">
        <v>347</v>
      </c>
      <c r="Q257" s="5">
        <v>291201020</v>
      </c>
      <c r="R257" s="5">
        <v>291201021</v>
      </c>
      <c r="S257" s="5" t="s">
        <v>264</v>
      </c>
      <c r="T257" s="5" t="s">
        <v>496</v>
      </c>
      <c r="U257" s="5" t="s">
        <v>497</v>
      </c>
      <c r="V257" s="5" t="s">
        <v>495</v>
      </c>
      <c r="W257" s="5" t="s">
        <v>351</v>
      </c>
      <c r="X257" s="5" t="s">
        <v>525</v>
      </c>
      <c r="Y257" s="5"/>
      <c r="Z257" s="5" t="s">
        <v>864</v>
      </c>
      <c r="AA257" s="5" t="s">
        <v>524</v>
      </c>
      <c r="AB257" s="9" t="s">
        <v>863</v>
      </c>
    </row>
    <row r="258" spans="1:28" ht="15" customHeight="1" x14ac:dyDescent="0.25">
      <c r="A258" s="6" t="s">
        <v>786</v>
      </c>
      <c r="B258" s="5" t="s">
        <v>623</v>
      </c>
      <c r="C258" s="5" t="s">
        <v>136</v>
      </c>
      <c r="D258" s="5" t="s">
        <v>148</v>
      </c>
      <c r="E258" s="18" t="str">
        <f t="shared" ref="E258:E321" si="4">C258</f>
        <v>R13</v>
      </c>
      <c r="F258" s="5" t="s">
        <v>787</v>
      </c>
      <c r="G258" s="7" t="e">
        <f>#REF!</f>
        <v>#REF!</v>
      </c>
      <c r="H258" s="5" t="s">
        <v>351</v>
      </c>
      <c r="I258" s="5" t="s">
        <v>785</v>
      </c>
      <c r="J258" s="5">
        <v>511243138</v>
      </c>
      <c r="K258" s="5" t="s">
        <v>225</v>
      </c>
      <c r="L258" s="5" t="s">
        <v>367</v>
      </c>
      <c r="M258" s="5" t="s">
        <v>366</v>
      </c>
      <c r="N258" s="5" t="s">
        <v>364</v>
      </c>
      <c r="O258" s="5" t="s">
        <v>365</v>
      </c>
      <c r="P258" s="5" t="s">
        <v>347</v>
      </c>
      <c r="Q258" s="5">
        <v>291201020</v>
      </c>
      <c r="R258" s="5">
        <v>291201021</v>
      </c>
      <c r="S258" s="5" t="s">
        <v>264</v>
      </c>
      <c r="T258" s="5" t="s">
        <v>496</v>
      </c>
      <c r="U258" s="5" t="s">
        <v>497</v>
      </c>
      <c r="V258" s="5" t="s">
        <v>495</v>
      </c>
      <c r="W258" s="5" t="s">
        <v>351</v>
      </c>
      <c r="X258" s="5" t="s">
        <v>525</v>
      </c>
      <c r="Y258" s="5"/>
      <c r="Z258" s="5" t="s">
        <v>864</v>
      </c>
      <c r="AA258" s="5" t="s">
        <v>524</v>
      </c>
      <c r="AB258" s="9" t="s">
        <v>863</v>
      </c>
    </row>
    <row r="259" spans="1:28" ht="15" customHeight="1" x14ac:dyDescent="0.25">
      <c r="A259" s="6" t="s">
        <v>786</v>
      </c>
      <c r="B259" s="5" t="s">
        <v>624</v>
      </c>
      <c r="C259" s="5" t="s">
        <v>136</v>
      </c>
      <c r="D259" s="5" t="s">
        <v>183</v>
      </c>
      <c r="E259" s="18" t="str">
        <f t="shared" si="4"/>
        <v>R13</v>
      </c>
      <c r="F259" s="5" t="s">
        <v>787</v>
      </c>
      <c r="G259" s="7" t="e">
        <f>#REF!</f>
        <v>#REF!</v>
      </c>
      <c r="H259" s="5" t="s">
        <v>351</v>
      </c>
      <c r="I259" s="5" t="s">
        <v>785</v>
      </c>
      <c r="J259" s="5">
        <v>511243138</v>
      </c>
      <c r="K259" s="5" t="s">
        <v>225</v>
      </c>
      <c r="L259" s="5" t="s">
        <v>367</v>
      </c>
      <c r="M259" s="5" t="s">
        <v>366</v>
      </c>
      <c r="N259" s="5" t="s">
        <v>364</v>
      </c>
      <c r="O259" s="5" t="s">
        <v>365</v>
      </c>
      <c r="P259" s="5" t="s">
        <v>347</v>
      </c>
      <c r="Q259" s="5">
        <v>291201020</v>
      </c>
      <c r="R259" s="5">
        <v>291201021</v>
      </c>
      <c r="S259" s="5" t="s">
        <v>264</v>
      </c>
      <c r="T259" s="5" t="s">
        <v>496</v>
      </c>
      <c r="U259" s="5" t="s">
        <v>497</v>
      </c>
      <c r="V259" s="5" t="s">
        <v>495</v>
      </c>
      <c r="W259" s="5" t="s">
        <v>351</v>
      </c>
      <c r="X259" s="5" t="s">
        <v>525</v>
      </c>
      <c r="Y259" s="5"/>
      <c r="Z259" s="5" t="s">
        <v>864</v>
      </c>
      <c r="AA259" s="5" t="s">
        <v>524</v>
      </c>
      <c r="AB259" s="9" t="s">
        <v>863</v>
      </c>
    </row>
    <row r="260" spans="1:28" ht="15" customHeight="1" x14ac:dyDescent="0.25">
      <c r="A260" s="6" t="s">
        <v>786</v>
      </c>
      <c r="B260" s="5" t="s">
        <v>625</v>
      </c>
      <c r="C260" s="5" t="s">
        <v>136</v>
      </c>
      <c r="D260" s="5" t="s">
        <v>149</v>
      </c>
      <c r="E260" s="18" t="str">
        <f t="shared" si="4"/>
        <v>R13</v>
      </c>
      <c r="F260" s="5" t="s">
        <v>787</v>
      </c>
      <c r="G260" s="7" t="e">
        <f>#REF!</f>
        <v>#REF!</v>
      </c>
      <c r="H260" s="5" t="s">
        <v>351</v>
      </c>
      <c r="I260" s="5" t="s">
        <v>785</v>
      </c>
      <c r="J260" s="5">
        <v>511243138</v>
      </c>
      <c r="K260" s="5" t="s">
        <v>225</v>
      </c>
      <c r="L260" s="5" t="s">
        <v>367</v>
      </c>
      <c r="M260" s="5" t="s">
        <v>366</v>
      </c>
      <c r="N260" s="5" t="s">
        <v>364</v>
      </c>
      <c r="O260" s="5" t="s">
        <v>365</v>
      </c>
      <c r="P260" s="5" t="s">
        <v>347</v>
      </c>
      <c r="Q260" s="5">
        <v>291201020</v>
      </c>
      <c r="R260" s="5">
        <v>291201021</v>
      </c>
      <c r="S260" s="5" t="s">
        <v>264</v>
      </c>
      <c r="T260" s="5" t="s">
        <v>496</v>
      </c>
      <c r="U260" s="5" t="s">
        <v>497</v>
      </c>
      <c r="V260" s="5" t="s">
        <v>495</v>
      </c>
      <c r="W260" s="5" t="s">
        <v>351</v>
      </c>
      <c r="X260" s="5" t="s">
        <v>525</v>
      </c>
      <c r="Y260" s="5"/>
      <c r="Z260" s="5" t="s">
        <v>864</v>
      </c>
      <c r="AA260" s="5" t="s">
        <v>524</v>
      </c>
      <c r="AB260" s="9" t="s">
        <v>863</v>
      </c>
    </row>
    <row r="261" spans="1:28" ht="15" customHeight="1" x14ac:dyDescent="0.25">
      <c r="A261" s="6" t="s">
        <v>786</v>
      </c>
      <c r="B261" s="5" t="s">
        <v>56</v>
      </c>
      <c r="C261" s="5" t="s">
        <v>359</v>
      </c>
      <c r="D261" s="5" t="s">
        <v>477</v>
      </c>
      <c r="E261" s="18" t="str">
        <f t="shared" si="4"/>
        <v>R12</v>
      </c>
      <c r="F261" s="5" t="s">
        <v>787</v>
      </c>
      <c r="G261" s="7" t="e">
        <f>#REF!</f>
        <v>#REF!</v>
      </c>
      <c r="H261" s="5" t="s">
        <v>351</v>
      </c>
      <c r="I261" s="5" t="s">
        <v>785</v>
      </c>
      <c r="J261" s="5">
        <v>511243138</v>
      </c>
      <c r="K261" s="5" t="s">
        <v>225</v>
      </c>
      <c r="L261" s="5" t="s">
        <v>367</v>
      </c>
      <c r="M261" s="5" t="s">
        <v>366</v>
      </c>
      <c r="N261" s="5" t="s">
        <v>364</v>
      </c>
      <c r="O261" s="5" t="s">
        <v>365</v>
      </c>
      <c r="P261" s="5" t="s">
        <v>347</v>
      </c>
      <c r="Q261" s="5">
        <v>291201020</v>
      </c>
      <c r="R261" s="5">
        <v>291201021</v>
      </c>
      <c r="S261" s="5" t="s">
        <v>264</v>
      </c>
      <c r="T261" s="5" t="s">
        <v>496</v>
      </c>
      <c r="U261" s="5" t="s">
        <v>497</v>
      </c>
      <c r="V261" s="5" t="s">
        <v>495</v>
      </c>
      <c r="W261" s="5" t="s">
        <v>351</v>
      </c>
      <c r="X261" s="5" t="s">
        <v>525</v>
      </c>
      <c r="Y261" s="5"/>
      <c r="Z261" s="5" t="s">
        <v>864</v>
      </c>
      <c r="AA261" s="5" t="s">
        <v>524</v>
      </c>
      <c r="AB261" s="9" t="s">
        <v>863</v>
      </c>
    </row>
    <row r="262" spans="1:28" ht="15" customHeight="1" x14ac:dyDescent="0.25">
      <c r="A262" s="6" t="s">
        <v>786</v>
      </c>
      <c r="B262" s="5" t="s">
        <v>57</v>
      </c>
      <c r="C262" s="5" t="s">
        <v>359</v>
      </c>
      <c r="D262" s="5" t="s">
        <v>63</v>
      </c>
      <c r="E262" s="18" t="str">
        <f t="shared" si="4"/>
        <v>R12</v>
      </c>
      <c r="F262" s="5" t="s">
        <v>787</v>
      </c>
      <c r="G262" s="7" t="e">
        <f>#REF!</f>
        <v>#REF!</v>
      </c>
      <c r="H262" s="5" t="s">
        <v>351</v>
      </c>
      <c r="I262" s="5" t="s">
        <v>785</v>
      </c>
      <c r="J262" s="5">
        <v>511243138</v>
      </c>
      <c r="K262" s="5" t="s">
        <v>225</v>
      </c>
      <c r="L262" s="5" t="s">
        <v>367</v>
      </c>
      <c r="M262" s="5" t="s">
        <v>366</v>
      </c>
      <c r="N262" s="5" t="s">
        <v>364</v>
      </c>
      <c r="O262" s="5" t="s">
        <v>365</v>
      </c>
      <c r="P262" s="5" t="s">
        <v>347</v>
      </c>
      <c r="Q262" s="5">
        <v>291201020</v>
      </c>
      <c r="R262" s="5">
        <v>291201021</v>
      </c>
      <c r="S262" s="5" t="s">
        <v>264</v>
      </c>
      <c r="T262" s="5" t="s">
        <v>496</v>
      </c>
      <c r="U262" s="5" t="s">
        <v>497</v>
      </c>
      <c r="V262" s="5" t="s">
        <v>495</v>
      </c>
      <c r="W262" s="5" t="s">
        <v>351</v>
      </c>
      <c r="X262" s="5" t="s">
        <v>525</v>
      </c>
      <c r="Y262" s="5"/>
      <c r="Z262" s="5" t="s">
        <v>864</v>
      </c>
      <c r="AA262" s="5" t="s">
        <v>524</v>
      </c>
      <c r="AB262" s="9" t="s">
        <v>863</v>
      </c>
    </row>
    <row r="263" spans="1:28" ht="15" customHeight="1" x14ac:dyDescent="0.25">
      <c r="A263" s="6" t="s">
        <v>786</v>
      </c>
      <c r="B263" s="5" t="s">
        <v>58</v>
      </c>
      <c r="C263" s="5" t="s">
        <v>397</v>
      </c>
      <c r="D263" s="5" t="s">
        <v>64</v>
      </c>
      <c r="E263" s="18" t="str">
        <f t="shared" si="4"/>
        <v>R12/D13</v>
      </c>
      <c r="F263" s="5" t="s">
        <v>787</v>
      </c>
      <c r="G263" s="7" t="e">
        <f>#REF!</f>
        <v>#REF!</v>
      </c>
      <c r="H263" s="5" t="s">
        <v>351</v>
      </c>
      <c r="I263" s="5" t="s">
        <v>785</v>
      </c>
      <c r="J263" s="5">
        <v>511243138</v>
      </c>
      <c r="K263" s="5" t="s">
        <v>225</v>
      </c>
      <c r="L263" s="5" t="s">
        <v>367</v>
      </c>
      <c r="M263" s="5" t="s">
        <v>366</v>
      </c>
      <c r="N263" s="5" t="s">
        <v>364</v>
      </c>
      <c r="O263" s="5" t="s">
        <v>365</v>
      </c>
      <c r="P263" s="5" t="s">
        <v>347</v>
      </c>
      <c r="Q263" s="5">
        <v>291201020</v>
      </c>
      <c r="R263" s="5">
        <v>291201021</v>
      </c>
      <c r="S263" s="5" t="s">
        <v>264</v>
      </c>
      <c r="T263" s="5" t="s">
        <v>496</v>
      </c>
      <c r="U263" s="5" t="s">
        <v>497</v>
      </c>
      <c r="V263" s="5" t="s">
        <v>495</v>
      </c>
      <c r="W263" s="5" t="s">
        <v>351</v>
      </c>
      <c r="X263" s="5" t="s">
        <v>525</v>
      </c>
      <c r="Y263" s="5"/>
      <c r="Z263" s="5" t="s">
        <v>864</v>
      </c>
      <c r="AA263" s="5" t="s">
        <v>524</v>
      </c>
      <c r="AB263" s="9" t="s">
        <v>863</v>
      </c>
    </row>
    <row r="264" spans="1:28" ht="15" customHeight="1" x14ac:dyDescent="0.25">
      <c r="A264" s="6" t="s">
        <v>786</v>
      </c>
      <c r="B264" s="5" t="s">
        <v>13</v>
      </c>
      <c r="C264" s="5" t="s">
        <v>359</v>
      </c>
      <c r="D264" s="5" t="s">
        <v>29</v>
      </c>
      <c r="E264" s="18" t="str">
        <f t="shared" si="4"/>
        <v>R12</v>
      </c>
      <c r="F264" s="5" t="s">
        <v>787</v>
      </c>
      <c r="G264" s="7" t="e">
        <f>#REF!</f>
        <v>#REF!</v>
      </c>
      <c r="H264" s="5" t="s">
        <v>351</v>
      </c>
      <c r="I264" s="5" t="s">
        <v>785</v>
      </c>
      <c r="J264" s="5">
        <v>511243138</v>
      </c>
      <c r="K264" s="5" t="s">
        <v>225</v>
      </c>
      <c r="L264" s="5" t="s">
        <v>367</v>
      </c>
      <c r="M264" s="5" t="s">
        <v>366</v>
      </c>
      <c r="N264" s="5" t="s">
        <v>364</v>
      </c>
      <c r="O264" s="5" t="s">
        <v>365</v>
      </c>
      <c r="P264" s="5" t="s">
        <v>347</v>
      </c>
      <c r="Q264" s="5">
        <v>291201020</v>
      </c>
      <c r="R264" s="5">
        <v>291201021</v>
      </c>
      <c r="S264" s="5" t="s">
        <v>264</v>
      </c>
      <c r="T264" s="5" t="s">
        <v>496</v>
      </c>
      <c r="U264" s="5" t="s">
        <v>497</v>
      </c>
      <c r="V264" s="5" t="s">
        <v>495</v>
      </c>
      <c r="W264" s="5" t="s">
        <v>351</v>
      </c>
      <c r="X264" s="5" t="s">
        <v>525</v>
      </c>
      <c r="Y264" s="5"/>
      <c r="Z264" s="5" t="s">
        <v>864</v>
      </c>
      <c r="AA264" s="5" t="s">
        <v>524</v>
      </c>
      <c r="AB264" s="9" t="s">
        <v>863</v>
      </c>
    </row>
    <row r="265" spans="1:28" ht="15" customHeight="1" x14ac:dyDescent="0.25">
      <c r="A265" s="6" t="s">
        <v>786</v>
      </c>
      <c r="B265" s="5" t="s">
        <v>119</v>
      </c>
      <c r="C265" s="5" t="s">
        <v>359</v>
      </c>
      <c r="D265" s="5" t="s">
        <v>150</v>
      </c>
      <c r="E265" s="18" t="str">
        <f t="shared" si="4"/>
        <v>R12</v>
      </c>
      <c r="F265" s="5" t="s">
        <v>787</v>
      </c>
      <c r="G265" s="7" t="e">
        <f>#REF!</f>
        <v>#REF!</v>
      </c>
      <c r="H265" s="5" t="s">
        <v>351</v>
      </c>
      <c r="I265" s="5" t="s">
        <v>785</v>
      </c>
      <c r="J265" s="5">
        <v>511243138</v>
      </c>
      <c r="K265" s="5" t="s">
        <v>225</v>
      </c>
      <c r="L265" s="5" t="s">
        <v>367</v>
      </c>
      <c r="M265" s="5" t="s">
        <v>366</v>
      </c>
      <c r="N265" s="5" t="s">
        <v>364</v>
      </c>
      <c r="O265" s="5" t="s">
        <v>365</v>
      </c>
      <c r="P265" s="5" t="s">
        <v>347</v>
      </c>
      <c r="Q265" s="5">
        <v>291201020</v>
      </c>
      <c r="R265" s="5">
        <v>291201021</v>
      </c>
      <c r="S265" s="5" t="s">
        <v>264</v>
      </c>
      <c r="T265" s="5" t="s">
        <v>496</v>
      </c>
      <c r="U265" s="5" t="s">
        <v>497</v>
      </c>
      <c r="V265" s="5" t="s">
        <v>495</v>
      </c>
      <c r="W265" s="5" t="s">
        <v>351</v>
      </c>
      <c r="X265" s="5" t="s">
        <v>525</v>
      </c>
      <c r="Y265" s="5"/>
      <c r="Z265" s="5" t="s">
        <v>864</v>
      </c>
      <c r="AA265" s="5" t="s">
        <v>524</v>
      </c>
      <c r="AB265" s="9" t="s">
        <v>863</v>
      </c>
    </row>
    <row r="266" spans="1:28" ht="15" customHeight="1" x14ac:dyDescent="0.25">
      <c r="A266" s="6" t="s">
        <v>786</v>
      </c>
      <c r="B266" s="5" t="s">
        <v>120</v>
      </c>
      <c r="C266" s="5" t="s">
        <v>359</v>
      </c>
      <c r="D266" s="5" t="s">
        <v>156</v>
      </c>
      <c r="E266" s="18" t="str">
        <f t="shared" si="4"/>
        <v>R12</v>
      </c>
      <c r="F266" s="5" t="s">
        <v>787</v>
      </c>
      <c r="G266" s="7" t="e">
        <f>#REF!</f>
        <v>#REF!</v>
      </c>
      <c r="H266" s="5" t="s">
        <v>351</v>
      </c>
      <c r="I266" s="5" t="s">
        <v>785</v>
      </c>
      <c r="J266" s="5">
        <v>511243138</v>
      </c>
      <c r="K266" s="5" t="s">
        <v>225</v>
      </c>
      <c r="L266" s="5" t="s">
        <v>367</v>
      </c>
      <c r="M266" s="5" t="s">
        <v>366</v>
      </c>
      <c r="N266" s="5" t="s">
        <v>364</v>
      </c>
      <c r="O266" s="5" t="s">
        <v>365</v>
      </c>
      <c r="P266" s="5" t="s">
        <v>347</v>
      </c>
      <c r="Q266" s="5">
        <v>291201020</v>
      </c>
      <c r="R266" s="5">
        <v>291201021</v>
      </c>
      <c r="S266" s="5" t="s">
        <v>264</v>
      </c>
      <c r="T266" s="5" t="s">
        <v>496</v>
      </c>
      <c r="U266" s="5" t="s">
        <v>497</v>
      </c>
      <c r="V266" s="5" t="s">
        <v>495</v>
      </c>
      <c r="W266" s="5" t="s">
        <v>351</v>
      </c>
      <c r="X266" s="5" t="s">
        <v>525</v>
      </c>
      <c r="Y266" s="5"/>
      <c r="Z266" s="5" t="s">
        <v>864</v>
      </c>
      <c r="AA266" s="5" t="s">
        <v>524</v>
      </c>
      <c r="AB266" s="9" t="s">
        <v>863</v>
      </c>
    </row>
    <row r="267" spans="1:28" ht="15" customHeight="1" x14ac:dyDescent="0.25">
      <c r="A267" s="6" t="s">
        <v>786</v>
      </c>
      <c r="B267" s="5" t="s">
        <v>59</v>
      </c>
      <c r="C267" s="5" t="s">
        <v>359</v>
      </c>
      <c r="D267" s="5" t="s">
        <v>65</v>
      </c>
      <c r="E267" s="18" t="str">
        <f t="shared" si="4"/>
        <v>R12</v>
      </c>
      <c r="F267" s="5" t="s">
        <v>787</v>
      </c>
      <c r="G267" s="7" t="e">
        <f>#REF!</f>
        <v>#REF!</v>
      </c>
      <c r="H267" s="5" t="s">
        <v>351</v>
      </c>
      <c r="I267" s="5" t="s">
        <v>785</v>
      </c>
      <c r="J267" s="5">
        <v>511243138</v>
      </c>
      <c r="K267" s="5" t="s">
        <v>225</v>
      </c>
      <c r="L267" s="5" t="s">
        <v>367</v>
      </c>
      <c r="M267" s="5" t="s">
        <v>366</v>
      </c>
      <c r="N267" s="5" t="s">
        <v>364</v>
      </c>
      <c r="O267" s="5" t="s">
        <v>365</v>
      </c>
      <c r="P267" s="5" t="s">
        <v>347</v>
      </c>
      <c r="Q267" s="5">
        <v>291201020</v>
      </c>
      <c r="R267" s="5">
        <v>291201021</v>
      </c>
      <c r="S267" s="5" t="s">
        <v>264</v>
      </c>
      <c r="T267" s="5" t="s">
        <v>496</v>
      </c>
      <c r="U267" s="5" t="s">
        <v>497</v>
      </c>
      <c r="V267" s="5" t="s">
        <v>495</v>
      </c>
      <c r="W267" s="5" t="s">
        <v>351</v>
      </c>
      <c r="X267" s="5" t="s">
        <v>525</v>
      </c>
      <c r="Y267" s="5"/>
      <c r="Z267" s="5" t="s">
        <v>864</v>
      </c>
      <c r="AA267" s="5" t="s">
        <v>524</v>
      </c>
      <c r="AB267" s="9" t="s">
        <v>863</v>
      </c>
    </row>
    <row r="268" spans="1:28" ht="15" customHeight="1" x14ac:dyDescent="0.25">
      <c r="A268" s="6" t="s">
        <v>786</v>
      </c>
      <c r="B268" s="5" t="s">
        <v>43</v>
      </c>
      <c r="C268" s="5" t="s">
        <v>136</v>
      </c>
      <c r="D268" s="5" t="s">
        <v>47</v>
      </c>
      <c r="E268" s="18" t="str">
        <f t="shared" si="4"/>
        <v>R13</v>
      </c>
      <c r="F268" s="5" t="s">
        <v>787</v>
      </c>
      <c r="G268" s="7" t="e">
        <f>#REF!</f>
        <v>#REF!</v>
      </c>
      <c r="H268" s="5" t="s">
        <v>351</v>
      </c>
      <c r="I268" s="5" t="s">
        <v>785</v>
      </c>
      <c r="J268" s="5">
        <v>511243138</v>
      </c>
      <c r="K268" s="5" t="s">
        <v>225</v>
      </c>
      <c r="L268" s="5" t="s">
        <v>367</v>
      </c>
      <c r="M268" s="5" t="s">
        <v>366</v>
      </c>
      <c r="N268" s="5" t="s">
        <v>364</v>
      </c>
      <c r="O268" s="5" t="s">
        <v>365</v>
      </c>
      <c r="P268" s="5" t="s">
        <v>347</v>
      </c>
      <c r="Q268" s="5">
        <v>291201020</v>
      </c>
      <c r="R268" s="5">
        <v>291201021</v>
      </c>
      <c r="S268" s="5" t="s">
        <v>264</v>
      </c>
      <c r="T268" s="5" t="s">
        <v>496</v>
      </c>
      <c r="U268" s="5" t="s">
        <v>497</v>
      </c>
      <c r="V268" s="5" t="s">
        <v>495</v>
      </c>
      <c r="W268" s="5" t="s">
        <v>351</v>
      </c>
      <c r="X268" s="5" t="s">
        <v>525</v>
      </c>
      <c r="Y268" s="5"/>
      <c r="Z268" s="5" t="s">
        <v>864</v>
      </c>
      <c r="AA268" s="5" t="s">
        <v>524</v>
      </c>
      <c r="AB268" s="9" t="s">
        <v>863</v>
      </c>
    </row>
    <row r="269" spans="1:28" ht="15" customHeight="1" x14ac:dyDescent="0.25">
      <c r="A269" s="6" t="s">
        <v>786</v>
      </c>
      <c r="B269" s="5" t="s">
        <v>642</v>
      </c>
      <c r="C269" s="5" t="s">
        <v>136</v>
      </c>
      <c r="D269" s="5" t="s">
        <v>68</v>
      </c>
      <c r="E269" s="18" t="str">
        <f t="shared" si="4"/>
        <v>R13</v>
      </c>
      <c r="F269" s="5" t="s">
        <v>787</v>
      </c>
      <c r="G269" s="7" t="e">
        <f>#REF!</f>
        <v>#REF!</v>
      </c>
      <c r="H269" s="5" t="s">
        <v>351</v>
      </c>
      <c r="I269" s="5" t="s">
        <v>785</v>
      </c>
      <c r="J269" s="5">
        <v>511243138</v>
      </c>
      <c r="K269" s="5" t="s">
        <v>225</v>
      </c>
      <c r="L269" s="5" t="s">
        <v>367</v>
      </c>
      <c r="M269" s="5" t="s">
        <v>366</v>
      </c>
      <c r="N269" s="5" t="s">
        <v>364</v>
      </c>
      <c r="O269" s="5" t="s">
        <v>365</v>
      </c>
      <c r="P269" s="5" t="s">
        <v>347</v>
      </c>
      <c r="Q269" s="5">
        <v>291201020</v>
      </c>
      <c r="R269" s="5">
        <v>291201021</v>
      </c>
      <c r="S269" s="5" t="s">
        <v>264</v>
      </c>
      <c r="T269" s="5" t="s">
        <v>496</v>
      </c>
      <c r="U269" s="5" t="s">
        <v>497</v>
      </c>
      <c r="V269" s="5" t="s">
        <v>495</v>
      </c>
      <c r="W269" s="5" t="s">
        <v>351</v>
      </c>
      <c r="X269" s="5" t="s">
        <v>525</v>
      </c>
      <c r="Y269" s="5"/>
      <c r="Z269" s="5" t="s">
        <v>864</v>
      </c>
      <c r="AA269" s="5" t="s">
        <v>524</v>
      </c>
      <c r="AB269" s="9" t="s">
        <v>863</v>
      </c>
    </row>
    <row r="270" spans="1:28" ht="15" customHeight="1" x14ac:dyDescent="0.25">
      <c r="A270" s="6" t="s">
        <v>786</v>
      </c>
      <c r="B270" s="5" t="s">
        <v>572</v>
      </c>
      <c r="C270" s="5" t="s">
        <v>136</v>
      </c>
      <c r="D270" s="5" t="s">
        <v>50</v>
      </c>
      <c r="E270" s="18" t="str">
        <f t="shared" si="4"/>
        <v>R13</v>
      </c>
      <c r="F270" s="5" t="s">
        <v>787</v>
      </c>
      <c r="G270" s="7" t="e">
        <f>#REF!</f>
        <v>#REF!</v>
      </c>
      <c r="H270" s="5" t="s">
        <v>351</v>
      </c>
      <c r="I270" s="5" t="s">
        <v>785</v>
      </c>
      <c r="J270" s="5">
        <v>511243138</v>
      </c>
      <c r="K270" s="5" t="s">
        <v>225</v>
      </c>
      <c r="L270" s="5" t="s">
        <v>367</v>
      </c>
      <c r="M270" s="5" t="s">
        <v>366</v>
      </c>
      <c r="N270" s="5" t="s">
        <v>364</v>
      </c>
      <c r="O270" s="5" t="s">
        <v>365</v>
      </c>
      <c r="P270" s="5" t="s">
        <v>347</v>
      </c>
      <c r="Q270" s="5">
        <v>291201020</v>
      </c>
      <c r="R270" s="5">
        <v>291201021</v>
      </c>
      <c r="S270" s="5" t="s">
        <v>264</v>
      </c>
      <c r="T270" s="5" t="s">
        <v>496</v>
      </c>
      <c r="U270" s="5" t="s">
        <v>497</v>
      </c>
      <c r="V270" s="5" t="s">
        <v>495</v>
      </c>
      <c r="W270" s="5" t="s">
        <v>351</v>
      </c>
      <c r="X270" s="5" t="s">
        <v>525</v>
      </c>
      <c r="Y270" s="5"/>
      <c r="Z270" s="5" t="s">
        <v>864</v>
      </c>
      <c r="AA270" s="5" t="s">
        <v>524</v>
      </c>
      <c r="AB270" s="9" t="s">
        <v>863</v>
      </c>
    </row>
    <row r="271" spans="1:28" ht="15" customHeight="1" x14ac:dyDescent="0.25">
      <c r="A271" s="6" t="s">
        <v>786</v>
      </c>
      <c r="B271" s="5" t="s">
        <v>573</v>
      </c>
      <c r="C271" s="5" t="s">
        <v>136</v>
      </c>
      <c r="D271" s="5" t="s">
        <v>51</v>
      </c>
      <c r="E271" s="18" t="str">
        <f t="shared" si="4"/>
        <v>R13</v>
      </c>
      <c r="F271" s="5" t="s">
        <v>787</v>
      </c>
      <c r="G271" s="7" t="e">
        <f>#REF!</f>
        <v>#REF!</v>
      </c>
      <c r="H271" s="5" t="s">
        <v>351</v>
      </c>
      <c r="I271" s="5" t="s">
        <v>785</v>
      </c>
      <c r="J271" s="5">
        <v>511243138</v>
      </c>
      <c r="K271" s="5" t="s">
        <v>225</v>
      </c>
      <c r="L271" s="5" t="s">
        <v>367</v>
      </c>
      <c r="M271" s="5" t="s">
        <v>366</v>
      </c>
      <c r="N271" s="5" t="s">
        <v>364</v>
      </c>
      <c r="O271" s="5" t="s">
        <v>365</v>
      </c>
      <c r="P271" s="5" t="s">
        <v>347</v>
      </c>
      <c r="Q271" s="5">
        <v>291201020</v>
      </c>
      <c r="R271" s="5">
        <v>291201021</v>
      </c>
      <c r="S271" s="5" t="s">
        <v>264</v>
      </c>
      <c r="T271" s="5" t="s">
        <v>496</v>
      </c>
      <c r="U271" s="5" t="s">
        <v>497</v>
      </c>
      <c r="V271" s="5" t="s">
        <v>495</v>
      </c>
      <c r="W271" s="5" t="s">
        <v>351</v>
      </c>
      <c r="X271" s="5" t="s">
        <v>525</v>
      </c>
      <c r="Y271" s="5"/>
      <c r="Z271" s="5" t="s">
        <v>864</v>
      </c>
      <c r="AA271" s="5" t="s">
        <v>524</v>
      </c>
      <c r="AB271" s="9" t="s">
        <v>863</v>
      </c>
    </row>
    <row r="272" spans="1:28" ht="15" customHeight="1" x14ac:dyDescent="0.25">
      <c r="A272" s="6" t="s">
        <v>786</v>
      </c>
      <c r="B272" s="5" t="s">
        <v>594</v>
      </c>
      <c r="C272" s="5" t="s">
        <v>136</v>
      </c>
      <c r="D272" s="5" t="s">
        <v>82</v>
      </c>
      <c r="E272" s="18" t="str">
        <f t="shared" si="4"/>
        <v>R13</v>
      </c>
      <c r="F272" s="5" t="s">
        <v>787</v>
      </c>
      <c r="G272" s="7" t="e">
        <f>#REF!</f>
        <v>#REF!</v>
      </c>
      <c r="H272" s="5" t="s">
        <v>351</v>
      </c>
      <c r="I272" s="5" t="s">
        <v>785</v>
      </c>
      <c r="J272" s="5">
        <v>511243138</v>
      </c>
      <c r="K272" s="5" t="s">
        <v>225</v>
      </c>
      <c r="L272" s="5" t="s">
        <v>367</v>
      </c>
      <c r="M272" s="5" t="s">
        <v>366</v>
      </c>
      <c r="N272" s="5" t="s">
        <v>364</v>
      </c>
      <c r="O272" s="5" t="s">
        <v>365</v>
      </c>
      <c r="P272" s="5" t="s">
        <v>347</v>
      </c>
      <c r="Q272" s="5">
        <v>291201020</v>
      </c>
      <c r="R272" s="5">
        <v>291201021</v>
      </c>
      <c r="S272" s="5" t="s">
        <v>264</v>
      </c>
      <c r="T272" s="5" t="s">
        <v>496</v>
      </c>
      <c r="U272" s="5" t="s">
        <v>497</v>
      </c>
      <c r="V272" s="5" t="s">
        <v>495</v>
      </c>
      <c r="W272" s="5" t="s">
        <v>351</v>
      </c>
      <c r="X272" s="5" t="s">
        <v>525</v>
      </c>
      <c r="Y272" s="5"/>
      <c r="Z272" s="5" t="s">
        <v>864</v>
      </c>
      <c r="AA272" s="5" t="s">
        <v>524</v>
      </c>
      <c r="AB272" s="9" t="s">
        <v>863</v>
      </c>
    </row>
    <row r="273" spans="1:28" ht="15" customHeight="1" x14ac:dyDescent="0.25">
      <c r="A273" s="6" t="s">
        <v>786</v>
      </c>
      <c r="B273" s="5" t="s">
        <v>81</v>
      </c>
      <c r="C273" s="5" t="s">
        <v>136</v>
      </c>
      <c r="D273" s="5" t="s">
        <v>689</v>
      </c>
      <c r="E273" s="18" t="str">
        <f t="shared" si="4"/>
        <v>R13</v>
      </c>
      <c r="F273" s="5" t="s">
        <v>787</v>
      </c>
      <c r="G273" s="7" t="e">
        <f>#REF!</f>
        <v>#REF!</v>
      </c>
      <c r="H273" s="5" t="s">
        <v>351</v>
      </c>
      <c r="I273" s="5" t="s">
        <v>785</v>
      </c>
      <c r="J273" s="5">
        <v>511243138</v>
      </c>
      <c r="K273" s="5" t="s">
        <v>225</v>
      </c>
      <c r="L273" s="5" t="s">
        <v>367</v>
      </c>
      <c r="M273" s="5" t="s">
        <v>366</v>
      </c>
      <c r="N273" s="5" t="s">
        <v>364</v>
      </c>
      <c r="O273" s="5" t="s">
        <v>365</v>
      </c>
      <c r="P273" s="5" t="s">
        <v>347</v>
      </c>
      <c r="Q273" s="5">
        <v>291201020</v>
      </c>
      <c r="R273" s="5">
        <v>291201021</v>
      </c>
      <c r="S273" s="5" t="s">
        <v>264</v>
      </c>
      <c r="T273" s="5" t="s">
        <v>496</v>
      </c>
      <c r="U273" s="5" t="s">
        <v>497</v>
      </c>
      <c r="V273" s="5" t="s">
        <v>495</v>
      </c>
      <c r="W273" s="5" t="s">
        <v>351</v>
      </c>
      <c r="X273" s="5" t="s">
        <v>525</v>
      </c>
      <c r="Y273" s="5"/>
      <c r="Z273" s="5" t="s">
        <v>864</v>
      </c>
      <c r="AA273" s="5" t="s">
        <v>524</v>
      </c>
      <c r="AB273" s="9" t="s">
        <v>863</v>
      </c>
    </row>
    <row r="274" spans="1:28" ht="15" customHeight="1" x14ac:dyDescent="0.25">
      <c r="A274" s="6" t="s">
        <v>786</v>
      </c>
      <c r="B274" s="5" t="s">
        <v>45</v>
      </c>
      <c r="C274" s="5" t="s">
        <v>136</v>
      </c>
      <c r="D274" s="5" t="s">
        <v>52</v>
      </c>
      <c r="E274" s="18" t="str">
        <f t="shared" si="4"/>
        <v>R13</v>
      </c>
      <c r="F274" s="5" t="s">
        <v>787</v>
      </c>
      <c r="G274" s="7" t="e">
        <f>#REF!</f>
        <v>#REF!</v>
      </c>
      <c r="H274" s="5" t="s">
        <v>351</v>
      </c>
      <c r="I274" s="5" t="s">
        <v>785</v>
      </c>
      <c r="J274" s="5">
        <v>511243138</v>
      </c>
      <c r="K274" s="5" t="s">
        <v>225</v>
      </c>
      <c r="L274" s="5" t="s">
        <v>367</v>
      </c>
      <c r="M274" s="5" t="s">
        <v>366</v>
      </c>
      <c r="N274" s="5" t="s">
        <v>364</v>
      </c>
      <c r="O274" s="5" t="s">
        <v>365</v>
      </c>
      <c r="P274" s="5" t="s">
        <v>347</v>
      </c>
      <c r="Q274" s="5">
        <v>291201020</v>
      </c>
      <c r="R274" s="5">
        <v>291201021</v>
      </c>
      <c r="S274" s="5" t="s">
        <v>264</v>
      </c>
      <c r="T274" s="5" t="s">
        <v>496</v>
      </c>
      <c r="U274" s="5" t="s">
        <v>497</v>
      </c>
      <c r="V274" s="5" t="s">
        <v>495</v>
      </c>
      <c r="W274" s="5" t="s">
        <v>351</v>
      </c>
      <c r="X274" s="5" t="s">
        <v>525</v>
      </c>
      <c r="Y274" s="5"/>
      <c r="Z274" s="5" t="s">
        <v>864</v>
      </c>
      <c r="AA274" s="5" t="s">
        <v>524</v>
      </c>
      <c r="AB274" s="9" t="s">
        <v>863</v>
      </c>
    </row>
    <row r="275" spans="1:28" ht="15" customHeight="1" x14ac:dyDescent="0.25">
      <c r="A275" s="6" t="s">
        <v>786</v>
      </c>
      <c r="B275" s="5" t="s">
        <v>605</v>
      </c>
      <c r="C275" s="5" t="s">
        <v>136</v>
      </c>
      <c r="D275" s="5" t="s">
        <v>956</v>
      </c>
      <c r="E275" s="18" t="str">
        <f t="shared" si="4"/>
        <v>R13</v>
      </c>
      <c r="F275" s="5" t="s">
        <v>787</v>
      </c>
      <c r="G275" s="7" t="e">
        <f>#REF!</f>
        <v>#REF!</v>
      </c>
      <c r="H275" s="5" t="s">
        <v>351</v>
      </c>
      <c r="I275" s="5" t="s">
        <v>785</v>
      </c>
      <c r="J275" s="5">
        <v>511243138</v>
      </c>
      <c r="K275" s="5" t="s">
        <v>225</v>
      </c>
      <c r="L275" s="5" t="s">
        <v>367</v>
      </c>
      <c r="M275" s="5" t="s">
        <v>366</v>
      </c>
      <c r="N275" s="5" t="s">
        <v>364</v>
      </c>
      <c r="O275" s="5" t="s">
        <v>365</v>
      </c>
      <c r="P275" s="5" t="s">
        <v>347</v>
      </c>
      <c r="Q275" s="5">
        <v>291201020</v>
      </c>
      <c r="R275" s="5">
        <v>291201021</v>
      </c>
      <c r="S275" s="5" t="s">
        <v>264</v>
      </c>
      <c r="T275" s="5" t="s">
        <v>496</v>
      </c>
      <c r="U275" s="5" t="s">
        <v>497</v>
      </c>
      <c r="V275" s="5" t="s">
        <v>495</v>
      </c>
      <c r="W275" s="5" t="s">
        <v>351</v>
      </c>
      <c r="X275" s="5" t="s">
        <v>525</v>
      </c>
      <c r="Y275" s="5"/>
      <c r="Z275" s="5" t="s">
        <v>864</v>
      </c>
      <c r="AA275" s="5" t="s">
        <v>524</v>
      </c>
      <c r="AB275" s="9" t="s">
        <v>863</v>
      </c>
    </row>
    <row r="276" spans="1:28" ht="15" customHeight="1" x14ac:dyDescent="0.25">
      <c r="A276" s="6" t="s">
        <v>786</v>
      </c>
      <c r="B276" s="5" t="s">
        <v>106</v>
      </c>
      <c r="C276" s="5" t="s">
        <v>479</v>
      </c>
      <c r="D276" s="5" t="s">
        <v>113</v>
      </c>
      <c r="E276" s="18" t="str">
        <f t="shared" si="4"/>
        <v>R13/D15, R12/D13</v>
      </c>
      <c r="F276" s="5" t="s">
        <v>787</v>
      </c>
      <c r="G276" s="7" t="e">
        <f>#REF!</f>
        <v>#REF!</v>
      </c>
      <c r="H276" s="5" t="s">
        <v>351</v>
      </c>
      <c r="I276" s="5" t="s">
        <v>785</v>
      </c>
      <c r="J276" s="5">
        <v>511243138</v>
      </c>
      <c r="K276" s="5" t="s">
        <v>225</v>
      </c>
      <c r="L276" s="5" t="s">
        <v>367</v>
      </c>
      <c r="M276" s="5" t="s">
        <v>366</v>
      </c>
      <c r="N276" s="5" t="s">
        <v>364</v>
      </c>
      <c r="O276" s="5" t="s">
        <v>365</v>
      </c>
      <c r="P276" s="5" t="s">
        <v>347</v>
      </c>
      <c r="Q276" s="5">
        <v>291201020</v>
      </c>
      <c r="R276" s="5">
        <v>291201021</v>
      </c>
      <c r="S276" s="5" t="s">
        <v>264</v>
      </c>
      <c r="T276" s="5" t="s">
        <v>496</v>
      </c>
      <c r="U276" s="5" t="s">
        <v>497</v>
      </c>
      <c r="V276" s="5" t="s">
        <v>495</v>
      </c>
      <c r="W276" s="5" t="s">
        <v>351</v>
      </c>
      <c r="X276" s="5" t="s">
        <v>525</v>
      </c>
      <c r="Y276" s="5"/>
      <c r="Z276" s="5" t="s">
        <v>864</v>
      </c>
      <c r="AA276" s="5" t="s">
        <v>524</v>
      </c>
      <c r="AB276" s="9" t="s">
        <v>863</v>
      </c>
    </row>
    <row r="277" spans="1:28" ht="15" customHeight="1" x14ac:dyDescent="0.25">
      <c r="A277" s="6" t="s">
        <v>786</v>
      </c>
      <c r="B277" s="5" t="s">
        <v>107</v>
      </c>
      <c r="C277" s="5" t="s">
        <v>380</v>
      </c>
      <c r="D277" s="5" t="s">
        <v>66</v>
      </c>
      <c r="E277" s="18" t="str">
        <f t="shared" si="4"/>
        <v>D13/D15</v>
      </c>
      <c r="F277" s="5" t="s">
        <v>787</v>
      </c>
      <c r="G277" s="7" t="e">
        <f>#REF!</f>
        <v>#REF!</v>
      </c>
      <c r="H277" s="5" t="s">
        <v>351</v>
      </c>
      <c r="I277" s="5" t="s">
        <v>785</v>
      </c>
      <c r="J277" s="5">
        <v>511243138</v>
      </c>
      <c r="K277" s="5" t="s">
        <v>225</v>
      </c>
      <c r="L277" s="5" t="s">
        <v>367</v>
      </c>
      <c r="M277" s="5" t="s">
        <v>366</v>
      </c>
      <c r="N277" s="5" t="s">
        <v>364</v>
      </c>
      <c r="O277" s="5" t="s">
        <v>365</v>
      </c>
      <c r="P277" s="5" t="s">
        <v>347</v>
      </c>
      <c r="Q277" s="5">
        <v>291201020</v>
      </c>
      <c r="R277" s="5">
        <v>291201021</v>
      </c>
      <c r="S277" s="5" t="s">
        <v>264</v>
      </c>
      <c r="T277" s="5" t="s">
        <v>496</v>
      </c>
      <c r="U277" s="5" t="s">
        <v>497</v>
      </c>
      <c r="V277" s="5" t="s">
        <v>495</v>
      </c>
      <c r="W277" s="5" t="s">
        <v>351</v>
      </c>
      <c r="X277" s="5" t="s">
        <v>525</v>
      </c>
      <c r="Y277" s="5"/>
      <c r="Z277" s="5" t="s">
        <v>864</v>
      </c>
      <c r="AA277" s="5" t="s">
        <v>524</v>
      </c>
      <c r="AB277" s="9" t="s">
        <v>863</v>
      </c>
    </row>
    <row r="278" spans="1:28" ht="15" customHeight="1" x14ac:dyDescent="0.25">
      <c r="A278" s="6" t="s">
        <v>786</v>
      </c>
      <c r="B278" s="5" t="s">
        <v>78</v>
      </c>
      <c r="C278" s="5" t="s">
        <v>399</v>
      </c>
      <c r="D278" s="5" t="s">
        <v>77</v>
      </c>
      <c r="E278" s="18" t="str">
        <f t="shared" si="4"/>
        <v>R12/D13, D15</v>
      </c>
      <c r="F278" s="5" t="s">
        <v>787</v>
      </c>
      <c r="G278" s="7" t="e">
        <f>#REF!</f>
        <v>#REF!</v>
      </c>
      <c r="H278" s="5" t="s">
        <v>351</v>
      </c>
      <c r="I278" s="5" t="s">
        <v>785</v>
      </c>
      <c r="J278" s="5">
        <v>511243138</v>
      </c>
      <c r="K278" s="5" t="s">
        <v>225</v>
      </c>
      <c r="L278" s="5" t="s">
        <v>367</v>
      </c>
      <c r="M278" s="5" t="s">
        <v>366</v>
      </c>
      <c r="N278" s="5" t="s">
        <v>364</v>
      </c>
      <c r="O278" s="5" t="s">
        <v>365</v>
      </c>
      <c r="P278" s="5" t="s">
        <v>347</v>
      </c>
      <c r="Q278" s="5">
        <v>291201020</v>
      </c>
      <c r="R278" s="5">
        <v>291201021</v>
      </c>
      <c r="S278" s="5" t="s">
        <v>264</v>
      </c>
      <c r="T278" s="5" t="s">
        <v>496</v>
      </c>
      <c r="U278" s="5" t="s">
        <v>497</v>
      </c>
      <c r="V278" s="5" t="s">
        <v>495</v>
      </c>
      <c r="W278" s="5" t="s">
        <v>351</v>
      </c>
      <c r="X278" s="5" t="s">
        <v>525</v>
      </c>
      <c r="Y278" s="5"/>
      <c r="Z278" s="5" t="s">
        <v>864</v>
      </c>
      <c r="AA278" s="5" t="s">
        <v>524</v>
      </c>
      <c r="AB278" s="9" t="s">
        <v>863</v>
      </c>
    </row>
    <row r="279" spans="1:28" ht="15" customHeight="1" x14ac:dyDescent="0.25">
      <c r="A279" s="6" t="s">
        <v>786</v>
      </c>
      <c r="B279" s="5" t="s">
        <v>14</v>
      </c>
      <c r="C279" s="5" t="s">
        <v>359</v>
      </c>
      <c r="D279" s="5" t="s">
        <v>30</v>
      </c>
      <c r="E279" s="18" t="str">
        <f t="shared" si="4"/>
        <v>R12</v>
      </c>
      <c r="F279" s="5" t="s">
        <v>787</v>
      </c>
      <c r="G279" s="7" t="e">
        <f>#REF!</f>
        <v>#REF!</v>
      </c>
      <c r="H279" s="5" t="s">
        <v>351</v>
      </c>
      <c r="I279" s="5" t="s">
        <v>785</v>
      </c>
      <c r="J279" s="5">
        <v>511243138</v>
      </c>
      <c r="K279" s="5" t="s">
        <v>225</v>
      </c>
      <c r="L279" s="5" t="s">
        <v>367</v>
      </c>
      <c r="M279" s="5" t="s">
        <v>366</v>
      </c>
      <c r="N279" s="5" t="s">
        <v>364</v>
      </c>
      <c r="O279" s="5" t="s">
        <v>365</v>
      </c>
      <c r="P279" s="5" t="s">
        <v>347</v>
      </c>
      <c r="Q279" s="5">
        <v>291201020</v>
      </c>
      <c r="R279" s="5">
        <v>291201021</v>
      </c>
      <c r="S279" s="5" t="s">
        <v>264</v>
      </c>
      <c r="T279" s="5" t="s">
        <v>496</v>
      </c>
      <c r="U279" s="5" t="s">
        <v>497</v>
      </c>
      <c r="V279" s="5" t="s">
        <v>495</v>
      </c>
      <c r="W279" s="5" t="s">
        <v>351</v>
      </c>
      <c r="X279" s="5" t="s">
        <v>525</v>
      </c>
      <c r="Y279" s="5"/>
      <c r="Z279" s="5" t="s">
        <v>864</v>
      </c>
      <c r="AA279" s="5" t="s">
        <v>524</v>
      </c>
      <c r="AB279" s="9" t="s">
        <v>863</v>
      </c>
    </row>
    <row r="280" spans="1:28" ht="15" customHeight="1" x14ac:dyDescent="0.25">
      <c r="A280" s="6" t="s">
        <v>786</v>
      </c>
      <c r="B280" s="5" t="s">
        <v>15</v>
      </c>
      <c r="C280" s="5" t="s">
        <v>257</v>
      </c>
      <c r="D280" s="5" t="s">
        <v>31</v>
      </c>
      <c r="E280" s="18" t="str">
        <f t="shared" si="4"/>
        <v>R12/R13</v>
      </c>
      <c r="F280" s="5" t="s">
        <v>787</v>
      </c>
      <c r="G280" s="7" t="e">
        <f>#REF!</f>
        <v>#REF!</v>
      </c>
      <c r="H280" s="5" t="s">
        <v>351</v>
      </c>
      <c r="I280" s="5" t="s">
        <v>785</v>
      </c>
      <c r="J280" s="5">
        <v>511243138</v>
      </c>
      <c r="K280" s="5" t="s">
        <v>225</v>
      </c>
      <c r="L280" s="5" t="s">
        <v>367</v>
      </c>
      <c r="M280" s="5" t="s">
        <v>366</v>
      </c>
      <c r="N280" s="5" t="s">
        <v>364</v>
      </c>
      <c r="O280" s="5" t="s">
        <v>365</v>
      </c>
      <c r="P280" s="5" t="s">
        <v>347</v>
      </c>
      <c r="Q280" s="5">
        <v>291201020</v>
      </c>
      <c r="R280" s="5">
        <v>291201021</v>
      </c>
      <c r="S280" s="5" t="s">
        <v>264</v>
      </c>
      <c r="T280" s="5" t="s">
        <v>496</v>
      </c>
      <c r="U280" s="5" t="s">
        <v>497</v>
      </c>
      <c r="V280" s="5" t="s">
        <v>495</v>
      </c>
      <c r="W280" s="5" t="s">
        <v>351</v>
      </c>
      <c r="X280" s="5" t="s">
        <v>525</v>
      </c>
      <c r="Y280" s="5"/>
      <c r="Z280" s="5" t="s">
        <v>864</v>
      </c>
      <c r="AA280" s="5" t="s">
        <v>524</v>
      </c>
      <c r="AB280" s="9" t="s">
        <v>863</v>
      </c>
    </row>
    <row r="281" spans="1:28" ht="15" customHeight="1" x14ac:dyDescent="0.25">
      <c r="A281" s="6" t="s">
        <v>786</v>
      </c>
      <c r="B281" s="5" t="s">
        <v>16</v>
      </c>
      <c r="C281" s="5" t="s">
        <v>359</v>
      </c>
      <c r="D281" s="5" t="s">
        <v>32</v>
      </c>
      <c r="E281" s="18" t="str">
        <f t="shared" si="4"/>
        <v>R12</v>
      </c>
      <c r="F281" s="5" t="s">
        <v>787</v>
      </c>
      <c r="G281" s="7" t="e">
        <f>#REF!</f>
        <v>#REF!</v>
      </c>
      <c r="H281" s="5" t="s">
        <v>351</v>
      </c>
      <c r="I281" s="5" t="s">
        <v>785</v>
      </c>
      <c r="J281" s="5">
        <v>511243138</v>
      </c>
      <c r="K281" s="5" t="s">
        <v>225</v>
      </c>
      <c r="L281" s="5" t="s">
        <v>367</v>
      </c>
      <c r="M281" s="5" t="s">
        <v>366</v>
      </c>
      <c r="N281" s="5" t="s">
        <v>364</v>
      </c>
      <c r="O281" s="5" t="s">
        <v>365</v>
      </c>
      <c r="P281" s="5" t="s">
        <v>347</v>
      </c>
      <c r="Q281" s="5">
        <v>291201020</v>
      </c>
      <c r="R281" s="5">
        <v>291201021</v>
      </c>
      <c r="S281" s="5" t="s">
        <v>264</v>
      </c>
      <c r="T281" s="5" t="s">
        <v>496</v>
      </c>
      <c r="U281" s="5" t="s">
        <v>497</v>
      </c>
      <c r="V281" s="5" t="s">
        <v>495</v>
      </c>
      <c r="W281" s="5" t="s">
        <v>351</v>
      </c>
      <c r="X281" s="5" t="s">
        <v>525</v>
      </c>
      <c r="Y281" s="5"/>
      <c r="Z281" s="5" t="s">
        <v>864</v>
      </c>
      <c r="AA281" s="5" t="s">
        <v>524</v>
      </c>
      <c r="AB281" s="9" t="s">
        <v>863</v>
      </c>
    </row>
    <row r="282" spans="1:28" ht="15" customHeight="1" x14ac:dyDescent="0.25">
      <c r="A282" s="6" t="s">
        <v>786</v>
      </c>
      <c r="B282" s="5" t="s">
        <v>17</v>
      </c>
      <c r="C282" s="5" t="s">
        <v>359</v>
      </c>
      <c r="D282" s="5" t="s">
        <v>33</v>
      </c>
      <c r="E282" s="18" t="str">
        <f t="shared" si="4"/>
        <v>R12</v>
      </c>
      <c r="F282" s="5" t="s">
        <v>787</v>
      </c>
      <c r="G282" s="7" t="e">
        <f>#REF!</f>
        <v>#REF!</v>
      </c>
      <c r="H282" s="5" t="s">
        <v>351</v>
      </c>
      <c r="I282" s="5" t="s">
        <v>785</v>
      </c>
      <c r="J282" s="5">
        <v>511243138</v>
      </c>
      <c r="K282" s="5" t="s">
        <v>225</v>
      </c>
      <c r="L282" s="5" t="s">
        <v>367</v>
      </c>
      <c r="M282" s="5" t="s">
        <v>366</v>
      </c>
      <c r="N282" s="5" t="s">
        <v>364</v>
      </c>
      <c r="O282" s="5" t="s">
        <v>365</v>
      </c>
      <c r="P282" s="5" t="s">
        <v>347</v>
      </c>
      <c r="Q282" s="5">
        <v>291201020</v>
      </c>
      <c r="R282" s="5">
        <v>291201021</v>
      </c>
      <c r="S282" s="5" t="s">
        <v>264</v>
      </c>
      <c r="T282" s="5" t="s">
        <v>496</v>
      </c>
      <c r="U282" s="5" t="s">
        <v>497</v>
      </c>
      <c r="V282" s="5" t="s">
        <v>495</v>
      </c>
      <c r="W282" s="5" t="s">
        <v>351</v>
      </c>
      <c r="X282" s="5" t="s">
        <v>525</v>
      </c>
      <c r="Y282" s="5"/>
      <c r="Z282" s="5" t="s">
        <v>864</v>
      </c>
      <c r="AA282" s="5" t="s">
        <v>524</v>
      </c>
      <c r="AB282" s="9" t="s">
        <v>863</v>
      </c>
    </row>
    <row r="283" spans="1:28" ht="15" customHeight="1" x14ac:dyDescent="0.25">
      <c r="A283" s="6" t="s">
        <v>786</v>
      </c>
      <c r="B283" s="5" t="s">
        <v>18</v>
      </c>
      <c r="C283" s="5" t="s">
        <v>257</v>
      </c>
      <c r="D283" s="5" t="s">
        <v>34</v>
      </c>
      <c r="E283" s="18" t="str">
        <f t="shared" si="4"/>
        <v>R12/R13</v>
      </c>
      <c r="F283" s="5" t="s">
        <v>787</v>
      </c>
      <c r="G283" s="7" t="e">
        <f>#REF!</f>
        <v>#REF!</v>
      </c>
      <c r="H283" s="5" t="s">
        <v>351</v>
      </c>
      <c r="I283" s="5" t="s">
        <v>785</v>
      </c>
      <c r="J283" s="5">
        <v>511243138</v>
      </c>
      <c r="K283" s="5" t="s">
        <v>225</v>
      </c>
      <c r="L283" s="5" t="s">
        <v>367</v>
      </c>
      <c r="M283" s="5" t="s">
        <v>366</v>
      </c>
      <c r="N283" s="5" t="s">
        <v>364</v>
      </c>
      <c r="O283" s="5" t="s">
        <v>365</v>
      </c>
      <c r="P283" s="5" t="s">
        <v>347</v>
      </c>
      <c r="Q283" s="5">
        <v>291201020</v>
      </c>
      <c r="R283" s="5">
        <v>291201021</v>
      </c>
      <c r="S283" s="5" t="s">
        <v>264</v>
      </c>
      <c r="T283" s="5" t="s">
        <v>496</v>
      </c>
      <c r="U283" s="5" t="s">
        <v>497</v>
      </c>
      <c r="V283" s="5" t="s">
        <v>495</v>
      </c>
      <c r="W283" s="5" t="s">
        <v>351</v>
      </c>
      <c r="X283" s="5" t="s">
        <v>525</v>
      </c>
      <c r="Y283" s="5"/>
      <c r="Z283" s="5" t="s">
        <v>864</v>
      </c>
      <c r="AA283" s="5" t="s">
        <v>524</v>
      </c>
      <c r="AB283" s="9" t="s">
        <v>863</v>
      </c>
    </row>
    <row r="284" spans="1:28" ht="15" customHeight="1" x14ac:dyDescent="0.25">
      <c r="A284" s="6" t="s">
        <v>786</v>
      </c>
      <c r="B284" s="5" t="s">
        <v>108</v>
      </c>
      <c r="C284" s="5" t="s">
        <v>359</v>
      </c>
      <c r="D284" s="5" t="s">
        <v>114</v>
      </c>
      <c r="E284" s="18" t="str">
        <f t="shared" si="4"/>
        <v>R12</v>
      </c>
      <c r="F284" s="5" t="s">
        <v>787</v>
      </c>
      <c r="G284" s="7" t="e">
        <f>#REF!</f>
        <v>#REF!</v>
      </c>
      <c r="H284" s="5" t="s">
        <v>351</v>
      </c>
      <c r="I284" s="5" t="s">
        <v>785</v>
      </c>
      <c r="J284" s="5">
        <v>511243138</v>
      </c>
      <c r="K284" s="5" t="s">
        <v>225</v>
      </c>
      <c r="L284" s="5" t="s">
        <v>367</v>
      </c>
      <c r="M284" s="5" t="s">
        <v>366</v>
      </c>
      <c r="N284" s="5" t="s">
        <v>364</v>
      </c>
      <c r="O284" s="5" t="s">
        <v>365</v>
      </c>
      <c r="P284" s="5" t="s">
        <v>347</v>
      </c>
      <c r="Q284" s="5">
        <v>291201020</v>
      </c>
      <c r="R284" s="5">
        <v>291201021</v>
      </c>
      <c r="S284" s="5" t="s">
        <v>264</v>
      </c>
      <c r="T284" s="5" t="s">
        <v>496</v>
      </c>
      <c r="U284" s="5" t="s">
        <v>497</v>
      </c>
      <c r="V284" s="5" t="s">
        <v>495</v>
      </c>
      <c r="W284" s="5" t="s">
        <v>351</v>
      </c>
      <c r="X284" s="5" t="s">
        <v>525</v>
      </c>
      <c r="Y284" s="5"/>
      <c r="Z284" s="5" t="s">
        <v>864</v>
      </c>
      <c r="AA284" s="5" t="s">
        <v>524</v>
      </c>
      <c r="AB284" s="9" t="s">
        <v>863</v>
      </c>
    </row>
    <row r="285" spans="1:28" ht="15" customHeight="1" x14ac:dyDescent="0.25">
      <c r="A285" s="6" t="s">
        <v>786</v>
      </c>
      <c r="B285" s="5" t="s">
        <v>19</v>
      </c>
      <c r="C285" s="5" t="s">
        <v>359</v>
      </c>
      <c r="D285" s="5" t="s">
        <v>35</v>
      </c>
      <c r="E285" s="18" t="str">
        <f t="shared" si="4"/>
        <v>R12</v>
      </c>
      <c r="F285" s="5" t="s">
        <v>787</v>
      </c>
      <c r="G285" s="7" t="e">
        <f>#REF!</f>
        <v>#REF!</v>
      </c>
      <c r="H285" s="5" t="s">
        <v>351</v>
      </c>
      <c r="I285" s="5" t="s">
        <v>785</v>
      </c>
      <c r="J285" s="5">
        <v>511243138</v>
      </c>
      <c r="K285" s="5" t="s">
        <v>225</v>
      </c>
      <c r="L285" s="5" t="s">
        <v>367</v>
      </c>
      <c r="M285" s="5" t="s">
        <v>366</v>
      </c>
      <c r="N285" s="5" t="s">
        <v>364</v>
      </c>
      <c r="O285" s="5" t="s">
        <v>365</v>
      </c>
      <c r="P285" s="5" t="s">
        <v>347</v>
      </c>
      <c r="Q285" s="5">
        <v>291201020</v>
      </c>
      <c r="R285" s="5">
        <v>291201021</v>
      </c>
      <c r="S285" s="5" t="s">
        <v>264</v>
      </c>
      <c r="T285" s="5" t="s">
        <v>496</v>
      </c>
      <c r="U285" s="5" t="s">
        <v>497</v>
      </c>
      <c r="V285" s="5" t="s">
        <v>495</v>
      </c>
      <c r="W285" s="5" t="s">
        <v>351</v>
      </c>
      <c r="X285" s="5" t="s">
        <v>525</v>
      </c>
      <c r="Y285" s="5"/>
      <c r="Z285" s="5" t="s">
        <v>864</v>
      </c>
      <c r="AA285" s="5" t="s">
        <v>524</v>
      </c>
      <c r="AB285" s="9" t="s">
        <v>863</v>
      </c>
    </row>
    <row r="286" spans="1:28" ht="15" customHeight="1" x14ac:dyDescent="0.25">
      <c r="A286" s="6" t="s">
        <v>786</v>
      </c>
      <c r="B286" s="5" t="s">
        <v>20</v>
      </c>
      <c r="C286" s="5" t="s">
        <v>359</v>
      </c>
      <c r="D286" s="5" t="s">
        <v>36</v>
      </c>
      <c r="E286" s="18" t="str">
        <f t="shared" si="4"/>
        <v>R12</v>
      </c>
      <c r="F286" s="5" t="s">
        <v>787</v>
      </c>
      <c r="G286" s="7" t="e">
        <f>#REF!</f>
        <v>#REF!</v>
      </c>
      <c r="H286" s="5" t="s">
        <v>351</v>
      </c>
      <c r="I286" s="5" t="s">
        <v>785</v>
      </c>
      <c r="J286" s="5">
        <v>511243138</v>
      </c>
      <c r="K286" s="5" t="s">
        <v>225</v>
      </c>
      <c r="L286" s="5" t="s">
        <v>367</v>
      </c>
      <c r="M286" s="5" t="s">
        <v>366</v>
      </c>
      <c r="N286" s="5" t="s">
        <v>364</v>
      </c>
      <c r="O286" s="5" t="s">
        <v>365</v>
      </c>
      <c r="P286" s="5" t="s">
        <v>347</v>
      </c>
      <c r="Q286" s="5">
        <v>291201020</v>
      </c>
      <c r="R286" s="5">
        <v>291201021</v>
      </c>
      <c r="S286" s="5" t="s">
        <v>264</v>
      </c>
      <c r="T286" s="5" t="s">
        <v>496</v>
      </c>
      <c r="U286" s="5" t="s">
        <v>497</v>
      </c>
      <c r="V286" s="5" t="s">
        <v>495</v>
      </c>
      <c r="W286" s="5" t="s">
        <v>351</v>
      </c>
      <c r="X286" s="5" t="s">
        <v>525</v>
      </c>
      <c r="Y286" s="5"/>
      <c r="Z286" s="5" t="s">
        <v>864</v>
      </c>
      <c r="AA286" s="5" t="s">
        <v>524</v>
      </c>
      <c r="AB286" s="9" t="s">
        <v>863</v>
      </c>
    </row>
    <row r="287" spans="1:28" ht="15" customHeight="1" x14ac:dyDescent="0.25">
      <c r="A287" s="6" t="s">
        <v>786</v>
      </c>
      <c r="B287" s="5" t="s">
        <v>54</v>
      </c>
      <c r="C287" s="5" t="s">
        <v>359</v>
      </c>
      <c r="D287" s="5" t="s">
        <v>61</v>
      </c>
      <c r="E287" s="18" t="str">
        <f t="shared" si="4"/>
        <v>R12</v>
      </c>
      <c r="F287" s="5" t="s">
        <v>787</v>
      </c>
      <c r="G287" s="7" t="e">
        <f>#REF!</f>
        <v>#REF!</v>
      </c>
      <c r="H287" s="5" t="s">
        <v>351</v>
      </c>
      <c r="I287" s="5" t="s">
        <v>785</v>
      </c>
      <c r="J287" s="5">
        <v>511243138</v>
      </c>
      <c r="K287" s="5" t="s">
        <v>225</v>
      </c>
      <c r="L287" s="5" t="s">
        <v>367</v>
      </c>
      <c r="M287" s="5" t="s">
        <v>366</v>
      </c>
      <c r="N287" s="5" t="s">
        <v>364</v>
      </c>
      <c r="O287" s="5" t="s">
        <v>365</v>
      </c>
      <c r="P287" s="5" t="s">
        <v>347</v>
      </c>
      <c r="Q287" s="5">
        <v>291201020</v>
      </c>
      <c r="R287" s="5">
        <v>291201021</v>
      </c>
      <c r="S287" s="5" t="s">
        <v>264</v>
      </c>
      <c r="T287" s="5" t="s">
        <v>496</v>
      </c>
      <c r="U287" s="5" t="s">
        <v>497</v>
      </c>
      <c r="V287" s="5" t="s">
        <v>495</v>
      </c>
      <c r="W287" s="5" t="s">
        <v>351</v>
      </c>
      <c r="X287" s="5" t="s">
        <v>525</v>
      </c>
      <c r="Y287" s="5"/>
      <c r="Z287" s="5" t="s">
        <v>864</v>
      </c>
      <c r="AA287" s="5" t="s">
        <v>524</v>
      </c>
      <c r="AB287" s="9" t="s">
        <v>863</v>
      </c>
    </row>
    <row r="288" spans="1:28" ht="15" customHeight="1" x14ac:dyDescent="0.25">
      <c r="A288" s="6" t="s">
        <v>786</v>
      </c>
      <c r="B288" s="5" t="s">
        <v>60</v>
      </c>
      <c r="C288" s="5" t="s">
        <v>359</v>
      </c>
      <c r="D288" s="5" t="s">
        <v>66</v>
      </c>
      <c r="E288" s="18" t="str">
        <f t="shared" si="4"/>
        <v>R12</v>
      </c>
      <c r="F288" s="5" t="s">
        <v>787</v>
      </c>
      <c r="G288" s="7" t="e">
        <f>#REF!</f>
        <v>#REF!</v>
      </c>
      <c r="H288" s="5" t="s">
        <v>351</v>
      </c>
      <c r="I288" s="5" t="s">
        <v>785</v>
      </c>
      <c r="J288" s="5">
        <v>511243138</v>
      </c>
      <c r="K288" s="5" t="s">
        <v>225</v>
      </c>
      <c r="L288" s="5" t="s">
        <v>367</v>
      </c>
      <c r="M288" s="5" t="s">
        <v>366</v>
      </c>
      <c r="N288" s="5" t="s">
        <v>364</v>
      </c>
      <c r="O288" s="5" t="s">
        <v>365</v>
      </c>
      <c r="P288" s="5" t="s">
        <v>347</v>
      </c>
      <c r="Q288" s="5">
        <v>291201020</v>
      </c>
      <c r="R288" s="5">
        <v>291201021</v>
      </c>
      <c r="S288" s="5" t="s">
        <v>264</v>
      </c>
      <c r="T288" s="5" t="s">
        <v>496</v>
      </c>
      <c r="U288" s="5" t="s">
        <v>497</v>
      </c>
      <c r="V288" s="5" t="s">
        <v>495</v>
      </c>
      <c r="W288" s="5" t="s">
        <v>351</v>
      </c>
      <c r="X288" s="5" t="s">
        <v>525</v>
      </c>
      <c r="Y288" s="5"/>
      <c r="Z288" s="5" t="s">
        <v>864</v>
      </c>
      <c r="AA288" s="5" t="s">
        <v>524</v>
      </c>
      <c r="AB288" s="9" t="s">
        <v>863</v>
      </c>
    </row>
    <row r="289" spans="1:28" ht="15" customHeight="1" x14ac:dyDescent="0.25">
      <c r="A289" s="6" t="s">
        <v>786</v>
      </c>
      <c r="B289" s="5" t="s">
        <v>124</v>
      </c>
      <c r="C289" s="5" t="s">
        <v>567</v>
      </c>
      <c r="D289" s="5" t="s">
        <v>157</v>
      </c>
      <c r="E289" s="18" t="str">
        <f t="shared" si="4"/>
        <v>R13/D15, D13</v>
      </c>
      <c r="F289" s="5" t="s">
        <v>787</v>
      </c>
      <c r="G289" s="7" t="e">
        <f>#REF!</f>
        <v>#REF!</v>
      </c>
      <c r="H289" s="5" t="s">
        <v>351</v>
      </c>
      <c r="I289" s="5" t="s">
        <v>785</v>
      </c>
      <c r="J289" s="5">
        <v>511243138</v>
      </c>
      <c r="K289" s="5" t="s">
        <v>225</v>
      </c>
      <c r="L289" s="5" t="s">
        <v>367</v>
      </c>
      <c r="M289" s="5" t="s">
        <v>366</v>
      </c>
      <c r="N289" s="5" t="s">
        <v>364</v>
      </c>
      <c r="O289" s="5" t="s">
        <v>365</v>
      </c>
      <c r="P289" s="5" t="s">
        <v>347</v>
      </c>
      <c r="Q289" s="5">
        <v>291201020</v>
      </c>
      <c r="R289" s="5">
        <v>291201021</v>
      </c>
      <c r="S289" s="5" t="s">
        <v>264</v>
      </c>
      <c r="T289" s="5" t="s">
        <v>496</v>
      </c>
      <c r="U289" s="5" t="s">
        <v>497</v>
      </c>
      <c r="V289" s="5" t="s">
        <v>495</v>
      </c>
      <c r="W289" s="5" t="s">
        <v>351</v>
      </c>
      <c r="X289" s="5" t="s">
        <v>525</v>
      </c>
      <c r="Y289" s="5"/>
      <c r="Z289" s="5" t="s">
        <v>864</v>
      </c>
      <c r="AA289" s="5" t="s">
        <v>524</v>
      </c>
      <c r="AB289" s="9" t="s">
        <v>863</v>
      </c>
    </row>
    <row r="290" spans="1:28" ht="15" customHeight="1" x14ac:dyDescent="0.25">
      <c r="A290" s="6" t="s">
        <v>786</v>
      </c>
      <c r="B290" s="5" t="s">
        <v>125</v>
      </c>
      <c r="C290" s="5" t="s">
        <v>397</v>
      </c>
      <c r="D290" s="5" t="s">
        <v>151</v>
      </c>
      <c r="E290" s="18" t="str">
        <f t="shared" si="4"/>
        <v>R12/D13</v>
      </c>
      <c r="F290" s="5" t="s">
        <v>787</v>
      </c>
      <c r="G290" s="7" t="e">
        <f>#REF!</f>
        <v>#REF!</v>
      </c>
      <c r="H290" s="5" t="s">
        <v>351</v>
      </c>
      <c r="I290" s="5" t="s">
        <v>785</v>
      </c>
      <c r="J290" s="5">
        <v>511243138</v>
      </c>
      <c r="K290" s="5" t="s">
        <v>225</v>
      </c>
      <c r="L290" s="5" t="s">
        <v>367</v>
      </c>
      <c r="M290" s="5" t="s">
        <v>366</v>
      </c>
      <c r="N290" s="5" t="s">
        <v>364</v>
      </c>
      <c r="O290" s="5" t="s">
        <v>365</v>
      </c>
      <c r="P290" s="5" t="s">
        <v>347</v>
      </c>
      <c r="Q290" s="5">
        <v>291201020</v>
      </c>
      <c r="R290" s="5">
        <v>291201021</v>
      </c>
      <c r="S290" s="5" t="s">
        <v>264</v>
      </c>
      <c r="T290" s="5" t="s">
        <v>496</v>
      </c>
      <c r="U290" s="5" t="s">
        <v>497</v>
      </c>
      <c r="V290" s="5" t="s">
        <v>495</v>
      </c>
      <c r="W290" s="5" t="s">
        <v>351</v>
      </c>
      <c r="X290" s="5" t="s">
        <v>525</v>
      </c>
      <c r="Y290" s="5"/>
      <c r="Z290" s="5" t="s">
        <v>864</v>
      </c>
      <c r="AA290" s="5" t="s">
        <v>524</v>
      </c>
      <c r="AB290" s="9" t="s">
        <v>863</v>
      </c>
    </row>
    <row r="291" spans="1:28" ht="15" customHeight="1" x14ac:dyDescent="0.25">
      <c r="A291" s="6" t="s">
        <v>786</v>
      </c>
      <c r="B291" s="5" t="s">
        <v>126</v>
      </c>
      <c r="C291" s="5" t="s">
        <v>397</v>
      </c>
      <c r="D291" s="5" t="s">
        <v>152</v>
      </c>
      <c r="E291" s="18" t="str">
        <f t="shared" si="4"/>
        <v>R12/D13</v>
      </c>
      <c r="F291" s="5" t="s">
        <v>787</v>
      </c>
      <c r="G291" s="7" t="e">
        <f>#REF!</f>
        <v>#REF!</v>
      </c>
      <c r="H291" s="5" t="s">
        <v>351</v>
      </c>
      <c r="I291" s="5" t="s">
        <v>785</v>
      </c>
      <c r="J291" s="5">
        <v>511243138</v>
      </c>
      <c r="K291" s="5" t="s">
        <v>225</v>
      </c>
      <c r="L291" s="5" t="s">
        <v>367</v>
      </c>
      <c r="M291" s="5" t="s">
        <v>366</v>
      </c>
      <c r="N291" s="5" t="s">
        <v>364</v>
      </c>
      <c r="O291" s="5" t="s">
        <v>365</v>
      </c>
      <c r="P291" s="5" t="s">
        <v>347</v>
      </c>
      <c r="Q291" s="5">
        <v>291201020</v>
      </c>
      <c r="R291" s="5">
        <v>291201021</v>
      </c>
      <c r="S291" s="5" t="s">
        <v>264</v>
      </c>
      <c r="T291" s="5" t="s">
        <v>496</v>
      </c>
      <c r="U291" s="5" t="s">
        <v>497</v>
      </c>
      <c r="V291" s="5" t="s">
        <v>495</v>
      </c>
      <c r="W291" s="5" t="s">
        <v>351</v>
      </c>
      <c r="X291" s="5" t="s">
        <v>525</v>
      </c>
      <c r="Y291" s="5"/>
      <c r="Z291" s="5" t="s">
        <v>864</v>
      </c>
      <c r="AA291" s="5" t="s">
        <v>524</v>
      </c>
      <c r="AB291" s="9" t="s">
        <v>863</v>
      </c>
    </row>
    <row r="292" spans="1:28" ht="15" customHeight="1" x14ac:dyDescent="0.25">
      <c r="A292" s="6" t="s">
        <v>786</v>
      </c>
      <c r="B292" s="5" t="s">
        <v>452</v>
      </c>
      <c r="C292" s="5" t="s">
        <v>136</v>
      </c>
      <c r="D292" s="5" t="s">
        <v>153</v>
      </c>
      <c r="E292" s="18" t="str">
        <f t="shared" si="4"/>
        <v>R13</v>
      </c>
      <c r="F292" s="5" t="s">
        <v>787</v>
      </c>
      <c r="G292" s="7" t="e">
        <f>#REF!</f>
        <v>#REF!</v>
      </c>
      <c r="H292" s="5" t="s">
        <v>351</v>
      </c>
      <c r="I292" s="5" t="s">
        <v>785</v>
      </c>
      <c r="J292" s="5">
        <v>511243138</v>
      </c>
      <c r="K292" s="5" t="s">
        <v>225</v>
      </c>
      <c r="L292" s="5" t="s">
        <v>367</v>
      </c>
      <c r="M292" s="5" t="s">
        <v>366</v>
      </c>
      <c r="N292" s="5" t="s">
        <v>364</v>
      </c>
      <c r="O292" s="5" t="s">
        <v>365</v>
      </c>
      <c r="P292" s="5" t="s">
        <v>347</v>
      </c>
      <c r="Q292" s="5">
        <v>291201020</v>
      </c>
      <c r="R292" s="5">
        <v>291201021</v>
      </c>
      <c r="S292" s="5" t="s">
        <v>264</v>
      </c>
      <c r="T292" s="5" t="s">
        <v>496</v>
      </c>
      <c r="U292" s="5" t="s">
        <v>497</v>
      </c>
      <c r="V292" s="5" t="s">
        <v>495</v>
      </c>
      <c r="W292" s="5" t="s">
        <v>351</v>
      </c>
      <c r="X292" s="5" t="s">
        <v>525</v>
      </c>
      <c r="Y292" s="5"/>
      <c r="Z292" s="5" t="s">
        <v>864</v>
      </c>
      <c r="AA292" s="5" t="s">
        <v>524</v>
      </c>
      <c r="AB292" s="9" t="s">
        <v>863</v>
      </c>
    </row>
    <row r="293" spans="1:28" ht="15" customHeight="1" x14ac:dyDescent="0.25">
      <c r="A293" s="6" t="s">
        <v>786</v>
      </c>
      <c r="B293" s="5" t="s">
        <v>453</v>
      </c>
      <c r="C293" s="5" t="s">
        <v>136</v>
      </c>
      <c r="D293" s="5" t="s">
        <v>454</v>
      </c>
      <c r="E293" s="18" t="str">
        <f t="shared" si="4"/>
        <v>R13</v>
      </c>
      <c r="F293" s="5" t="s">
        <v>787</v>
      </c>
      <c r="G293" s="7" t="e">
        <f>#REF!</f>
        <v>#REF!</v>
      </c>
      <c r="H293" s="5" t="s">
        <v>351</v>
      </c>
      <c r="I293" s="5" t="s">
        <v>785</v>
      </c>
      <c r="J293" s="5">
        <v>511243138</v>
      </c>
      <c r="K293" s="5" t="s">
        <v>225</v>
      </c>
      <c r="L293" s="5" t="s">
        <v>367</v>
      </c>
      <c r="M293" s="5" t="s">
        <v>366</v>
      </c>
      <c r="N293" s="5" t="s">
        <v>364</v>
      </c>
      <c r="O293" s="5" t="s">
        <v>365</v>
      </c>
      <c r="P293" s="5" t="s">
        <v>347</v>
      </c>
      <c r="Q293" s="5">
        <v>291201020</v>
      </c>
      <c r="R293" s="5">
        <v>291201021</v>
      </c>
      <c r="S293" s="5" t="s">
        <v>264</v>
      </c>
      <c r="T293" s="5" t="s">
        <v>496</v>
      </c>
      <c r="U293" s="5" t="s">
        <v>497</v>
      </c>
      <c r="V293" s="5" t="s">
        <v>495</v>
      </c>
      <c r="W293" s="5" t="s">
        <v>351</v>
      </c>
      <c r="X293" s="5" t="s">
        <v>525</v>
      </c>
      <c r="Y293" s="5"/>
      <c r="Z293" s="5" t="s">
        <v>864</v>
      </c>
      <c r="AA293" s="5" t="s">
        <v>524</v>
      </c>
      <c r="AB293" s="9" t="s">
        <v>863</v>
      </c>
    </row>
    <row r="294" spans="1:28" ht="15" customHeight="1" x14ac:dyDescent="0.25">
      <c r="A294" s="6" t="s">
        <v>786</v>
      </c>
      <c r="B294" s="5" t="s">
        <v>1</v>
      </c>
      <c r="C294" s="5" t="s">
        <v>136</v>
      </c>
      <c r="D294" s="5" t="s">
        <v>337</v>
      </c>
      <c r="E294" s="18" t="str">
        <f t="shared" si="4"/>
        <v>R13</v>
      </c>
      <c r="F294" s="5" t="s">
        <v>787</v>
      </c>
      <c r="G294" s="7" t="e">
        <f>#REF!</f>
        <v>#REF!</v>
      </c>
      <c r="H294" s="5" t="s">
        <v>351</v>
      </c>
      <c r="I294" s="5" t="s">
        <v>785</v>
      </c>
      <c r="J294" s="5">
        <v>511243138</v>
      </c>
      <c r="K294" s="5" t="s">
        <v>225</v>
      </c>
      <c r="L294" s="5" t="s">
        <v>367</v>
      </c>
      <c r="M294" s="5" t="s">
        <v>366</v>
      </c>
      <c r="N294" s="5" t="s">
        <v>364</v>
      </c>
      <c r="O294" s="5" t="s">
        <v>365</v>
      </c>
      <c r="P294" s="5" t="s">
        <v>347</v>
      </c>
      <c r="Q294" s="5">
        <v>291201020</v>
      </c>
      <c r="R294" s="5">
        <v>291201021</v>
      </c>
      <c r="S294" s="5" t="s">
        <v>264</v>
      </c>
      <c r="T294" s="5" t="s">
        <v>496</v>
      </c>
      <c r="U294" s="5" t="s">
        <v>497</v>
      </c>
      <c r="V294" s="5" t="s">
        <v>495</v>
      </c>
      <c r="W294" s="5" t="s">
        <v>351</v>
      </c>
      <c r="X294" s="5" t="s">
        <v>525</v>
      </c>
      <c r="Y294" s="5"/>
      <c r="Z294" s="5" t="s">
        <v>864</v>
      </c>
      <c r="AA294" s="5" t="s">
        <v>524</v>
      </c>
      <c r="AB294" s="9" t="s">
        <v>863</v>
      </c>
    </row>
    <row r="295" spans="1:28" ht="15" customHeight="1" x14ac:dyDescent="0.25">
      <c r="A295" s="6" t="s">
        <v>786</v>
      </c>
      <c r="B295" s="5" t="s">
        <v>574</v>
      </c>
      <c r="C295" s="5" t="s">
        <v>136</v>
      </c>
      <c r="D295" s="5" t="s">
        <v>576</v>
      </c>
      <c r="E295" s="18" t="str">
        <f t="shared" si="4"/>
        <v>R13</v>
      </c>
      <c r="F295" s="5" t="s">
        <v>787</v>
      </c>
      <c r="G295" s="7" t="e">
        <f>#REF!</f>
        <v>#REF!</v>
      </c>
      <c r="H295" s="5" t="s">
        <v>351</v>
      </c>
      <c r="I295" s="5" t="s">
        <v>785</v>
      </c>
      <c r="J295" s="5">
        <v>511243138</v>
      </c>
      <c r="K295" s="5" t="s">
        <v>225</v>
      </c>
      <c r="L295" s="5" t="s">
        <v>367</v>
      </c>
      <c r="M295" s="5" t="s">
        <v>366</v>
      </c>
      <c r="N295" s="5" t="s">
        <v>364</v>
      </c>
      <c r="O295" s="5" t="s">
        <v>365</v>
      </c>
      <c r="P295" s="5" t="s">
        <v>347</v>
      </c>
      <c r="Q295" s="5">
        <v>291201020</v>
      </c>
      <c r="R295" s="5">
        <v>291201021</v>
      </c>
      <c r="S295" s="5" t="s">
        <v>264</v>
      </c>
      <c r="T295" s="5" t="s">
        <v>496</v>
      </c>
      <c r="U295" s="5" t="s">
        <v>497</v>
      </c>
      <c r="V295" s="5" t="s">
        <v>495</v>
      </c>
      <c r="W295" s="5" t="s">
        <v>351</v>
      </c>
      <c r="X295" s="5" t="s">
        <v>525</v>
      </c>
      <c r="Y295" s="5"/>
      <c r="Z295" s="5" t="s">
        <v>864</v>
      </c>
      <c r="AA295" s="5" t="s">
        <v>524</v>
      </c>
      <c r="AB295" s="9" t="s">
        <v>863</v>
      </c>
    </row>
    <row r="296" spans="1:28" ht="15" customHeight="1" x14ac:dyDescent="0.25">
      <c r="A296" s="6" t="s">
        <v>786</v>
      </c>
      <c r="B296" s="5" t="s">
        <v>46</v>
      </c>
      <c r="C296" s="5" t="s">
        <v>136</v>
      </c>
      <c r="D296" s="5" t="s">
        <v>577</v>
      </c>
      <c r="E296" s="18" t="str">
        <f t="shared" si="4"/>
        <v>R13</v>
      </c>
      <c r="F296" s="5" t="s">
        <v>787</v>
      </c>
      <c r="G296" s="7" t="e">
        <f>#REF!</f>
        <v>#REF!</v>
      </c>
      <c r="H296" s="5" t="s">
        <v>351</v>
      </c>
      <c r="I296" s="5" t="s">
        <v>785</v>
      </c>
      <c r="J296" s="5">
        <v>511243138</v>
      </c>
      <c r="K296" s="5" t="s">
        <v>225</v>
      </c>
      <c r="L296" s="5" t="s">
        <v>367</v>
      </c>
      <c r="M296" s="5" t="s">
        <v>366</v>
      </c>
      <c r="N296" s="5" t="s">
        <v>364</v>
      </c>
      <c r="O296" s="5" t="s">
        <v>365</v>
      </c>
      <c r="P296" s="5" t="s">
        <v>347</v>
      </c>
      <c r="Q296" s="5">
        <v>291201020</v>
      </c>
      <c r="R296" s="5">
        <v>291201021</v>
      </c>
      <c r="S296" s="5" t="s">
        <v>264</v>
      </c>
      <c r="T296" s="5" t="s">
        <v>496</v>
      </c>
      <c r="U296" s="5" t="s">
        <v>497</v>
      </c>
      <c r="V296" s="5" t="s">
        <v>495</v>
      </c>
      <c r="W296" s="5" t="s">
        <v>351</v>
      </c>
      <c r="X296" s="5" t="s">
        <v>525</v>
      </c>
      <c r="Y296" s="5"/>
      <c r="Z296" s="5" t="s">
        <v>864</v>
      </c>
      <c r="AA296" s="5" t="s">
        <v>524</v>
      </c>
      <c r="AB296" s="9" t="s">
        <v>863</v>
      </c>
    </row>
    <row r="297" spans="1:28" ht="15" customHeight="1" x14ac:dyDescent="0.25">
      <c r="A297" s="6" t="s">
        <v>786</v>
      </c>
      <c r="B297" s="5" t="s">
        <v>575</v>
      </c>
      <c r="C297" s="5" t="s">
        <v>136</v>
      </c>
      <c r="D297" s="5" t="s">
        <v>523</v>
      </c>
      <c r="E297" s="18" t="str">
        <f t="shared" si="4"/>
        <v>R13</v>
      </c>
      <c r="F297" s="5" t="s">
        <v>787</v>
      </c>
      <c r="G297" s="7" t="e">
        <f>#REF!</f>
        <v>#REF!</v>
      </c>
      <c r="H297" s="5" t="s">
        <v>351</v>
      </c>
      <c r="I297" s="5" t="s">
        <v>785</v>
      </c>
      <c r="J297" s="5">
        <v>511243138</v>
      </c>
      <c r="K297" s="5" t="s">
        <v>225</v>
      </c>
      <c r="L297" s="5" t="s">
        <v>367</v>
      </c>
      <c r="M297" s="5" t="s">
        <v>366</v>
      </c>
      <c r="N297" s="5" t="s">
        <v>364</v>
      </c>
      <c r="O297" s="5" t="s">
        <v>365</v>
      </c>
      <c r="P297" s="5" t="s">
        <v>347</v>
      </c>
      <c r="Q297" s="5">
        <v>291201020</v>
      </c>
      <c r="R297" s="5">
        <v>291201021</v>
      </c>
      <c r="S297" s="5" t="s">
        <v>264</v>
      </c>
      <c r="T297" s="5" t="s">
        <v>496</v>
      </c>
      <c r="U297" s="5" t="s">
        <v>497</v>
      </c>
      <c r="V297" s="5" t="s">
        <v>495</v>
      </c>
      <c r="W297" s="5" t="s">
        <v>351</v>
      </c>
      <c r="X297" s="5" t="s">
        <v>525</v>
      </c>
      <c r="Y297" s="5"/>
      <c r="Z297" s="5" t="s">
        <v>864</v>
      </c>
      <c r="AA297" s="5" t="s">
        <v>524</v>
      </c>
      <c r="AB297" s="9" t="s">
        <v>863</v>
      </c>
    </row>
    <row r="298" spans="1:28" ht="15" customHeight="1" x14ac:dyDescent="0.25">
      <c r="A298" s="6" t="s">
        <v>786</v>
      </c>
      <c r="B298" s="5" t="s">
        <v>127</v>
      </c>
      <c r="C298" s="5" t="s">
        <v>136</v>
      </c>
      <c r="D298" s="5" t="s">
        <v>957</v>
      </c>
      <c r="E298" s="18" t="str">
        <f t="shared" si="4"/>
        <v>R13</v>
      </c>
      <c r="F298" s="5" t="s">
        <v>787</v>
      </c>
      <c r="G298" s="7" t="e">
        <f>#REF!</f>
        <v>#REF!</v>
      </c>
      <c r="H298" s="5" t="s">
        <v>351</v>
      </c>
      <c r="I298" s="5" t="s">
        <v>785</v>
      </c>
      <c r="J298" s="5">
        <v>511243138</v>
      </c>
      <c r="K298" s="5" t="s">
        <v>225</v>
      </c>
      <c r="L298" s="5" t="s">
        <v>367</v>
      </c>
      <c r="M298" s="5" t="s">
        <v>366</v>
      </c>
      <c r="N298" s="5" t="s">
        <v>364</v>
      </c>
      <c r="O298" s="5" t="s">
        <v>365</v>
      </c>
      <c r="P298" s="5" t="s">
        <v>347</v>
      </c>
      <c r="Q298" s="5">
        <v>291201020</v>
      </c>
      <c r="R298" s="5">
        <v>291201021</v>
      </c>
      <c r="S298" s="5" t="s">
        <v>264</v>
      </c>
      <c r="T298" s="5" t="s">
        <v>496</v>
      </c>
      <c r="U298" s="5" t="s">
        <v>497</v>
      </c>
      <c r="V298" s="5" t="s">
        <v>495</v>
      </c>
      <c r="W298" s="5" t="s">
        <v>351</v>
      </c>
      <c r="X298" s="5" t="s">
        <v>525</v>
      </c>
      <c r="Y298" s="5"/>
      <c r="Z298" s="5" t="s">
        <v>864</v>
      </c>
      <c r="AA298" s="5" t="s">
        <v>524</v>
      </c>
      <c r="AB298" s="9" t="s">
        <v>863</v>
      </c>
    </row>
    <row r="299" spans="1:28" ht="15" customHeight="1" x14ac:dyDescent="0.25">
      <c r="A299" s="6" t="s">
        <v>786</v>
      </c>
      <c r="B299" s="5" t="s">
        <v>128</v>
      </c>
      <c r="C299" s="5" t="s">
        <v>398</v>
      </c>
      <c r="D299" s="5" t="s">
        <v>154</v>
      </c>
      <c r="E299" s="18" t="str">
        <f t="shared" si="4"/>
        <v>R12/D13, R13/D15</v>
      </c>
      <c r="F299" s="5" t="s">
        <v>787</v>
      </c>
      <c r="G299" s="7" t="e">
        <f>#REF!</f>
        <v>#REF!</v>
      </c>
      <c r="H299" s="5" t="s">
        <v>351</v>
      </c>
      <c r="I299" s="5" t="s">
        <v>785</v>
      </c>
      <c r="J299" s="5">
        <v>511243138</v>
      </c>
      <c r="K299" s="5" t="s">
        <v>225</v>
      </c>
      <c r="L299" s="5" t="s">
        <v>367</v>
      </c>
      <c r="M299" s="5" t="s">
        <v>366</v>
      </c>
      <c r="N299" s="5" t="s">
        <v>364</v>
      </c>
      <c r="O299" s="5" t="s">
        <v>365</v>
      </c>
      <c r="P299" s="5" t="s">
        <v>347</v>
      </c>
      <c r="Q299" s="5">
        <v>291201020</v>
      </c>
      <c r="R299" s="5">
        <v>291201021</v>
      </c>
      <c r="S299" s="5" t="s">
        <v>264</v>
      </c>
      <c r="T299" s="5" t="s">
        <v>496</v>
      </c>
      <c r="U299" s="5" t="s">
        <v>497</v>
      </c>
      <c r="V299" s="5" t="s">
        <v>495</v>
      </c>
      <c r="W299" s="5" t="s">
        <v>351</v>
      </c>
      <c r="X299" s="5" t="s">
        <v>525</v>
      </c>
      <c r="Y299" s="5"/>
      <c r="Z299" s="5" t="s">
        <v>864</v>
      </c>
      <c r="AA299" s="5" t="s">
        <v>524</v>
      </c>
      <c r="AB299" s="9" t="s">
        <v>863</v>
      </c>
    </row>
    <row r="300" spans="1:28" ht="15" customHeight="1" x14ac:dyDescent="0.25">
      <c r="A300" s="6" t="s">
        <v>786</v>
      </c>
      <c r="B300" s="5" t="s">
        <v>55</v>
      </c>
      <c r="C300" s="5" t="s">
        <v>398</v>
      </c>
      <c r="D300" s="5" t="s">
        <v>62</v>
      </c>
      <c r="E300" s="18" t="str">
        <f t="shared" si="4"/>
        <v>R12/D13, R13/D15</v>
      </c>
      <c r="F300" s="5" t="s">
        <v>787</v>
      </c>
      <c r="G300" s="7" t="e">
        <f>#REF!</f>
        <v>#REF!</v>
      </c>
      <c r="H300" s="5" t="s">
        <v>351</v>
      </c>
      <c r="I300" s="5" t="s">
        <v>785</v>
      </c>
      <c r="J300" s="5">
        <v>511243138</v>
      </c>
      <c r="K300" s="5" t="s">
        <v>225</v>
      </c>
      <c r="L300" s="5" t="s">
        <v>367</v>
      </c>
      <c r="M300" s="5" t="s">
        <v>366</v>
      </c>
      <c r="N300" s="5" t="s">
        <v>364</v>
      </c>
      <c r="O300" s="5" t="s">
        <v>365</v>
      </c>
      <c r="P300" s="5" t="s">
        <v>347</v>
      </c>
      <c r="Q300" s="5">
        <v>291201020</v>
      </c>
      <c r="R300" s="5">
        <v>291201021</v>
      </c>
      <c r="S300" s="5" t="s">
        <v>264</v>
      </c>
      <c r="T300" s="5" t="s">
        <v>496</v>
      </c>
      <c r="U300" s="5" t="s">
        <v>497</v>
      </c>
      <c r="V300" s="5" t="s">
        <v>495</v>
      </c>
      <c r="W300" s="5" t="s">
        <v>351</v>
      </c>
      <c r="X300" s="5" t="s">
        <v>525</v>
      </c>
      <c r="Y300" s="5"/>
      <c r="Z300" s="5" t="s">
        <v>864</v>
      </c>
      <c r="AA300" s="5" t="s">
        <v>524</v>
      </c>
      <c r="AB300" s="9" t="s">
        <v>863</v>
      </c>
    </row>
    <row r="301" spans="1:28" ht="15" customHeight="1" x14ac:dyDescent="0.25">
      <c r="A301" s="6" t="s">
        <v>786</v>
      </c>
      <c r="B301" s="5" t="s">
        <v>24</v>
      </c>
      <c r="C301" s="5" t="s">
        <v>257</v>
      </c>
      <c r="D301" s="5" t="s">
        <v>40</v>
      </c>
      <c r="E301" s="18" t="str">
        <f t="shared" si="4"/>
        <v>R12/R13</v>
      </c>
      <c r="F301" s="5" t="s">
        <v>787</v>
      </c>
      <c r="G301" s="7" t="e">
        <f>#REF!</f>
        <v>#REF!</v>
      </c>
      <c r="H301" s="5" t="s">
        <v>351</v>
      </c>
      <c r="I301" s="5" t="s">
        <v>785</v>
      </c>
      <c r="J301" s="5">
        <v>511243138</v>
      </c>
      <c r="K301" s="5" t="s">
        <v>225</v>
      </c>
      <c r="L301" s="5" t="s">
        <v>367</v>
      </c>
      <c r="M301" s="5" t="s">
        <v>366</v>
      </c>
      <c r="N301" s="5" t="s">
        <v>364</v>
      </c>
      <c r="O301" s="5" t="s">
        <v>365</v>
      </c>
      <c r="P301" s="5" t="s">
        <v>347</v>
      </c>
      <c r="Q301" s="5">
        <v>291201020</v>
      </c>
      <c r="R301" s="5">
        <v>291201021</v>
      </c>
      <c r="S301" s="5" t="s">
        <v>264</v>
      </c>
      <c r="T301" s="5" t="s">
        <v>496</v>
      </c>
      <c r="U301" s="5" t="s">
        <v>497</v>
      </c>
      <c r="V301" s="5" t="s">
        <v>495</v>
      </c>
      <c r="W301" s="5" t="s">
        <v>351</v>
      </c>
      <c r="X301" s="5" t="s">
        <v>525</v>
      </c>
      <c r="Y301" s="5"/>
      <c r="Z301" s="5" t="s">
        <v>864</v>
      </c>
      <c r="AA301" s="5" t="s">
        <v>524</v>
      </c>
      <c r="AB301" s="9" t="s">
        <v>863</v>
      </c>
    </row>
    <row r="302" spans="1:28" ht="15" customHeight="1" x14ac:dyDescent="0.25">
      <c r="A302" s="6" t="s">
        <v>786</v>
      </c>
      <c r="B302" s="5" t="s">
        <v>129</v>
      </c>
      <c r="C302" s="5" t="s">
        <v>257</v>
      </c>
      <c r="D302" s="5" t="s">
        <v>155</v>
      </c>
      <c r="E302" s="18" t="str">
        <f t="shared" si="4"/>
        <v>R12/R13</v>
      </c>
      <c r="F302" s="5" t="s">
        <v>787</v>
      </c>
      <c r="G302" s="7" t="e">
        <f>#REF!</f>
        <v>#REF!</v>
      </c>
      <c r="H302" s="5" t="s">
        <v>351</v>
      </c>
      <c r="I302" s="5" t="s">
        <v>785</v>
      </c>
      <c r="J302" s="5">
        <v>511243138</v>
      </c>
      <c r="K302" s="5" t="s">
        <v>225</v>
      </c>
      <c r="L302" s="5" t="s">
        <v>367</v>
      </c>
      <c r="M302" s="5" t="s">
        <v>366</v>
      </c>
      <c r="N302" s="5" t="s">
        <v>364</v>
      </c>
      <c r="O302" s="5" t="s">
        <v>365</v>
      </c>
      <c r="P302" s="5" t="s">
        <v>347</v>
      </c>
      <c r="Q302" s="5">
        <v>291201020</v>
      </c>
      <c r="R302" s="5">
        <v>291201021</v>
      </c>
      <c r="S302" s="5" t="s">
        <v>264</v>
      </c>
      <c r="T302" s="5" t="s">
        <v>496</v>
      </c>
      <c r="U302" s="5" t="s">
        <v>497</v>
      </c>
      <c r="V302" s="5" t="s">
        <v>495</v>
      </c>
      <c r="W302" s="5" t="s">
        <v>351</v>
      </c>
      <c r="X302" s="5" t="s">
        <v>525</v>
      </c>
      <c r="Y302" s="5"/>
      <c r="Z302" s="5" t="s">
        <v>864</v>
      </c>
      <c r="AA302" s="5" t="s">
        <v>524</v>
      </c>
      <c r="AB302" s="9" t="s">
        <v>863</v>
      </c>
    </row>
    <row r="303" spans="1:28" ht="15" customHeight="1" x14ac:dyDescent="0.25">
      <c r="A303" s="6" t="s">
        <v>786</v>
      </c>
      <c r="B303" s="5" t="s">
        <v>131</v>
      </c>
      <c r="C303" s="5" t="s">
        <v>397</v>
      </c>
      <c r="D303" s="5" t="s">
        <v>165</v>
      </c>
      <c r="E303" s="18" t="str">
        <f t="shared" si="4"/>
        <v>R12/D13</v>
      </c>
      <c r="F303" s="5" t="s">
        <v>787</v>
      </c>
      <c r="G303" s="7" t="e">
        <f>#REF!</f>
        <v>#REF!</v>
      </c>
      <c r="H303" s="5" t="s">
        <v>351</v>
      </c>
      <c r="I303" s="5" t="s">
        <v>785</v>
      </c>
      <c r="J303" s="5">
        <v>511243138</v>
      </c>
      <c r="K303" s="5" t="s">
        <v>225</v>
      </c>
      <c r="L303" s="5" t="s">
        <v>367</v>
      </c>
      <c r="M303" s="5" t="s">
        <v>366</v>
      </c>
      <c r="N303" s="5" t="s">
        <v>364</v>
      </c>
      <c r="O303" s="5" t="s">
        <v>365</v>
      </c>
      <c r="P303" s="5" t="s">
        <v>347</v>
      </c>
      <c r="Q303" s="5">
        <v>291201020</v>
      </c>
      <c r="R303" s="5">
        <v>291201021</v>
      </c>
      <c r="S303" s="5" t="s">
        <v>264</v>
      </c>
      <c r="T303" s="5" t="s">
        <v>496</v>
      </c>
      <c r="U303" s="5" t="s">
        <v>497</v>
      </c>
      <c r="V303" s="5" t="s">
        <v>495</v>
      </c>
      <c r="W303" s="5" t="s">
        <v>351</v>
      </c>
      <c r="X303" s="5" t="s">
        <v>525</v>
      </c>
      <c r="Y303" s="5"/>
      <c r="Z303" s="5" t="s">
        <v>864</v>
      </c>
      <c r="AA303" s="5" t="s">
        <v>524</v>
      </c>
      <c r="AB303" s="9" t="s">
        <v>863</v>
      </c>
    </row>
    <row r="304" spans="1:28" ht="15" customHeight="1" x14ac:dyDescent="0.25">
      <c r="A304" s="6" t="s">
        <v>786</v>
      </c>
      <c r="B304" s="5" t="s">
        <v>76</v>
      </c>
      <c r="C304" s="5" t="s">
        <v>398</v>
      </c>
      <c r="D304" s="5" t="s">
        <v>958</v>
      </c>
      <c r="E304" s="18" t="str">
        <f t="shared" si="4"/>
        <v>R12/D13, R13/D15</v>
      </c>
      <c r="F304" s="5" t="s">
        <v>787</v>
      </c>
      <c r="G304" s="7" t="e">
        <f>#REF!</f>
        <v>#REF!</v>
      </c>
      <c r="H304" s="5" t="s">
        <v>351</v>
      </c>
      <c r="I304" s="5" t="s">
        <v>785</v>
      </c>
      <c r="J304" s="5">
        <v>511243138</v>
      </c>
      <c r="K304" s="5" t="s">
        <v>225</v>
      </c>
      <c r="L304" s="5" t="s">
        <v>367</v>
      </c>
      <c r="M304" s="5" t="s">
        <v>366</v>
      </c>
      <c r="N304" s="5" t="s">
        <v>364</v>
      </c>
      <c r="O304" s="5" t="s">
        <v>365</v>
      </c>
      <c r="P304" s="5" t="s">
        <v>347</v>
      </c>
      <c r="Q304" s="5">
        <v>291201020</v>
      </c>
      <c r="R304" s="5">
        <v>291201021</v>
      </c>
      <c r="S304" s="5" t="s">
        <v>264</v>
      </c>
      <c r="T304" s="5" t="s">
        <v>496</v>
      </c>
      <c r="U304" s="5" t="s">
        <v>497</v>
      </c>
      <c r="V304" s="5" t="s">
        <v>495</v>
      </c>
      <c r="W304" s="5" t="s">
        <v>351</v>
      </c>
      <c r="X304" s="5" t="s">
        <v>525</v>
      </c>
      <c r="Y304" s="5"/>
      <c r="Z304" s="5" t="s">
        <v>864</v>
      </c>
      <c r="AA304" s="5" t="s">
        <v>524</v>
      </c>
      <c r="AB304" s="9" t="s">
        <v>863</v>
      </c>
    </row>
    <row r="305" spans="1:28" ht="15" customHeight="1" x14ac:dyDescent="0.25">
      <c r="A305" s="6" t="s">
        <v>786</v>
      </c>
      <c r="B305" s="5" t="s">
        <v>158</v>
      </c>
      <c r="C305" s="5" t="s">
        <v>257</v>
      </c>
      <c r="D305" s="5" t="s">
        <v>159</v>
      </c>
      <c r="E305" s="18" t="str">
        <f t="shared" si="4"/>
        <v>R12/R13</v>
      </c>
      <c r="F305" s="5" t="s">
        <v>787</v>
      </c>
      <c r="G305" s="7" t="e">
        <f>#REF!</f>
        <v>#REF!</v>
      </c>
      <c r="H305" s="5" t="s">
        <v>351</v>
      </c>
      <c r="I305" s="5" t="s">
        <v>785</v>
      </c>
      <c r="J305" s="5">
        <v>511243138</v>
      </c>
      <c r="K305" s="5" t="s">
        <v>225</v>
      </c>
      <c r="L305" s="5" t="s">
        <v>367</v>
      </c>
      <c r="M305" s="5" t="s">
        <v>366</v>
      </c>
      <c r="N305" s="5" t="s">
        <v>364</v>
      </c>
      <c r="O305" s="5" t="s">
        <v>365</v>
      </c>
      <c r="P305" s="5" t="s">
        <v>347</v>
      </c>
      <c r="Q305" s="5">
        <v>291201020</v>
      </c>
      <c r="R305" s="5">
        <v>291201021</v>
      </c>
      <c r="S305" s="5" t="s">
        <v>264</v>
      </c>
      <c r="T305" s="5" t="s">
        <v>496</v>
      </c>
      <c r="U305" s="5" t="s">
        <v>497</v>
      </c>
      <c r="V305" s="5" t="s">
        <v>495</v>
      </c>
      <c r="W305" s="5" t="s">
        <v>351</v>
      </c>
      <c r="X305" s="5" t="s">
        <v>525</v>
      </c>
      <c r="Y305" s="5"/>
      <c r="Z305" s="5" t="s">
        <v>864</v>
      </c>
      <c r="AA305" s="5" t="s">
        <v>524</v>
      </c>
      <c r="AB305" s="9" t="s">
        <v>863</v>
      </c>
    </row>
    <row r="306" spans="1:28" ht="15" customHeight="1" x14ac:dyDescent="0.25">
      <c r="A306" s="6" t="s">
        <v>786</v>
      </c>
      <c r="B306" s="5" t="s">
        <v>132</v>
      </c>
      <c r="C306" s="5" t="s">
        <v>257</v>
      </c>
      <c r="D306" s="5" t="s">
        <v>160</v>
      </c>
      <c r="E306" s="18" t="str">
        <f t="shared" si="4"/>
        <v>R12/R13</v>
      </c>
      <c r="F306" s="5" t="s">
        <v>787</v>
      </c>
      <c r="G306" s="7" t="e">
        <f>#REF!</f>
        <v>#REF!</v>
      </c>
      <c r="H306" s="5" t="s">
        <v>351</v>
      </c>
      <c r="I306" s="5" t="s">
        <v>785</v>
      </c>
      <c r="J306" s="5">
        <v>511243138</v>
      </c>
      <c r="K306" s="5" t="s">
        <v>225</v>
      </c>
      <c r="L306" s="5" t="s">
        <v>367</v>
      </c>
      <c r="M306" s="5" t="s">
        <v>366</v>
      </c>
      <c r="N306" s="5" t="s">
        <v>364</v>
      </c>
      <c r="O306" s="5" t="s">
        <v>365</v>
      </c>
      <c r="P306" s="5" t="s">
        <v>347</v>
      </c>
      <c r="Q306" s="5">
        <v>291201020</v>
      </c>
      <c r="R306" s="5">
        <v>291201021</v>
      </c>
      <c r="S306" s="5" t="s">
        <v>264</v>
      </c>
      <c r="T306" s="5" t="s">
        <v>496</v>
      </c>
      <c r="U306" s="5" t="s">
        <v>497</v>
      </c>
      <c r="V306" s="5" t="s">
        <v>495</v>
      </c>
      <c r="W306" s="5" t="s">
        <v>351</v>
      </c>
      <c r="X306" s="5" t="s">
        <v>525</v>
      </c>
      <c r="Y306" s="5"/>
      <c r="Z306" s="5" t="s">
        <v>864</v>
      </c>
      <c r="AA306" s="5" t="s">
        <v>524</v>
      </c>
      <c r="AB306" s="9" t="s">
        <v>863</v>
      </c>
    </row>
    <row r="307" spans="1:28" ht="15" customHeight="1" x14ac:dyDescent="0.25">
      <c r="A307" s="6" t="s">
        <v>786</v>
      </c>
      <c r="B307" s="5" t="s">
        <v>25</v>
      </c>
      <c r="C307" s="5" t="s">
        <v>398</v>
      </c>
      <c r="D307" s="5" t="s">
        <v>41</v>
      </c>
      <c r="E307" s="18" t="str">
        <f t="shared" si="4"/>
        <v>R12/D13, R13/D15</v>
      </c>
      <c r="F307" s="5" t="s">
        <v>787</v>
      </c>
      <c r="G307" s="7" t="e">
        <f>#REF!</f>
        <v>#REF!</v>
      </c>
      <c r="H307" s="5" t="s">
        <v>351</v>
      </c>
      <c r="I307" s="5" t="s">
        <v>785</v>
      </c>
      <c r="J307" s="5">
        <v>511243138</v>
      </c>
      <c r="K307" s="5" t="s">
        <v>225</v>
      </c>
      <c r="L307" s="5" t="s">
        <v>367</v>
      </c>
      <c r="M307" s="5" t="s">
        <v>366</v>
      </c>
      <c r="N307" s="5" t="s">
        <v>364</v>
      </c>
      <c r="O307" s="5" t="s">
        <v>365</v>
      </c>
      <c r="P307" s="5" t="s">
        <v>347</v>
      </c>
      <c r="Q307" s="5">
        <v>291201020</v>
      </c>
      <c r="R307" s="5">
        <v>291201021</v>
      </c>
      <c r="S307" s="5" t="s">
        <v>264</v>
      </c>
      <c r="T307" s="5" t="s">
        <v>496</v>
      </c>
      <c r="U307" s="5" t="s">
        <v>497</v>
      </c>
      <c r="V307" s="5" t="s">
        <v>495</v>
      </c>
      <c r="W307" s="5" t="s">
        <v>351</v>
      </c>
      <c r="X307" s="5" t="s">
        <v>525</v>
      </c>
      <c r="Y307" s="5"/>
      <c r="Z307" s="5" t="s">
        <v>864</v>
      </c>
      <c r="AA307" s="5" t="s">
        <v>524</v>
      </c>
      <c r="AB307" s="9" t="s">
        <v>863</v>
      </c>
    </row>
    <row r="308" spans="1:28" ht="15" customHeight="1" x14ac:dyDescent="0.25">
      <c r="A308" s="6" t="s">
        <v>786</v>
      </c>
      <c r="B308" s="5" t="s">
        <v>89</v>
      </c>
      <c r="C308" s="5" t="s">
        <v>398</v>
      </c>
      <c r="D308" s="5" t="s">
        <v>396</v>
      </c>
      <c r="E308" s="18" t="str">
        <f t="shared" si="4"/>
        <v>R12/D13, R13/D15</v>
      </c>
      <c r="F308" s="5" t="s">
        <v>787</v>
      </c>
      <c r="G308" s="7" t="e">
        <f>#REF!</f>
        <v>#REF!</v>
      </c>
      <c r="H308" s="5" t="s">
        <v>351</v>
      </c>
      <c r="I308" s="5" t="s">
        <v>785</v>
      </c>
      <c r="J308" s="5">
        <v>511243138</v>
      </c>
      <c r="K308" s="5" t="s">
        <v>225</v>
      </c>
      <c r="L308" s="5" t="s">
        <v>367</v>
      </c>
      <c r="M308" s="5" t="s">
        <v>366</v>
      </c>
      <c r="N308" s="5" t="s">
        <v>364</v>
      </c>
      <c r="O308" s="5" t="s">
        <v>365</v>
      </c>
      <c r="P308" s="5" t="s">
        <v>347</v>
      </c>
      <c r="Q308" s="5">
        <v>291201020</v>
      </c>
      <c r="R308" s="5">
        <v>291201021</v>
      </c>
      <c r="S308" s="5" t="s">
        <v>264</v>
      </c>
      <c r="T308" s="5" t="s">
        <v>496</v>
      </c>
      <c r="U308" s="5" t="s">
        <v>865</v>
      </c>
      <c r="V308" s="5" t="s">
        <v>495</v>
      </c>
      <c r="W308" s="5" t="s">
        <v>351</v>
      </c>
      <c r="X308" s="5" t="s">
        <v>525</v>
      </c>
      <c r="Y308" s="5"/>
      <c r="Z308" s="5" t="s">
        <v>864</v>
      </c>
      <c r="AA308" s="5" t="s">
        <v>524</v>
      </c>
      <c r="AB308" s="9" t="s">
        <v>863</v>
      </c>
    </row>
    <row r="309" spans="1:28" ht="15" customHeight="1" x14ac:dyDescent="0.25">
      <c r="A309" s="6" t="s">
        <v>866</v>
      </c>
      <c r="B309" s="5" t="s">
        <v>614</v>
      </c>
      <c r="C309" s="5" t="s">
        <v>136</v>
      </c>
      <c r="D309" s="5" t="s">
        <v>143</v>
      </c>
      <c r="E309" s="18" t="str">
        <f t="shared" si="4"/>
        <v>R13</v>
      </c>
      <c r="F309" s="5" t="s">
        <v>867</v>
      </c>
      <c r="G309" s="7" t="e">
        <f>#REF!</f>
        <v>#REF!</v>
      </c>
      <c r="H309" s="20" t="s">
        <v>411</v>
      </c>
      <c r="I309" s="20" t="s">
        <v>890</v>
      </c>
      <c r="J309" s="5">
        <v>511243138</v>
      </c>
      <c r="K309" s="5" t="s">
        <v>225</v>
      </c>
      <c r="L309" s="23" t="s">
        <v>367</v>
      </c>
      <c r="M309" s="23" t="s">
        <v>368</v>
      </c>
      <c r="N309" s="23" t="s">
        <v>364</v>
      </c>
      <c r="O309" s="23" t="s">
        <v>365</v>
      </c>
      <c r="P309" s="23" t="s">
        <v>347</v>
      </c>
      <c r="Q309" s="23">
        <v>291201020</v>
      </c>
      <c r="R309" s="23">
        <v>291201021</v>
      </c>
      <c r="S309" s="23" t="s">
        <v>264</v>
      </c>
      <c r="T309" s="23" t="s">
        <v>704</v>
      </c>
      <c r="U309" s="23"/>
      <c r="V309" s="23" t="s">
        <v>411</v>
      </c>
      <c r="W309" s="23" t="s">
        <v>411</v>
      </c>
      <c r="X309" s="23" t="s">
        <v>705</v>
      </c>
      <c r="Y309" s="23"/>
      <c r="Z309" s="23"/>
      <c r="AA309" s="23" t="s">
        <v>706</v>
      </c>
      <c r="AB309" s="32" t="s">
        <v>863</v>
      </c>
    </row>
    <row r="310" spans="1:28" ht="15" customHeight="1" x14ac:dyDescent="0.25">
      <c r="A310" s="6" t="s">
        <v>866</v>
      </c>
      <c r="B310" s="5" t="s">
        <v>615</v>
      </c>
      <c r="C310" s="5" t="s">
        <v>136</v>
      </c>
      <c r="D310" s="5" t="s">
        <v>144</v>
      </c>
      <c r="E310" s="18" t="str">
        <f t="shared" si="4"/>
        <v>R13</v>
      </c>
      <c r="F310" s="5" t="s">
        <v>867</v>
      </c>
      <c r="G310" s="7" t="e">
        <f>#REF!</f>
        <v>#REF!</v>
      </c>
      <c r="H310" s="20" t="s">
        <v>411</v>
      </c>
      <c r="I310" s="20" t="s">
        <v>890</v>
      </c>
      <c r="J310" s="5">
        <v>511243138</v>
      </c>
      <c r="K310" s="5" t="s">
        <v>225</v>
      </c>
      <c r="L310" s="23" t="s">
        <v>367</v>
      </c>
      <c r="M310" s="23" t="s">
        <v>368</v>
      </c>
      <c r="N310" s="23" t="s">
        <v>364</v>
      </c>
      <c r="O310" s="23" t="s">
        <v>365</v>
      </c>
      <c r="P310" s="23" t="s">
        <v>347</v>
      </c>
      <c r="Q310" s="23">
        <v>291201020</v>
      </c>
      <c r="R310" s="23">
        <v>291201021</v>
      </c>
      <c r="S310" s="23" t="s">
        <v>264</v>
      </c>
      <c r="T310" s="23" t="s">
        <v>704</v>
      </c>
      <c r="U310" s="23"/>
      <c r="V310" s="23" t="s">
        <v>411</v>
      </c>
      <c r="W310" s="23" t="s">
        <v>411</v>
      </c>
      <c r="X310" s="23" t="s">
        <v>705</v>
      </c>
      <c r="Y310" s="23"/>
      <c r="Z310" s="23"/>
      <c r="AA310" s="23" t="s">
        <v>706</v>
      </c>
      <c r="AB310" s="32" t="s">
        <v>863</v>
      </c>
    </row>
    <row r="311" spans="1:28" ht="15" customHeight="1" x14ac:dyDescent="0.25">
      <c r="A311" s="6" t="s">
        <v>866</v>
      </c>
      <c r="B311" s="5" t="s">
        <v>616</v>
      </c>
      <c r="C311" s="5" t="s">
        <v>136</v>
      </c>
      <c r="D311" s="5" t="s">
        <v>4</v>
      </c>
      <c r="E311" s="18" t="str">
        <f t="shared" si="4"/>
        <v>R13</v>
      </c>
      <c r="F311" s="5" t="s">
        <v>867</v>
      </c>
      <c r="G311" s="7" t="e">
        <f>#REF!</f>
        <v>#REF!</v>
      </c>
      <c r="H311" s="20" t="s">
        <v>411</v>
      </c>
      <c r="I311" s="20" t="s">
        <v>890</v>
      </c>
      <c r="J311" s="5">
        <v>511243138</v>
      </c>
      <c r="K311" s="5" t="s">
        <v>225</v>
      </c>
      <c r="L311" s="23" t="s">
        <v>367</v>
      </c>
      <c r="M311" s="23" t="s">
        <v>368</v>
      </c>
      <c r="N311" s="23" t="s">
        <v>364</v>
      </c>
      <c r="O311" s="23" t="s">
        <v>365</v>
      </c>
      <c r="P311" s="23" t="s">
        <v>347</v>
      </c>
      <c r="Q311" s="23">
        <v>291201020</v>
      </c>
      <c r="R311" s="23">
        <v>291201021</v>
      </c>
      <c r="S311" s="23" t="s">
        <v>264</v>
      </c>
      <c r="T311" s="23" t="s">
        <v>704</v>
      </c>
      <c r="U311" s="23"/>
      <c r="V311" s="23" t="s">
        <v>411</v>
      </c>
      <c r="W311" s="23" t="s">
        <v>411</v>
      </c>
      <c r="X311" s="23" t="s">
        <v>705</v>
      </c>
      <c r="Y311" s="23"/>
      <c r="Z311" s="23"/>
      <c r="AA311" s="23" t="s">
        <v>706</v>
      </c>
      <c r="AB311" s="32" t="s">
        <v>863</v>
      </c>
    </row>
    <row r="312" spans="1:28" ht="15" customHeight="1" x14ac:dyDescent="0.25">
      <c r="A312" s="6" t="s">
        <v>866</v>
      </c>
      <c r="B312" s="5" t="s">
        <v>617</v>
      </c>
      <c r="C312" s="5" t="s">
        <v>136</v>
      </c>
      <c r="D312" s="5" t="s">
        <v>5</v>
      </c>
      <c r="E312" s="18" t="str">
        <f t="shared" si="4"/>
        <v>R13</v>
      </c>
      <c r="F312" s="5" t="s">
        <v>867</v>
      </c>
      <c r="G312" s="7" t="e">
        <f>#REF!</f>
        <v>#REF!</v>
      </c>
      <c r="H312" s="20" t="s">
        <v>411</v>
      </c>
      <c r="I312" s="20" t="s">
        <v>890</v>
      </c>
      <c r="J312" s="5">
        <v>511243138</v>
      </c>
      <c r="K312" s="5" t="s">
        <v>225</v>
      </c>
      <c r="L312" s="23" t="s">
        <v>367</v>
      </c>
      <c r="M312" s="23" t="s">
        <v>368</v>
      </c>
      <c r="N312" s="23" t="s">
        <v>364</v>
      </c>
      <c r="O312" s="23" t="s">
        <v>365</v>
      </c>
      <c r="P312" s="23" t="s">
        <v>347</v>
      </c>
      <c r="Q312" s="23">
        <v>291201020</v>
      </c>
      <c r="R312" s="23">
        <v>291201021</v>
      </c>
      <c r="S312" s="23" t="s">
        <v>264</v>
      </c>
      <c r="T312" s="23" t="s">
        <v>704</v>
      </c>
      <c r="U312" s="23"/>
      <c r="V312" s="23" t="s">
        <v>411</v>
      </c>
      <c r="W312" s="23" t="s">
        <v>411</v>
      </c>
      <c r="X312" s="23" t="s">
        <v>705</v>
      </c>
      <c r="Y312" s="23"/>
      <c r="Z312" s="23"/>
      <c r="AA312" s="23" t="s">
        <v>706</v>
      </c>
      <c r="AB312" s="32" t="s">
        <v>863</v>
      </c>
    </row>
    <row r="313" spans="1:28" ht="15" customHeight="1" x14ac:dyDescent="0.25">
      <c r="A313" s="6" t="s">
        <v>866</v>
      </c>
      <c r="B313" s="5" t="s">
        <v>618</v>
      </c>
      <c r="C313" s="5" t="s">
        <v>136</v>
      </c>
      <c r="D313" s="5" t="s">
        <v>145</v>
      </c>
      <c r="E313" s="18" t="str">
        <f t="shared" si="4"/>
        <v>R13</v>
      </c>
      <c r="F313" s="5" t="s">
        <v>867</v>
      </c>
      <c r="G313" s="7" t="e">
        <f>#REF!</f>
        <v>#REF!</v>
      </c>
      <c r="H313" s="20" t="s">
        <v>411</v>
      </c>
      <c r="I313" s="20" t="s">
        <v>890</v>
      </c>
      <c r="J313" s="5">
        <v>511243138</v>
      </c>
      <c r="K313" s="5" t="s">
        <v>225</v>
      </c>
      <c r="L313" s="23" t="s">
        <v>367</v>
      </c>
      <c r="M313" s="23" t="s">
        <v>368</v>
      </c>
      <c r="N313" s="23" t="s">
        <v>364</v>
      </c>
      <c r="O313" s="23" t="s">
        <v>365</v>
      </c>
      <c r="P313" s="23" t="s">
        <v>347</v>
      </c>
      <c r="Q313" s="23">
        <v>291201020</v>
      </c>
      <c r="R313" s="23">
        <v>291201021</v>
      </c>
      <c r="S313" s="23" t="s">
        <v>264</v>
      </c>
      <c r="T313" s="23" t="s">
        <v>704</v>
      </c>
      <c r="U313" s="23"/>
      <c r="V313" s="23" t="s">
        <v>411</v>
      </c>
      <c r="W313" s="23" t="s">
        <v>411</v>
      </c>
      <c r="X313" s="23" t="s">
        <v>705</v>
      </c>
      <c r="Y313" s="23"/>
      <c r="Z313" s="23"/>
      <c r="AA313" s="23" t="s">
        <v>706</v>
      </c>
      <c r="AB313" s="32" t="s">
        <v>863</v>
      </c>
    </row>
    <row r="314" spans="1:28" ht="15" customHeight="1" x14ac:dyDescent="0.25">
      <c r="A314" s="6" t="s">
        <v>866</v>
      </c>
      <c r="B314" s="5" t="s">
        <v>619</v>
      </c>
      <c r="C314" s="5" t="s">
        <v>136</v>
      </c>
      <c r="D314" s="5" t="s">
        <v>2</v>
      </c>
      <c r="E314" s="18" t="str">
        <f t="shared" si="4"/>
        <v>R13</v>
      </c>
      <c r="F314" s="5" t="s">
        <v>867</v>
      </c>
      <c r="G314" s="7" t="e">
        <f>#REF!</f>
        <v>#REF!</v>
      </c>
      <c r="H314" s="20" t="s">
        <v>411</v>
      </c>
      <c r="I314" s="20" t="s">
        <v>890</v>
      </c>
      <c r="J314" s="5">
        <v>511243138</v>
      </c>
      <c r="K314" s="5" t="s">
        <v>225</v>
      </c>
      <c r="L314" s="23" t="s">
        <v>367</v>
      </c>
      <c r="M314" s="23" t="s">
        <v>368</v>
      </c>
      <c r="N314" s="23" t="s">
        <v>364</v>
      </c>
      <c r="O314" s="23" t="s">
        <v>365</v>
      </c>
      <c r="P314" s="23" t="s">
        <v>347</v>
      </c>
      <c r="Q314" s="23">
        <v>291201020</v>
      </c>
      <c r="R314" s="23">
        <v>291201021</v>
      </c>
      <c r="S314" s="23" t="s">
        <v>264</v>
      </c>
      <c r="T314" s="23" t="s">
        <v>704</v>
      </c>
      <c r="U314" s="23"/>
      <c r="V314" s="23" t="s">
        <v>411</v>
      </c>
      <c r="W314" s="23" t="s">
        <v>411</v>
      </c>
      <c r="X314" s="23" t="s">
        <v>705</v>
      </c>
      <c r="Y314" s="23"/>
      <c r="Z314" s="23"/>
      <c r="AA314" s="23" t="s">
        <v>706</v>
      </c>
      <c r="AB314" s="32" t="s">
        <v>863</v>
      </c>
    </row>
    <row r="315" spans="1:28" ht="15" customHeight="1" x14ac:dyDescent="0.25">
      <c r="A315" s="6" t="s">
        <v>866</v>
      </c>
      <c r="B315" s="5" t="s">
        <v>620</v>
      </c>
      <c r="C315" s="5" t="s">
        <v>136</v>
      </c>
      <c r="D315" s="5" t="s">
        <v>146</v>
      </c>
      <c r="E315" s="18" t="str">
        <f t="shared" si="4"/>
        <v>R13</v>
      </c>
      <c r="F315" s="5" t="s">
        <v>867</v>
      </c>
      <c r="G315" s="7" t="e">
        <f>#REF!</f>
        <v>#REF!</v>
      </c>
      <c r="H315" s="20" t="s">
        <v>411</v>
      </c>
      <c r="I315" s="20" t="s">
        <v>890</v>
      </c>
      <c r="J315" s="5">
        <v>511243138</v>
      </c>
      <c r="K315" s="5" t="s">
        <v>225</v>
      </c>
      <c r="L315" s="23" t="s">
        <v>367</v>
      </c>
      <c r="M315" s="23" t="s">
        <v>368</v>
      </c>
      <c r="N315" s="23" t="s">
        <v>364</v>
      </c>
      <c r="O315" s="23" t="s">
        <v>365</v>
      </c>
      <c r="P315" s="23" t="s">
        <v>347</v>
      </c>
      <c r="Q315" s="23">
        <v>291201020</v>
      </c>
      <c r="R315" s="23">
        <v>291201021</v>
      </c>
      <c r="S315" s="23" t="s">
        <v>264</v>
      </c>
      <c r="T315" s="23" t="s">
        <v>704</v>
      </c>
      <c r="U315" s="23"/>
      <c r="V315" s="23" t="s">
        <v>411</v>
      </c>
      <c r="W315" s="23" t="s">
        <v>411</v>
      </c>
      <c r="X315" s="23" t="s">
        <v>705</v>
      </c>
      <c r="Y315" s="23"/>
      <c r="Z315" s="23"/>
      <c r="AA315" s="23" t="s">
        <v>706</v>
      </c>
      <c r="AB315" s="32" t="s">
        <v>863</v>
      </c>
    </row>
    <row r="316" spans="1:28" ht="15" customHeight="1" x14ac:dyDescent="0.25">
      <c r="A316" s="6" t="s">
        <v>866</v>
      </c>
      <c r="B316" s="5" t="s">
        <v>621</v>
      </c>
      <c r="C316" s="5" t="s">
        <v>136</v>
      </c>
      <c r="D316" s="5" t="s">
        <v>3</v>
      </c>
      <c r="E316" s="18" t="str">
        <f t="shared" si="4"/>
        <v>R13</v>
      </c>
      <c r="F316" s="5" t="s">
        <v>867</v>
      </c>
      <c r="G316" s="7" t="e">
        <f>#REF!</f>
        <v>#REF!</v>
      </c>
      <c r="H316" s="20" t="s">
        <v>411</v>
      </c>
      <c r="I316" s="20" t="s">
        <v>890</v>
      </c>
      <c r="J316" s="5">
        <v>511243138</v>
      </c>
      <c r="K316" s="5" t="s">
        <v>225</v>
      </c>
      <c r="L316" s="23" t="s">
        <v>367</v>
      </c>
      <c r="M316" s="23" t="s">
        <v>368</v>
      </c>
      <c r="N316" s="23" t="s">
        <v>364</v>
      </c>
      <c r="O316" s="23" t="s">
        <v>365</v>
      </c>
      <c r="P316" s="23" t="s">
        <v>347</v>
      </c>
      <c r="Q316" s="23">
        <v>291201020</v>
      </c>
      <c r="R316" s="23">
        <v>291201021</v>
      </c>
      <c r="S316" s="23" t="s">
        <v>264</v>
      </c>
      <c r="T316" s="23" t="s">
        <v>704</v>
      </c>
      <c r="U316" s="23"/>
      <c r="V316" s="23" t="s">
        <v>411</v>
      </c>
      <c r="W316" s="23" t="s">
        <v>411</v>
      </c>
      <c r="X316" s="23" t="s">
        <v>705</v>
      </c>
      <c r="Y316" s="23"/>
      <c r="Z316" s="23"/>
      <c r="AA316" s="23" t="s">
        <v>706</v>
      </c>
      <c r="AB316" s="32" t="s">
        <v>863</v>
      </c>
    </row>
    <row r="317" spans="1:28" ht="15" customHeight="1" x14ac:dyDescent="0.25">
      <c r="A317" s="6" t="s">
        <v>866</v>
      </c>
      <c r="B317" s="5" t="s">
        <v>622</v>
      </c>
      <c r="C317" s="5" t="s">
        <v>136</v>
      </c>
      <c r="D317" s="5" t="s">
        <v>147</v>
      </c>
      <c r="E317" s="18" t="str">
        <f t="shared" si="4"/>
        <v>R13</v>
      </c>
      <c r="F317" s="5" t="s">
        <v>867</v>
      </c>
      <c r="G317" s="7" t="e">
        <f>#REF!</f>
        <v>#REF!</v>
      </c>
      <c r="H317" s="20" t="s">
        <v>411</v>
      </c>
      <c r="I317" s="20" t="s">
        <v>890</v>
      </c>
      <c r="J317" s="5">
        <v>511243138</v>
      </c>
      <c r="K317" s="5" t="s">
        <v>225</v>
      </c>
      <c r="L317" s="23" t="s">
        <v>367</v>
      </c>
      <c r="M317" s="23" t="s">
        <v>368</v>
      </c>
      <c r="N317" s="23" t="s">
        <v>364</v>
      </c>
      <c r="O317" s="23" t="s">
        <v>365</v>
      </c>
      <c r="P317" s="23" t="s">
        <v>347</v>
      </c>
      <c r="Q317" s="23">
        <v>291201020</v>
      </c>
      <c r="R317" s="23">
        <v>291201021</v>
      </c>
      <c r="S317" s="23" t="s">
        <v>264</v>
      </c>
      <c r="T317" s="23" t="s">
        <v>704</v>
      </c>
      <c r="U317" s="23"/>
      <c r="V317" s="23" t="s">
        <v>411</v>
      </c>
      <c r="W317" s="23" t="s">
        <v>411</v>
      </c>
      <c r="X317" s="23" t="s">
        <v>705</v>
      </c>
      <c r="Y317" s="23"/>
      <c r="Z317" s="23"/>
      <c r="AA317" s="23" t="s">
        <v>706</v>
      </c>
      <c r="AB317" s="32" t="s">
        <v>863</v>
      </c>
    </row>
    <row r="318" spans="1:28" ht="15" customHeight="1" x14ac:dyDescent="0.25">
      <c r="A318" s="6" t="s">
        <v>866</v>
      </c>
      <c r="B318" s="5" t="s">
        <v>623</v>
      </c>
      <c r="C318" s="5" t="s">
        <v>136</v>
      </c>
      <c r="D318" s="5" t="s">
        <v>148</v>
      </c>
      <c r="E318" s="18" t="str">
        <f t="shared" si="4"/>
        <v>R13</v>
      </c>
      <c r="F318" s="5" t="s">
        <v>867</v>
      </c>
      <c r="G318" s="7" t="e">
        <f>#REF!</f>
        <v>#REF!</v>
      </c>
      <c r="H318" s="20" t="s">
        <v>411</v>
      </c>
      <c r="I318" s="20" t="s">
        <v>890</v>
      </c>
      <c r="J318" s="5">
        <v>511243138</v>
      </c>
      <c r="K318" s="5" t="s">
        <v>225</v>
      </c>
      <c r="L318" s="23" t="s">
        <v>367</v>
      </c>
      <c r="M318" s="23" t="s">
        <v>368</v>
      </c>
      <c r="N318" s="23" t="s">
        <v>364</v>
      </c>
      <c r="O318" s="23" t="s">
        <v>365</v>
      </c>
      <c r="P318" s="23" t="s">
        <v>347</v>
      </c>
      <c r="Q318" s="23">
        <v>291201020</v>
      </c>
      <c r="R318" s="23">
        <v>291201021</v>
      </c>
      <c r="S318" s="23" t="s">
        <v>264</v>
      </c>
      <c r="T318" s="23" t="s">
        <v>704</v>
      </c>
      <c r="U318" s="23"/>
      <c r="V318" s="23" t="s">
        <v>411</v>
      </c>
      <c r="W318" s="23" t="s">
        <v>411</v>
      </c>
      <c r="X318" s="23" t="s">
        <v>705</v>
      </c>
      <c r="Y318" s="23"/>
      <c r="Z318" s="23"/>
      <c r="AA318" s="23" t="s">
        <v>706</v>
      </c>
      <c r="AB318" s="32" t="s">
        <v>863</v>
      </c>
    </row>
    <row r="319" spans="1:28" ht="15" customHeight="1" x14ac:dyDescent="0.25">
      <c r="A319" s="6" t="s">
        <v>866</v>
      </c>
      <c r="B319" s="5" t="s">
        <v>624</v>
      </c>
      <c r="C319" s="5" t="s">
        <v>136</v>
      </c>
      <c r="D319" s="5" t="s">
        <v>183</v>
      </c>
      <c r="E319" s="18" t="str">
        <f t="shared" si="4"/>
        <v>R13</v>
      </c>
      <c r="F319" s="5" t="s">
        <v>867</v>
      </c>
      <c r="G319" s="7" t="e">
        <f>#REF!</f>
        <v>#REF!</v>
      </c>
      <c r="H319" s="20" t="s">
        <v>411</v>
      </c>
      <c r="I319" s="20" t="s">
        <v>890</v>
      </c>
      <c r="J319" s="5">
        <v>511243138</v>
      </c>
      <c r="K319" s="5" t="s">
        <v>225</v>
      </c>
      <c r="L319" s="23" t="s">
        <v>367</v>
      </c>
      <c r="M319" s="23" t="s">
        <v>368</v>
      </c>
      <c r="N319" s="23" t="s">
        <v>364</v>
      </c>
      <c r="O319" s="23" t="s">
        <v>365</v>
      </c>
      <c r="P319" s="23" t="s">
        <v>347</v>
      </c>
      <c r="Q319" s="23">
        <v>291201020</v>
      </c>
      <c r="R319" s="23">
        <v>291201021</v>
      </c>
      <c r="S319" s="23" t="s">
        <v>264</v>
      </c>
      <c r="T319" s="23" t="s">
        <v>704</v>
      </c>
      <c r="U319" s="23"/>
      <c r="V319" s="23" t="s">
        <v>411</v>
      </c>
      <c r="W319" s="23" t="s">
        <v>411</v>
      </c>
      <c r="X319" s="23" t="s">
        <v>705</v>
      </c>
      <c r="Y319" s="23"/>
      <c r="Z319" s="23"/>
      <c r="AA319" s="23" t="s">
        <v>706</v>
      </c>
      <c r="AB319" s="32" t="s">
        <v>863</v>
      </c>
    </row>
    <row r="320" spans="1:28" ht="15" customHeight="1" x14ac:dyDescent="0.25">
      <c r="A320" s="6" t="s">
        <v>866</v>
      </c>
      <c r="B320" s="5" t="s">
        <v>625</v>
      </c>
      <c r="C320" s="5" t="s">
        <v>136</v>
      </c>
      <c r="D320" s="5" t="s">
        <v>149</v>
      </c>
      <c r="E320" s="18" t="str">
        <f t="shared" si="4"/>
        <v>R13</v>
      </c>
      <c r="F320" s="5" t="s">
        <v>867</v>
      </c>
      <c r="G320" s="7" t="e">
        <f>#REF!</f>
        <v>#REF!</v>
      </c>
      <c r="H320" s="20" t="s">
        <v>411</v>
      </c>
      <c r="I320" s="20" t="s">
        <v>890</v>
      </c>
      <c r="J320" s="5">
        <v>511243138</v>
      </c>
      <c r="K320" s="5" t="s">
        <v>225</v>
      </c>
      <c r="L320" s="23" t="s">
        <v>367</v>
      </c>
      <c r="M320" s="23" t="s">
        <v>368</v>
      </c>
      <c r="N320" s="23" t="s">
        <v>364</v>
      </c>
      <c r="O320" s="23" t="s">
        <v>365</v>
      </c>
      <c r="P320" s="23" t="s">
        <v>347</v>
      </c>
      <c r="Q320" s="23">
        <v>291201020</v>
      </c>
      <c r="R320" s="23">
        <v>291201021</v>
      </c>
      <c r="S320" s="23" t="s">
        <v>264</v>
      </c>
      <c r="T320" s="23" t="s">
        <v>704</v>
      </c>
      <c r="U320" s="23"/>
      <c r="V320" s="23" t="s">
        <v>411</v>
      </c>
      <c r="W320" s="23" t="s">
        <v>411</v>
      </c>
      <c r="X320" s="23" t="s">
        <v>705</v>
      </c>
      <c r="Y320" s="23"/>
      <c r="Z320" s="23"/>
      <c r="AA320" s="23" t="s">
        <v>706</v>
      </c>
      <c r="AB320" s="32" t="s">
        <v>863</v>
      </c>
    </row>
    <row r="321" spans="1:28" ht="15" customHeight="1" x14ac:dyDescent="0.25">
      <c r="A321" s="6" t="s">
        <v>866</v>
      </c>
      <c r="B321" s="5" t="s">
        <v>56</v>
      </c>
      <c r="C321" s="5" t="s">
        <v>136</v>
      </c>
      <c r="D321" s="5" t="s">
        <v>477</v>
      </c>
      <c r="E321" s="18" t="str">
        <f t="shared" si="4"/>
        <v>R13</v>
      </c>
      <c r="F321" s="5" t="s">
        <v>867</v>
      </c>
      <c r="G321" s="7" t="e">
        <f>#REF!</f>
        <v>#REF!</v>
      </c>
      <c r="H321" s="20" t="s">
        <v>411</v>
      </c>
      <c r="I321" s="20" t="s">
        <v>890</v>
      </c>
      <c r="J321" s="5">
        <v>511243138</v>
      </c>
      <c r="K321" s="5" t="s">
        <v>225</v>
      </c>
      <c r="L321" s="23" t="s">
        <v>367</v>
      </c>
      <c r="M321" s="23" t="s">
        <v>368</v>
      </c>
      <c r="N321" s="23" t="s">
        <v>364</v>
      </c>
      <c r="O321" s="23" t="s">
        <v>365</v>
      </c>
      <c r="P321" s="23" t="s">
        <v>347</v>
      </c>
      <c r="Q321" s="23">
        <v>291201020</v>
      </c>
      <c r="R321" s="23">
        <v>291201021</v>
      </c>
      <c r="S321" s="23" t="s">
        <v>264</v>
      </c>
      <c r="T321" s="23" t="s">
        <v>704</v>
      </c>
      <c r="U321" s="23"/>
      <c r="V321" s="23" t="s">
        <v>411</v>
      </c>
      <c r="W321" s="23" t="s">
        <v>411</v>
      </c>
      <c r="X321" s="23" t="s">
        <v>705</v>
      </c>
      <c r="Y321" s="23"/>
      <c r="Z321" s="23"/>
      <c r="AA321" s="23" t="s">
        <v>706</v>
      </c>
      <c r="AB321" s="32" t="s">
        <v>863</v>
      </c>
    </row>
    <row r="322" spans="1:28" ht="15" customHeight="1" x14ac:dyDescent="0.25">
      <c r="A322" s="6" t="s">
        <v>866</v>
      </c>
      <c r="B322" s="5" t="s">
        <v>57</v>
      </c>
      <c r="C322" s="5" t="s">
        <v>136</v>
      </c>
      <c r="D322" s="5" t="s">
        <v>63</v>
      </c>
      <c r="E322" s="18" t="str">
        <f t="shared" ref="E322:E385" si="5">C322</f>
        <v>R13</v>
      </c>
      <c r="F322" s="5" t="s">
        <v>867</v>
      </c>
      <c r="G322" s="7" t="e">
        <f>#REF!</f>
        <v>#REF!</v>
      </c>
      <c r="H322" s="20" t="s">
        <v>411</v>
      </c>
      <c r="I322" s="20" t="s">
        <v>890</v>
      </c>
      <c r="J322" s="5">
        <v>511243138</v>
      </c>
      <c r="K322" s="5" t="s">
        <v>225</v>
      </c>
      <c r="L322" s="23" t="s">
        <v>367</v>
      </c>
      <c r="M322" s="23" t="s">
        <v>368</v>
      </c>
      <c r="N322" s="23" t="s">
        <v>364</v>
      </c>
      <c r="O322" s="23" t="s">
        <v>365</v>
      </c>
      <c r="P322" s="23" t="s">
        <v>347</v>
      </c>
      <c r="Q322" s="23">
        <v>291201020</v>
      </c>
      <c r="R322" s="23">
        <v>291201021</v>
      </c>
      <c r="S322" s="23" t="s">
        <v>264</v>
      </c>
      <c r="T322" s="23" t="s">
        <v>704</v>
      </c>
      <c r="U322" s="23"/>
      <c r="V322" s="23" t="s">
        <v>411</v>
      </c>
      <c r="W322" s="23" t="s">
        <v>411</v>
      </c>
      <c r="X322" s="23" t="s">
        <v>705</v>
      </c>
      <c r="Y322" s="23"/>
      <c r="Z322" s="23"/>
      <c r="AA322" s="23" t="s">
        <v>706</v>
      </c>
      <c r="AB322" s="32" t="s">
        <v>863</v>
      </c>
    </row>
    <row r="323" spans="1:28" ht="15" customHeight="1" x14ac:dyDescent="0.25">
      <c r="A323" s="6" t="s">
        <v>866</v>
      </c>
      <c r="B323" s="5" t="s">
        <v>58</v>
      </c>
      <c r="C323" s="5" t="s">
        <v>136</v>
      </c>
      <c r="D323" s="5" t="s">
        <v>64</v>
      </c>
      <c r="E323" s="18" t="str">
        <f t="shared" si="5"/>
        <v>R13</v>
      </c>
      <c r="F323" s="5" t="s">
        <v>867</v>
      </c>
      <c r="G323" s="7" t="e">
        <f>#REF!</f>
        <v>#REF!</v>
      </c>
      <c r="H323" s="20" t="s">
        <v>411</v>
      </c>
      <c r="I323" s="20" t="s">
        <v>890</v>
      </c>
      <c r="J323" s="5">
        <v>511243138</v>
      </c>
      <c r="K323" s="5" t="s">
        <v>225</v>
      </c>
      <c r="L323" s="23" t="s">
        <v>367</v>
      </c>
      <c r="M323" s="23" t="s">
        <v>368</v>
      </c>
      <c r="N323" s="23" t="s">
        <v>364</v>
      </c>
      <c r="O323" s="23" t="s">
        <v>365</v>
      </c>
      <c r="P323" s="23" t="s">
        <v>347</v>
      </c>
      <c r="Q323" s="23">
        <v>291201020</v>
      </c>
      <c r="R323" s="23">
        <v>291201021</v>
      </c>
      <c r="S323" s="23" t="s">
        <v>264</v>
      </c>
      <c r="T323" s="23" t="s">
        <v>704</v>
      </c>
      <c r="U323" s="23"/>
      <c r="V323" s="23" t="s">
        <v>411</v>
      </c>
      <c r="W323" s="23" t="s">
        <v>411</v>
      </c>
      <c r="X323" s="23" t="s">
        <v>705</v>
      </c>
      <c r="Y323" s="23"/>
      <c r="Z323" s="23"/>
      <c r="AA323" s="23" t="s">
        <v>706</v>
      </c>
      <c r="AB323" s="32" t="s">
        <v>863</v>
      </c>
    </row>
    <row r="324" spans="1:28" ht="15" customHeight="1" x14ac:dyDescent="0.25">
      <c r="A324" s="6" t="s">
        <v>866</v>
      </c>
      <c r="B324" s="5" t="s">
        <v>13</v>
      </c>
      <c r="C324" s="5" t="s">
        <v>136</v>
      </c>
      <c r="D324" s="5" t="s">
        <v>29</v>
      </c>
      <c r="E324" s="18" t="str">
        <f t="shared" si="5"/>
        <v>R13</v>
      </c>
      <c r="F324" s="5" t="s">
        <v>867</v>
      </c>
      <c r="G324" s="7" t="e">
        <f>#REF!</f>
        <v>#REF!</v>
      </c>
      <c r="H324" s="20" t="s">
        <v>411</v>
      </c>
      <c r="I324" s="20" t="s">
        <v>890</v>
      </c>
      <c r="J324" s="5">
        <v>511243138</v>
      </c>
      <c r="K324" s="5" t="s">
        <v>225</v>
      </c>
      <c r="L324" s="23" t="s">
        <v>367</v>
      </c>
      <c r="M324" s="23" t="s">
        <v>368</v>
      </c>
      <c r="N324" s="23" t="s">
        <v>364</v>
      </c>
      <c r="O324" s="23" t="s">
        <v>365</v>
      </c>
      <c r="P324" s="23" t="s">
        <v>347</v>
      </c>
      <c r="Q324" s="23">
        <v>291201020</v>
      </c>
      <c r="R324" s="23">
        <v>291201021</v>
      </c>
      <c r="S324" s="23" t="s">
        <v>264</v>
      </c>
      <c r="T324" s="23" t="s">
        <v>704</v>
      </c>
      <c r="U324" s="23"/>
      <c r="V324" s="23" t="s">
        <v>411</v>
      </c>
      <c r="W324" s="23" t="s">
        <v>411</v>
      </c>
      <c r="X324" s="23" t="s">
        <v>705</v>
      </c>
      <c r="Y324" s="23"/>
      <c r="Z324" s="23"/>
      <c r="AA324" s="23" t="s">
        <v>706</v>
      </c>
      <c r="AB324" s="32" t="s">
        <v>863</v>
      </c>
    </row>
    <row r="325" spans="1:28" ht="15" customHeight="1" x14ac:dyDescent="0.25">
      <c r="A325" s="6" t="s">
        <v>866</v>
      </c>
      <c r="B325" s="5" t="s">
        <v>119</v>
      </c>
      <c r="C325" s="5" t="s">
        <v>136</v>
      </c>
      <c r="D325" s="5" t="s">
        <v>150</v>
      </c>
      <c r="E325" s="18" t="str">
        <f t="shared" si="5"/>
        <v>R13</v>
      </c>
      <c r="F325" s="5" t="s">
        <v>867</v>
      </c>
      <c r="G325" s="7" t="e">
        <f>#REF!</f>
        <v>#REF!</v>
      </c>
      <c r="H325" s="20" t="s">
        <v>411</v>
      </c>
      <c r="I325" s="20" t="s">
        <v>890</v>
      </c>
      <c r="J325" s="5">
        <v>511243138</v>
      </c>
      <c r="K325" s="5" t="s">
        <v>225</v>
      </c>
      <c r="L325" s="23" t="s">
        <v>367</v>
      </c>
      <c r="M325" s="23" t="s">
        <v>368</v>
      </c>
      <c r="N325" s="23" t="s">
        <v>364</v>
      </c>
      <c r="O325" s="23" t="s">
        <v>365</v>
      </c>
      <c r="P325" s="23" t="s">
        <v>347</v>
      </c>
      <c r="Q325" s="23">
        <v>291201020</v>
      </c>
      <c r="R325" s="23">
        <v>291201021</v>
      </c>
      <c r="S325" s="23" t="s">
        <v>264</v>
      </c>
      <c r="T325" s="23" t="s">
        <v>704</v>
      </c>
      <c r="U325" s="23"/>
      <c r="V325" s="23" t="s">
        <v>411</v>
      </c>
      <c r="W325" s="23" t="s">
        <v>411</v>
      </c>
      <c r="X325" s="23" t="s">
        <v>705</v>
      </c>
      <c r="Y325" s="23"/>
      <c r="Z325" s="23"/>
      <c r="AA325" s="23" t="s">
        <v>706</v>
      </c>
      <c r="AB325" s="32" t="s">
        <v>863</v>
      </c>
    </row>
    <row r="326" spans="1:28" ht="15" customHeight="1" x14ac:dyDescent="0.25">
      <c r="A326" s="6" t="s">
        <v>866</v>
      </c>
      <c r="B326" s="5" t="s">
        <v>120</v>
      </c>
      <c r="C326" s="5" t="s">
        <v>136</v>
      </c>
      <c r="D326" s="5" t="s">
        <v>156</v>
      </c>
      <c r="E326" s="18" t="str">
        <f t="shared" si="5"/>
        <v>R13</v>
      </c>
      <c r="F326" s="5" t="s">
        <v>867</v>
      </c>
      <c r="G326" s="7" t="e">
        <f>#REF!</f>
        <v>#REF!</v>
      </c>
      <c r="H326" s="20" t="s">
        <v>411</v>
      </c>
      <c r="I326" s="20" t="s">
        <v>890</v>
      </c>
      <c r="J326" s="5">
        <v>511243138</v>
      </c>
      <c r="K326" s="5" t="s">
        <v>225</v>
      </c>
      <c r="L326" s="23" t="s">
        <v>367</v>
      </c>
      <c r="M326" s="23" t="s">
        <v>368</v>
      </c>
      <c r="N326" s="23" t="s">
        <v>364</v>
      </c>
      <c r="O326" s="23" t="s">
        <v>365</v>
      </c>
      <c r="P326" s="23" t="s">
        <v>347</v>
      </c>
      <c r="Q326" s="23">
        <v>291201020</v>
      </c>
      <c r="R326" s="23">
        <v>291201021</v>
      </c>
      <c r="S326" s="23" t="s">
        <v>264</v>
      </c>
      <c r="T326" s="23" t="s">
        <v>704</v>
      </c>
      <c r="U326" s="23"/>
      <c r="V326" s="23" t="s">
        <v>411</v>
      </c>
      <c r="W326" s="23" t="s">
        <v>411</v>
      </c>
      <c r="X326" s="23" t="s">
        <v>705</v>
      </c>
      <c r="Y326" s="23"/>
      <c r="Z326" s="23"/>
      <c r="AA326" s="23" t="s">
        <v>706</v>
      </c>
      <c r="AB326" s="32" t="s">
        <v>863</v>
      </c>
    </row>
    <row r="327" spans="1:28" ht="15" customHeight="1" x14ac:dyDescent="0.25">
      <c r="A327" s="6" t="s">
        <v>866</v>
      </c>
      <c r="B327" s="5" t="s">
        <v>59</v>
      </c>
      <c r="C327" s="5" t="s">
        <v>136</v>
      </c>
      <c r="D327" s="5" t="s">
        <v>65</v>
      </c>
      <c r="E327" s="18" t="str">
        <f t="shared" si="5"/>
        <v>R13</v>
      </c>
      <c r="F327" s="5" t="s">
        <v>867</v>
      </c>
      <c r="G327" s="7" t="e">
        <f>#REF!</f>
        <v>#REF!</v>
      </c>
      <c r="H327" s="20" t="s">
        <v>411</v>
      </c>
      <c r="I327" s="20" t="s">
        <v>890</v>
      </c>
      <c r="J327" s="5">
        <v>511243138</v>
      </c>
      <c r="K327" s="5" t="s">
        <v>225</v>
      </c>
      <c r="L327" s="23" t="s">
        <v>367</v>
      </c>
      <c r="M327" s="23" t="s">
        <v>368</v>
      </c>
      <c r="N327" s="23" t="s">
        <v>364</v>
      </c>
      <c r="O327" s="23" t="s">
        <v>365</v>
      </c>
      <c r="P327" s="23" t="s">
        <v>347</v>
      </c>
      <c r="Q327" s="23">
        <v>291201020</v>
      </c>
      <c r="R327" s="23">
        <v>291201021</v>
      </c>
      <c r="S327" s="23" t="s">
        <v>264</v>
      </c>
      <c r="T327" s="23" t="s">
        <v>704</v>
      </c>
      <c r="U327" s="23"/>
      <c r="V327" s="23" t="s">
        <v>411</v>
      </c>
      <c r="W327" s="23" t="s">
        <v>411</v>
      </c>
      <c r="X327" s="23" t="s">
        <v>705</v>
      </c>
      <c r="Y327" s="23"/>
      <c r="Z327" s="23"/>
      <c r="AA327" s="23" t="s">
        <v>706</v>
      </c>
      <c r="AB327" s="32" t="s">
        <v>863</v>
      </c>
    </row>
    <row r="328" spans="1:28" ht="15" customHeight="1" x14ac:dyDescent="0.25">
      <c r="A328" s="6" t="s">
        <v>866</v>
      </c>
      <c r="B328" s="5" t="s">
        <v>43</v>
      </c>
      <c r="C328" s="5" t="s">
        <v>136</v>
      </c>
      <c r="D328" s="5" t="s">
        <v>47</v>
      </c>
      <c r="E328" s="18" t="str">
        <f t="shared" si="5"/>
        <v>R13</v>
      </c>
      <c r="F328" s="5" t="s">
        <v>867</v>
      </c>
      <c r="G328" s="7" t="e">
        <f>#REF!</f>
        <v>#REF!</v>
      </c>
      <c r="H328" s="20" t="s">
        <v>411</v>
      </c>
      <c r="I328" s="20" t="s">
        <v>890</v>
      </c>
      <c r="J328" s="5">
        <v>511243138</v>
      </c>
      <c r="K328" s="5" t="s">
        <v>225</v>
      </c>
      <c r="L328" s="23" t="s">
        <v>367</v>
      </c>
      <c r="M328" s="23" t="s">
        <v>368</v>
      </c>
      <c r="N328" s="23" t="s">
        <v>364</v>
      </c>
      <c r="O328" s="23" t="s">
        <v>365</v>
      </c>
      <c r="P328" s="23" t="s">
        <v>347</v>
      </c>
      <c r="Q328" s="23">
        <v>291201020</v>
      </c>
      <c r="R328" s="23">
        <v>291201021</v>
      </c>
      <c r="S328" s="23" t="s">
        <v>264</v>
      </c>
      <c r="T328" s="23" t="s">
        <v>704</v>
      </c>
      <c r="U328" s="23"/>
      <c r="V328" s="23" t="s">
        <v>411</v>
      </c>
      <c r="W328" s="23" t="s">
        <v>411</v>
      </c>
      <c r="X328" s="23" t="s">
        <v>705</v>
      </c>
      <c r="Y328" s="23"/>
      <c r="Z328" s="23"/>
      <c r="AA328" s="23" t="s">
        <v>706</v>
      </c>
      <c r="AB328" s="32" t="s">
        <v>863</v>
      </c>
    </row>
    <row r="329" spans="1:28" ht="15" customHeight="1" x14ac:dyDescent="0.25">
      <c r="A329" s="6" t="s">
        <v>866</v>
      </c>
      <c r="B329" s="5" t="s">
        <v>642</v>
      </c>
      <c r="C329" s="5" t="s">
        <v>136</v>
      </c>
      <c r="D329" s="5" t="s">
        <v>68</v>
      </c>
      <c r="E329" s="18" t="str">
        <f t="shared" si="5"/>
        <v>R13</v>
      </c>
      <c r="F329" s="5" t="s">
        <v>867</v>
      </c>
      <c r="G329" s="7" t="e">
        <f>#REF!</f>
        <v>#REF!</v>
      </c>
      <c r="H329" s="20" t="s">
        <v>411</v>
      </c>
      <c r="I329" s="20" t="s">
        <v>890</v>
      </c>
      <c r="J329" s="5">
        <v>511243138</v>
      </c>
      <c r="K329" s="5" t="s">
        <v>225</v>
      </c>
      <c r="L329" s="23" t="s">
        <v>367</v>
      </c>
      <c r="M329" s="23" t="s">
        <v>368</v>
      </c>
      <c r="N329" s="23" t="s">
        <v>364</v>
      </c>
      <c r="O329" s="23" t="s">
        <v>365</v>
      </c>
      <c r="P329" s="23" t="s">
        <v>347</v>
      </c>
      <c r="Q329" s="23">
        <v>291201020</v>
      </c>
      <c r="R329" s="23">
        <v>291201021</v>
      </c>
      <c r="S329" s="23" t="s">
        <v>264</v>
      </c>
      <c r="T329" s="23" t="s">
        <v>704</v>
      </c>
      <c r="U329" s="23"/>
      <c r="V329" s="23" t="s">
        <v>411</v>
      </c>
      <c r="W329" s="23" t="s">
        <v>411</v>
      </c>
      <c r="X329" s="23" t="s">
        <v>705</v>
      </c>
      <c r="Y329" s="23"/>
      <c r="Z329" s="23"/>
      <c r="AA329" s="23" t="s">
        <v>706</v>
      </c>
      <c r="AB329" s="32" t="s">
        <v>863</v>
      </c>
    </row>
    <row r="330" spans="1:28" ht="15" customHeight="1" x14ac:dyDescent="0.25">
      <c r="A330" s="6" t="s">
        <v>866</v>
      </c>
      <c r="B330" s="5" t="s">
        <v>572</v>
      </c>
      <c r="C330" s="5" t="s">
        <v>136</v>
      </c>
      <c r="D330" s="5" t="s">
        <v>50</v>
      </c>
      <c r="E330" s="18" t="str">
        <f t="shared" si="5"/>
        <v>R13</v>
      </c>
      <c r="F330" s="5" t="s">
        <v>867</v>
      </c>
      <c r="G330" s="7" t="e">
        <f>#REF!</f>
        <v>#REF!</v>
      </c>
      <c r="H330" s="20" t="s">
        <v>411</v>
      </c>
      <c r="I330" s="20" t="s">
        <v>890</v>
      </c>
      <c r="J330" s="5">
        <v>511243138</v>
      </c>
      <c r="K330" s="5" t="s">
        <v>225</v>
      </c>
      <c r="L330" s="23" t="s">
        <v>367</v>
      </c>
      <c r="M330" s="23" t="s">
        <v>368</v>
      </c>
      <c r="N330" s="23" t="s">
        <v>364</v>
      </c>
      <c r="O330" s="23" t="s">
        <v>365</v>
      </c>
      <c r="P330" s="23" t="s">
        <v>347</v>
      </c>
      <c r="Q330" s="23">
        <v>291201020</v>
      </c>
      <c r="R330" s="23">
        <v>291201021</v>
      </c>
      <c r="S330" s="23" t="s">
        <v>264</v>
      </c>
      <c r="T330" s="23" t="s">
        <v>704</v>
      </c>
      <c r="U330" s="23"/>
      <c r="V330" s="23" t="s">
        <v>411</v>
      </c>
      <c r="W330" s="23" t="s">
        <v>411</v>
      </c>
      <c r="X330" s="23" t="s">
        <v>705</v>
      </c>
      <c r="Y330" s="23"/>
      <c r="Z330" s="23"/>
      <c r="AA330" s="23" t="s">
        <v>706</v>
      </c>
      <c r="AB330" s="32" t="s">
        <v>863</v>
      </c>
    </row>
    <row r="331" spans="1:28" ht="15" customHeight="1" x14ac:dyDescent="0.25">
      <c r="A331" s="6" t="s">
        <v>866</v>
      </c>
      <c r="B331" s="5" t="s">
        <v>573</v>
      </c>
      <c r="C331" s="5" t="s">
        <v>136</v>
      </c>
      <c r="D331" s="5" t="s">
        <v>51</v>
      </c>
      <c r="E331" s="18" t="str">
        <f t="shared" si="5"/>
        <v>R13</v>
      </c>
      <c r="F331" s="5" t="s">
        <v>867</v>
      </c>
      <c r="G331" s="7" t="e">
        <f>#REF!</f>
        <v>#REF!</v>
      </c>
      <c r="H331" s="20" t="s">
        <v>411</v>
      </c>
      <c r="I331" s="20" t="s">
        <v>890</v>
      </c>
      <c r="J331" s="5">
        <v>511243138</v>
      </c>
      <c r="K331" s="5" t="s">
        <v>225</v>
      </c>
      <c r="L331" s="23" t="s">
        <v>367</v>
      </c>
      <c r="M331" s="23" t="s">
        <v>368</v>
      </c>
      <c r="N331" s="23" t="s">
        <v>364</v>
      </c>
      <c r="O331" s="23" t="s">
        <v>365</v>
      </c>
      <c r="P331" s="23" t="s">
        <v>347</v>
      </c>
      <c r="Q331" s="23">
        <v>291201020</v>
      </c>
      <c r="R331" s="23">
        <v>291201021</v>
      </c>
      <c r="S331" s="23" t="s">
        <v>264</v>
      </c>
      <c r="T331" s="23" t="s">
        <v>704</v>
      </c>
      <c r="U331" s="23"/>
      <c r="V331" s="23" t="s">
        <v>411</v>
      </c>
      <c r="W331" s="23" t="s">
        <v>411</v>
      </c>
      <c r="X331" s="23" t="s">
        <v>705</v>
      </c>
      <c r="Y331" s="23"/>
      <c r="Z331" s="23"/>
      <c r="AA331" s="23" t="s">
        <v>706</v>
      </c>
      <c r="AB331" s="32" t="s">
        <v>863</v>
      </c>
    </row>
    <row r="332" spans="1:28" ht="15" customHeight="1" x14ac:dyDescent="0.25">
      <c r="A332" s="6" t="s">
        <v>866</v>
      </c>
      <c r="B332" s="5" t="s">
        <v>594</v>
      </c>
      <c r="C332" s="5" t="s">
        <v>136</v>
      </c>
      <c r="D332" s="5" t="s">
        <v>82</v>
      </c>
      <c r="E332" s="18" t="str">
        <f t="shared" si="5"/>
        <v>R13</v>
      </c>
      <c r="F332" s="5" t="s">
        <v>867</v>
      </c>
      <c r="G332" s="7" t="e">
        <f>#REF!</f>
        <v>#REF!</v>
      </c>
      <c r="H332" s="20" t="s">
        <v>411</v>
      </c>
      <c r="I332" s="20" t="s">
        <v>890</v>
      </c>
      <c r="J332" s="5">
        <v>511243138</v>
      </c>
      <c r="K332" s="5" t="s">
        <v>225</v>
      </c>
      <c r="L332" s="23" t="s">
        <v>367</v>
      </c>
      <c r="M332" s="23" t="s">
        <v>368</v>
      </c>
      <c r="N332" s="23" t="s">
        <v>364</v>
      </c>
      <c r="O332" s="23" t="s">
        <v>365</v>
      </c>
      <c r="P332" s="23" t="s">
        <v>347</v>
      </c>
      <c r="Q332" s="23">
        <v>291201020</v>
      </c>
      <c r="R332" s="23">
        <v>291201021</v>
      </c>
      <c r="S332" s="23" t="s">
        <v>264</v>
      </c>
      <c r="T332" s="23" t="s">
        <v>704</v>
      </c>
      <c r="U332" s="23"/>
      <c r="V332" s="23" t="s">
        <v>411</v>
      </c>
      <c r="W332" s="23" t="s">
        <v>411</v>
      </c>
      <c r="X332" s="23" t="s">
        <v>705</v>
      </c>
      <c r="Y332" s="23"/>
      <c r="Z332" s="23"/>
      <c r="AA332" s="23" t="s">
        <v>706</v>
      </c>
      <c r="AB332" s="32" t="s">
        <v>863</v>
      </c>
    </row>
    <row r="333" spans="1:28" ht="15" customHeight="1" x14ac:dyDescent="0.25">
      <c r="A333" s="6" t="s">
        <v>866</v>
      </c>
      <c r="B333" s="5" t="s">
        <v>81</v>
      </c>
      <c r="C333" s="5" t="s">
        <v>136</v>
      </c>
      <c r="D333" s="5" t="s">
        <v>689</v>
      </c>
      <c r="E333" s="18" t="str">
        <f t="shared" si="5"/>
        <v>R13</v>
      </c>
      <c r="F333" s="5" t="s">
        <v>867</v>
      </c>
      <c r="G333" s="7" t="e">
        <f>#REF!</f>
        <v>#REF!</v>
      </c>
      <c r="H333" s="20" t="s">
        <v>411</v>
      </c>
      <c r="I333" s="20" t="s">
        <v>890</v>
      </c>
      <c r="J333" s="5">
        <v>511243138</v>
      </c>
      <c r="K333" s="5" t="s">
        <v>225</v>
      </c>
      <c r="L333" s="23" t="s">
        <v>367</v>
      </c>
      <c r="M333" s="23" t="s">
        <v>368</v>
      </c>
      <c r="N333" s="23" t="s">
        <v>364</v>
      </c>
      <c r="O333" s="23" t="s">
        <v>365</v>
      </c>
      <c r="P333" s="23" t="s">
        <v>347</v>
      </c>
      <c r="Q333" s="23">
        <v>291201020</v>
      </c>
      <c r="R333" s="23">
        <v>291201021</v>
      </c>
      <c r="S333" s="23" t="s">
        <v>264</v>
      </c>
      <c r="T333" s="23" t="s">
        <v>704</v>
      </c>
      <c r="U333" s="23"/>
      <c r="V333" s="23" t="s">
        <v>411</v>
      </c>
      <c r="W333" s="23" t="s">
        <v>411</v>
      </c>
      <c r="X333" s="23" t="s">
        <v>705</v>
      </c>
      <c r="Y333" s="23"/>
      <c r="Z333" s="23"/>
      <c r="AA333" s="23" t="s">
        <v>706</v>
      </c>
      <c r="AB333" s="32" t="s">
        <v>863</v>
      </c>
    </row>
    <row r="334" spans="1:28" ht="15" customHeight="1" x14ac:dyDescent="0.25">
      <c r="A334" s="6" t="s">
        <v>866</v>
      </c>
      <c r="B334" s="5" t="s">
        <v>45</v>
      </c>
      <c r="C334" s="5" t="s">
        <v>136</v>
      </c>
      <c r="D334" s="5" t="s">
        <v>52</v>
      </c>
      <c r="E334" s="18" t="str">
        <f t="shared" si="5"/>
        <v>R13</v>
      </c>
      <c r="F334" s="5" t="s">
        <v>867</v>
      </c>
      <c r="G334" s="7" t="e">
        <f>#REF!</f>
        <v>#REF!</v>
      </c>
      <c r="H334" s="20" t="s">
        <v>411</v>
      </c>
      <c r="I334" s="20" t="s">
        <v>890</v>
      </c>
      <c r="J334" s="5">
        <v>511243138</v>
      </c>
      <c r="K334" s="5" t="s">
        <v>225</v>
      </c>
      <c r="L334" s="23" t="s">
        <v>367</v>
      </c>
      <c r="M334" s="23" t="s">
        <v>368</v>
      </c>
      <c r="N334" s="23" t="s">
        <v>364</v>
      </c>
      <c r="O334" s="23" t="s">
        <v>365</v>
      </c>
      <c r="P334" s="23" t="s">
        <v>347</v>
      </c>
      <c r="Q334" s="23">
        <v>291201020</v>
      </c>
      <c r="R334" s="23">
        <v>291201021</v>
      </c>
      <c r="S334" s="23" t="s">
        <v>264</v>
      </c>
      <c r="T334" s="23" t="s">
        <v>704</v>
      </c>
      <c r="U334" s="23"/>
      <c r="V334" s="23" t="s">
        <v>411</v>
      </c>
      <c r="W334" s="23" t="s">
        <v>411</v>
      </c>
      <c r="X334" s="23" t="s">
        <v>705</v>
      </c>
      <c r="Y334" s="23"/>
      <c r="Z334" s="23"/>
      <c r="AA334" s="23" t="s">
        <v>706</v>
      </c>
      <c r="AB334" s="32" t="s">
        <v>863</v>
      </c>
    </row>
    <row r="335" spans="1:28" ht="15" customHeight="1" x14ac:dyDescent="0.25">
      <c r="A335" s="6" t="s">
        <v>866</v>
      </c>
      <c r="B335" s="5" t="s">
        <v>605</v>
      </c>
      <c r="C335" s="5" t="s">
        <v>136</v>
      </c>
      <c r="D335" s="5" t="s">
        <v>956</v>
      </c>
      <c r="E335" s="18" t="str">
        <f t="shared" si="5"/>
        <v>R13</v>
      </c>
      <c r="F335" s="5" t="s">
        <v>867</v>
      </c>
      <c r="G335" s="7" t="e">
        <f>#REF!</f>
        <v>#REF!</v>
      </c>
      <c r="H335" s="20" t="s">
        <v>411</v>
      </c>
      <c r="I335" s="20" t="s">
        <v>890</v>
      </c>
      <c r="J335" s="5">
        <v>511243138</v>
      </c>
      <c r="K335" s="5" t="s">
        <v>225</v>
      </c>
      <c r="L335" s="23" t="s">
        <v>367</v>
      </c>
      <c r="M335" s="23" t="s">
        <v>368</v>
      </c>
      <c r="N335" s="23" t="s">
        <v>364</v>
      </c>
      <c r="O335" s="23" t="s">
        <v>365</v>
      </c>
      <c r="P335" s="23" t="s">
        <v>347</v>
      </c>
      <c r="Q335" s="23">
        <v>291201020</v>
      </c>
      <c r="R335" s="23">
        <v>291201021</v>
      </c>
      <c r="S335" s="23" t="s">
        <v>264</v>
      </c>
      <c r="T335" s="23" t="s">
        <v>704</v>
      </c>
      <c r="U335" s="23"/>
      <c r="V335" s="23" t="s">
        <v>411</v>
      </c>
      <c r="W335" s="23" t="s">
        <v>411</v>
      </c>
      <c r="X335" s="23" t="s">
        <v>705</v>
      </c>
      <c r="Y335" s="23"/>
      <c r="Z335" s="23"/>
      <c r="AA335" s="23" t="s">
        <v>706</v>
      </c>
      <c r="AB335" s="32" t="s">
        <v>863</v>
      </c>
    </row>
    <row r="336" spans="1:28" ht="15" customHeight="1" x14ac:dyDescent="0.25">
      <c r="A336" s="6" t="s">
        <v>866</v>
      </c>
      <c r="B336" s="5" t="s">
        <v>106</v>
      </c>
      <c r="C336" s="5" t="s">
        <v>135</v>
      </c>
      <c r="D336" s="5" t="s">
        <v>113</v>
      </c>
      <c r="E336" s="18" t="str">
        <f t="shared" si="5"/>
        <v>R13/D15</v>
      </c>
      <c r="F336" s="5" t="s">
        <v>867</v>
      </c>
      <c r="G336" s="7" t="e">
        <f>#REF!</f>
        <v>#REF!</v>
      </c>
      <c r="H336" s="20" t="s">
        <v>411</v>
      </c>
      <c r="I336" s="20" t="s">
        <v>890</v>
      </c>
      <c r="J336" s="5">
        <v>511243138</v>
      </c>
      <c r="K336" s="5" t="s">
        <v>225</v>
      </c>
      <c r="L336" s="23" t="s">
        <v>367</v>
      </c>
      <c r="M336" s="23" t="s">
        <v>368</v>
      </c>
      <c r="N336" s="23" t="s">
        <v>364</v>
      </c>
      <c r="O336" s="23" t="s">
        <v>365</v>
      </c>
      <c r="P336" s="23" t="s">
        <v>347</v>
      </c>
      <c r="Q336" s="23">
        <v>291201020</v>
      </c>
      <c r="R336" s="23">
        <v>291201021</v>
      </c>
      <c r="S336" s="23" t="s">
        <v>264</v>
      </c>
      <c r="T336" s="23" t="s">
        <v>704</v>
      </c>
      <c r="U336" s="23"/>
      <c r="V336" s="23" t="s">
        <v>411</v>
      </c>
      <c r="W336" s="23" t="s">
        <v>411</v>
      </c>
      <c r="X336" s="23" t="s">
        <v>705</v>
      </c>
      <c r="Y336" s="23"/>
      <c r="Z336" s="23"/>
      <c r="AA336" s="23" t="s">
        <v>706</v>
      </c>
      <c r="AB336" s="32" t="s">
        <v>863</v>
      </c>
    </row>
    <row r="337" spans="1:28" ht="15" customHeight="1" x14ac:dyDescent="0.25">
      <c r="A337" s="6" t="s">
        <v>866</v>
      </c>
      <c r="B337" s="5" t="s">
        <v>107</v>
      </c>
      <c r="C337" s="5" t="s">
        <v>135</v>
      </c>
      <c r="D337" s="5" t="s">
        <v>66</v>
      </c>
      <c r="E337" s="18" t="str">
        <f t="shared" si="5"/>
        <v>R13/D15</v>
      </c>
      <c r="F337" s="5" t="s">
        <v>867</v>
      </c>
      <c r="G337" s="7" t="e">
        <f>#REF!</f>
        <v>#REF!</v>
      </c>
      <c r="H337" s="20" t="s">
        <v>411</v>
      </c>
      <c r="I337" s="20" t="s">
        <v>890</v>
      </c>
      <c r="J337" s="5">
        <v>511243138</v>
      </c>
      <c r="K337" s="5" t="s">
        <v>225</v>
      </c>
      <c r="L337" s="23" t="s">
        <v>367</v>
      </c>
      <c r="M337" s="23" t="s">
        <v>368</v>
      </c>
      <c r="N337" s="23" t="s">
        <v>364</v>
      </c>
      <c r="O337" s="23" t="s">
        <v>365</v>
      </c>
      <c r="P337" s="23" t="s">
        <v>347</v>
      </c>
      <c r="Q337" s="23">
        <v>291201020</v>
      </c>
      <c r="R337" s="23">
        <v>291201021</v>
      </c>
      <c r="S337" s="23" t="s">
        <v>264</v>
      </c>
      <c r="T337" s="23" t="s">
        <v>704</v>
      </c>
      <c r="U337" s="23"/>
      <c r="V337" s="23" t="s">
        <v>411</v>
      </c>
      <c r="W337" s="23" t="s">
        <v>411</v>
      </c>
      <c r="X337" s="23" t="s">
        <v>705</v>
      </c>
      <c r="Y337" s="23"/>
      <c r="Z337" s="23"/>
      <c r="AA337" s="23" t="s">
        <v>706</v>
      </c>
      <c r="AB337" s="32" t="s">
        <v>863</v>
      </c>
    </row>
    <row r="338" spans="1:28" ht="15" customHeight="1" x14ac:dyDescent="0.25">
      <c r="A338" s="6" t="s">
        <v>866</v>
      </c>
      <c r="B338" s="5" t="s">
        <v>78</v>
      </c>
      <c r="C338" s="5" t="s">
        <v>135</v>
      </c>
      <c r="D338" s="5" t="s">
        <v>77</v>
      </c>
      <c r="E338" s="18" t="str">
        <f t="shared" si="5"/>
        <v>R13/D15</v>
      </c>
      <c r="F338" s="5" t="s">
        <v>867</v>
      </c>
      <c r="G338" s="7" t="e">
        <f>#REF!</f>
        <v>#REF!</v>
      </c>
      <c r="H338" s="20" t="s">
        <v>411</v>
      </c>
      <c r="I338" s="20" t="s">
        <v>890</v>
      </c>
      <c r="J338" s="5">
        <v>511243138</v>
      </c>
      <c r="K338" s="5" t="s">
        <v>225</v>
      </c>
      <c r="L338" s="23" t="s">
        <v>367</v>
      </c>
      <c r="M338" s="23" t="s">
        <v>368</v>
      </c>
      <c r="N338" s="23" t="s">
        <v>364</v>
      </c>
      <c r="O338" s="23" t="s">
        <v>365</v>
      </c>
      <c r="P338" s="23" t="s">
        <v>347</v>
      </c>
      <c r="Q338" s="23">
        <v>291201020</v>
      </c>
      <c r="R338" s="23">
        <v>291201021</v>
      </c>
      <c r="S338" s="23" t="s">
        <v>264</v>
      </c>
      <c r="T338" s="23" t="s">
        <v>704</v>
      </c>
      <c r="U338" s="23"/>
      <c r="V338" s="23" t="s">
        <v>411</v>
      </c>
      <c r="W338" s="23" t="s">
        <v>411</v>
      </c>
      <c r="X338" s="23" t="s">
        <v>705</v>
      </c>
      <c r="Y338" s="23"/>
      <c r="Z338" s="23"/>
      <c r="AA338" s="23" t="s">
        <v>706</v>
      </c>
      <c r="AB338" s="32" t="s">
        <v>863</v>
      </c>
    </row>
    <row r="339" spans="1:28" ht="15" customHeight="1" x14ac:dyDescent="0.25">
      <c r="A339" s="6" t="s">
        <v>866</v>
      </c>
      <c r="B339" s="5" t="s">
        <v>14</v>
      </c>
      <c r="C339" s="5" t="s">
        <v>136</v>
      </c>
      <c r="D339" s="5" t="s">
        <v>30</v>
      </c>
      <c r="E339" s="18" t="str">
        <f t="shared" si="5"/>
        <v>R13</v>
      </c>
      <c r="F339" s="5" t="s">
        <v>867</v>
      </c>
      <c r="G339" s="7" t="e">
        <f>#REF!</f>
        <v>#REF!</v>
      </c>
      <c r="H339" s="20" t="s">
        <v>411</v>
      </c>
      <c r="I339" s="20" t="s">
        <v>890</v>
      </c>
      <c r="J339" s="5">
        <v>511243138</v>
      </c>
      <c r="K339" s="5" t="s">
        <v>225</v>
      </c>
      <c r="L339" s="23" t="s">
        <v>367</v>
      </c>
      <c r="M339" s="23" t="s">
        <v>368</v>
      </c>
      <c r="N339" s="23" t="s">
        <v>364</v>
      </c>
      <c r="O339" s="23" t="s">
        <v>365</v>
      </c>
      <c r="P339" s="23" t="s">
        <v>347</v>
      </c>
      <c r="Q339" s="23">
        <v>291201020</v>
      </c>
      <c r="R339" s="23">
        <v>291201021</v>
      </c>
      <c r="S339" s="23" t="s">
        <v>264</v>
      </c>
      <c r="T339" s="23" t="s">
        <v>704</v>
      </c>
      <c r="U339" s="23"/>
      <c r="V339" s="23" t="s">
        <v>411</v>
      </c>
      <c r="W339" s="23" t="s">
        <v>411</v>
      </c>
      <c r="X339" s="23" t="s">
        <v>705</v>
      </c>
      <c r="Y339" s="23"/>
      <c r="Z339" s="23"/>
      <c r="AA339" s="23" t="s">
        <v>706</v>
      </c>
      <c r="AB339" s="32" t="s">
        <v>863</v>
      </c>
    </row>
    <row r="340" spans="1:28" ht="15" customHeight="1" x14ac:dyDescent="0.25">
      <c r="A340" s="6" t="s">
        <v>866</v>
      </c>
      <c r="B340" s="5" t="s">
        <v>15</v>
      </c>
      <c r="C340" s="5" t="s">
        <v>136</v>
      </c>
      <c r="D340" s="5" t="s">
        <v>31</v>
      </c>
      <c r="E340" s="18" t="str">
        <f t="shared" si="5"/>
        <v>R13</v>
      </c>
      <c r="F340" s="5" t="s">
        <v>867</v>
      </c>
      <c r="G340" s="7" t="e">
        <f>#REF!</f>
        <v>#REF!</v>
      </c>
      <c r="H340" s="20" t="s">
        <v>411</v>
      </c>
      <c r="I340" s="20" t="s">
        <v>890</v>
      </c>
      <c r="J340" s="5">
        <v>511243138</v>
      </c>
      <c r="K340" s="5" t="s">
        <v>225</v>
      </c>
      <c r="L340" s="23" t="s">
        <v>367</v>
      </c>
      <c r="M340" s="23" t="s">
        <v>368</v>
      </c>
      <c r="N340" s="23" t="s">
        <v>364</v>
      </c>
      <c r="O340" s="23" t="s">
        <v>365</v>
      </c>
      <c r="P340" s="23" t="s">
        <v>347</v>
      </c>
      <c r="Q340" s="23">
        <v>291201020</v>
      </c>
      <c r="R340" s="23">
        <v>291201021</v>
      </c>
      <c r="S340" s="23" t="s">
        <v>264</v>
      </c>
      <c r="T340" s="23" t="s">
        <v>704</v>
      </c>
      <c r="U340" s="23"/>
      <c r="V340" s="23" t="s">
        <v>411</v>
      </c>
      <c r="W340" s="23" t="s">
        <v>411</v>
      </c>
      <c r="X340" s="23" t="s">
        <v>705</v>
      </c>
      <c r="Y340" s="23"/>
      <c r="Z340" s="23"/>
      <c r="AA340" s="23" t="s">
        <v>706</v>
      </c>
      <c r="AB340" s="32" t="s">
        <v>863</v>
      </c>
    </row>
    <row r="341" spans="1:28" ht="15" customHeight="1" x14ac:dyDescent="0.25">
      <c r="A341" s="6" t="s">
        <v>866</v>
      </c>
      <c r="B341" s="5" t="s">
        <v>16</v>
      </c>
      <c r="C341" s="5" t="s">
        <v>136</v>
      </c>
      <c r="D341" s="5" t="s">
        <v>32</v>
      </c>
      <c r="E341" s="18" t="str">
        <f t="shared" si="5"/>
        <v>R13</v>
      </c>
      <c r="F341" s="5" t="s">
        <v>867</v>
      </c>
      <c r="G341" s="7" t="e">
        <f>#REF!</f>
        <v>#REF!</v>
      </c>
      <c r="H341" s="20" t="s">
        <v>411</v>
      </c>
      <c r="I341" s="20" t="s">
        <v>890</v>
      </c>
      <c r="J341" s="5">
        <v>511243138</v>
      </c>
      <c r="K341" s="5" t="s">
        <v>225</v>
      </c>
      <c r="L341" s="23" t="s">
        <v>367</v>
      </c>
      <c r="M341" s="23" t="s">
        <v>368</v>
      </c>
      <c r="N341" s="23" t="s">
        <v>364</v>
      </c>
      <c r="O341" s="23" t="s">
        <v>365</v>
      </c>
      <c r="P341" s="23" t="s">
        <v>347</v>
      </c>
      <c r="Q341" s="23">
        <v>291201020</v>
      </c>
      <c r="R341" s="23">
        <v>291201021</v>
      </c>
      <c r="S341" s="23" t="s">
        <v>264</v>
      </c>
      <c r="T341" s="23" t="s">
        <v>704</v>
      </c>
      <c r="U341" s="23"/>
      <c r="V341" s="23" t="s">
        <v>411</v>
      </c>
      <c r="W341" s="23" t="s">
        <v>411</v>
      </c>
      <c r="X341" s="23" t="s">
        <v>705</v>
      </c>
      <c r="Y341" s="23"/>
      <c r="Z341" s="23"/>
      <c r="AA341" s="23" t="s">
        <v>706</v>
      </c>
      <c r="AB341" s="32" t="s">
        <v>863</v>
      </c>
    </row>
    <row r="342" spans="1:28" ht="15" customHeight="1" x14ac:dyDescent="0.25">
      <c r="A342" s="6" t="s">
        <v>866</v>
      </c>
      <c r="B342" s="5" t="s">
        <v>17</v>
      </c>
      <c r="C342" s="5" t="s">
        <v>136</v>
      </c>
      <c r="D342" s="5" t="s">
        <v>33</v>
      </c>
      <c r="E342" s="18" t="str">
        <f t="shared" si="5"/>
        <v>R13</v>
      </c>
      <c r="F342" s="5" t="s">
        <v>867</v>
      </c>
      <c r="G342" s="7" t="e">
        <f>#REF!</f>
        <v>#REF!</v>
      </c>
      <c r="H342" s="20" t="s">
        <v>411</v>
      </c>
      <c r="I342" s="20" t="s">
        <v>890</v>
      </c>
      <c r="J342" s="5">
        <v>511243138</v>
      </c>
      <c r="K342" s="5" t="s">
        <v>225</v>
      </c>
      <c r="L342" s="23" t="s">
        <v>367</v>
      </c>
      <c r="M342" s="23" t="s">
        <v>368</v>
      </c>
      <c r="N342" s="23" t="s">
        <v>364</v>
      </c>
      <c r="O342" s="23" t="s">
        <v>365</v>
      </c>
      <c r="P342" s="23" t="s">
        <v>347</v>
      </c>
      <c r="Q342" s="23">
        <v>291201020</v>
      </c>
      <c r="R342" s="23">
        <v>291201021</v>
      </c>
      <c r="S342" s="23" t="s">
        <v>264</v>
      </c>
      <c r="T342" s="23" t="s">
        <v>704</v>
      </c>
      <c r="U342" s="23"/>
      <c r="V342" s="23" t="s">
        <v>411</v>
      </c>
      <c r="W342" s="23" t="s">
        <v>411</v>
      </c>
      <c r="X342" s="23" t="s">
        <v>705</v>
      </c>
      <c r="Y342" s="23"/>
      <c r="Z342" s="23"/>
      <c r="AA342" s="23" t="s">
        <v>706</v>
      </c>
      <c r="AB342" s="32" t="s">
        <v>863</v>
      </c>
    </row>
    <row r="343" spans="1:28" ht="15" customHeight="1" x14ac:dyDescent="0.25">
      <c r="A343" s="6" t="s">
        <v>866</v>
      </c>
      <c r="B343" s="5" t="s">
        <v>18</v>
      </c>
      <c r="C343" s="5" t="s">
        <v>136</v>
      </c>
      <c r="D343" s="5" t="s">
        <v>34</v>
      </c>
      <c r="E343" s="18" t="str">
        <f t="shared" si="5"/>
        <v>R13</v>
      </c>
      <c r="F343" s="5" t="s">
        <v>867</v>
      </c>
      <c r="G343" s="7" t="e">
        <f>#REF!</f>
        <v>#REF!</v>
      </c>
      <c r="H343" s="20" t="s">
        <v>411</v>
      </c>
      <c r="I343" s="20" t="s">
        <v>890</v>
      </c>
      <c r="J343" s="5">
        <v>511243138</v>
      </c>
      <c r="K343" s="5" t="s">
        <v>225</v>
      </c>
      <c r="L343" s="23" t="s">
        <v>367</v>
      </c>
      <c r="M343" s="23" t="s">
        <v>368</v>
      </c>
      <c r="N343" s="23" t="s">
        <v>364</v>
      </c>
      <c r="O343" s="23" t="s">
        <v>365</v>
      </c>
      <c r="P343" s="23" t="s">
        <v>347</v>
      </c>
      <c r="Q343" s="23">
        <v>291201020</v>
      </c>
      <c r="R343" s="23">
        <v>291201021</v>
      </c>
      <c r="S343" s="23" t="s">
        <v>264</v>
      </c>
      <c r="T343" s="23" t="s">
        <v>704</v>
      </c>
      <c r="U343" s="23"/>
      <c r="V343" s="23" t="s">
        <v>411</v>
      </c>
      <c r="W343" s="23" t="s">
        <v>411</v>
      </c>
      <c r="X343" s="23" t="s">
        <v>705</v>
      </c>
      <c r="Y343" s="23"/>
      <c r="Z343" s="23"/>
      <c r="AA343" s="23" t="s">
        <v>706</v>
      </c>
      <c r="AB343" s="32" t="s">
        <v>863</v>
      </c>
    </row>
    <row r="344" spans="1:28" ht="15" customHeight="1" x14ac:dyDescent="0.25">
      <c r="A344" s="6" t="s">
        <v>866</v>
      </c>
      <c r="B344" s="5" t="s">
        <v>108</v>
      </c>
      <c r="C344" s="5" t="s">
        <v>136</v>
      </c>
      <c r="D344" s="5" t="s">
        <v>114</v>
      </c>
      <c r="E344" s="18" t="str">
        <f t="shared" si="5"/>
        <v>R13</v>
      </c>
      <c r="F344" s="5" t="s">
        <v>867</v>
      </c>
      <c r="G344" s="7" t="e">
        <f>#REF!</f>
        <v>#REF!</v>
      </c>
      <c r="H344" s="20" t="s">
        <v>411</v>
      </c>
      <c r="I344" s="20" t="s">
        <v>890</v>
      </c>
      <c r="J344" s="5">
        <v>511243138</v>
      </c>
      <c r="K344" s="5" t="s">
        <v>225</v>
      </c>
      <c r="L344" s="23" t="s">
        <v>367</v>
      </c>
      <c r="M344" s="23" t="s">
        <v>368</v>
      </c>
      <c r="N344" s="23" t="s">
        <v>364</v>
      </c>
      <c r="O344" s="23" t="s">
        <v>365</v>
      </c>
      <c r="P344" s="23" t="s">
        <v>347</v>
      </c>
      <c r="Q344" s="23">
        <v>291201020</v>
      </c>
      <c r="R344" s="23">
        <v>291201021</v>
      </c>
      <c r="S344" s="23" t="s">
        <v>264</v>
      </c>
      <c r="T344" s="23" t="s">
        <v>704</v>
      </c>
      <c r="U344" s="23"/>
      <c r="V344" s="23" t="s">
        <v>411</v>
      </c>
      <c r="W344" s="23" t="s">
        <v>411</v>
      </c>
      <c r="X344" s="23" t="s">
        <v>705</v>
      </c>
      <c r="Y344" s="23"/>
      <c r="Z344" s="23"/>
      <c r="AA344" s="23" t="s">
        <v>706</v>
      </c>
      <c r="AB344" s="32" t="s">
        <v>863</v>
      </c>
    </row>
    <row r="345" spans="1:28" ht="15" customHeight="1" x14ac:dyDescent="0.25">
      <c r="A345" s="6" t="s">
        <v>866</v>
      </c>
      <c r="B345" s="5" t="s">
        <v>19</v>
      </c>
      <c r="C345" s="5" t="s">
        <v>136</v>
      </c>
      <c r="D345" s="5" t="s">
        <v>35</v>
      </c>
      <c r="E345" s="18" t="str">
        <f t="shared" si="5"/>
        <v>R13</v>
      </c>
      <c r="F345" s="5" t="s">
        <v>867</v>
      </c>
      <c r="G345" s="7" t="e">
        <f>#REF!</f>
        <v>#REF!</v>
      </c>
      <c r="H345" s="20" t="s">
        <v>411</v>
      </c>
      <c r="I345" s="20" t="s">
        <v>890</v>
      </c>
      <c r="J345" s="5">
        <v>511243138</v>
      </c>
      <c r="K345" s="5" t="s">
        <v>225</v>
      </c>
      <c r="L345" s="23" t="s">
        <v>367</v>
      </c>
      <c r="M345" s="23" t="s">
        <v>368</v>
      </c>
      <c r="N345" s="23" t="s">
        <v>364</v>
      </c>
      <c r="O345" s="23" t="s">
        <v>365</v>
      </c>
      <c r="P345" s="23" t="s">
        <v>347</v>
      </c>
      <c r="Q345" s="23">
        <v>291201020</v>
      </c>
      <c r="R345" s="23">
        <v>291201021</v>
      </c>
      <c r="S345" s="23" t="s">
        <v>264</v>
      </c>
      <c r="T345" s="23" t="s">
        <v>704</v>
      </c>
      <c r="U345" s="23"/>
      <c r="V345" s="23" t="s">
        <v>411</v>
      </c>
      <c r="W345" s="23" t="s">
        <v>411</v>
      </c>
      <c r="X345" s="23" t="s">
        <v>705</v>
      </c>
      <c r="Y345" s="23"/>
      <c r="Z345" s="23"/>
      <c r="AA345" s="23" t="s">
        <v>706</v>
      </c>
      <c r="AB345" s="32" t="s">
        <v>863</v>
      </c>
    </row>
    <row r="346" spans="1:28" ht="15" customHeight="1" x14ac:dyDescent="0.25">
      <c r="A346" s="6" t="s">
        <v>866</v>
      </c>
      <c r="B346" s="5" t="s">
        <v>20</v>
      </c>
      <c r="C346" s="5" t="s">
        <v>136</v>
      </c>
      <c r="D346" s="5" t="s">
        <v>36</v>
      </c>
      <c r="E346" s="18" t="str">
        <f t="shared" si="5"/>
        <v>R13</v>
      </c>
      <c r="F346" s="5" t="s">
        <v>867</v>
      </c>
      <c r="G346" s="7" t="e">
        <f>#REF!</f>
        <v>#REF!</v>
      </c>
      <c r="H346" s="20" t="s">
        <v>411</v>
      </c>
      <c r="I346" s="20" t="s">
        <v>890</v>
      </c>
      <c r="J346" s="5">
        <v>511243138</v>
      </c>
      <c r="K346" s="5" t="s">
        <v>225</v>
      </c>
      <c r="L346" s="23" t="s">
        <v>367</v>
      </c>
      <c r="M346" s="23" t="s">
        <v>368</v>
      </c>
      <c r="N346" s="23" t="s">
        <v>364</v>
      </c>
      <c r="O346" s="23" t="s">
        <v>365</v>
      </c>
      <c r="P346" s="23" t="s">
        <v>347</v>
      </c>
      <c r="Q346" s="23">
        <v>291201020</v>
      </c>
      <c r="R346" s="23">
        <v>291201021</v>
      </c>
      <c r="S346" s="23" t="s">
        <v>264</v>
      </c>
      <c r="T346" s="23" t="s">
        <v>704</v>
      </c>
      <c r="U346" s="23"/>
      <c r="V346" s="23" t="s">
        <v>411</v>
      </c>
      <c r="W346" s="23" t="s">
        <v>411</v>
      </c>
      <c r="X346" s="23" t="s">
        <v>705</v>
      </c>
      <c r="Y346" s="23"/>
      <c r="Z346" s="23"/>
      <c r="AA346" s="23" t="s">
        <v>706</v>
      </c>
      <c r="AB346" s="32" t="s">
        <v>863</v>
      </c>
    </row>
    <row r="347" spans="1:28" ht="15" customHeight="1" x14ac:dyDescent="0.25">
      <c r="A347" s="6" t="s">
        <v>866</v>
      </c>
      <c r="B347" s="5" t="s">
        <v>54</v>
      </c>
      <c r="C347" s="5" t="s">
        <v>135</v>
      </c>
      <c r="D347" s="5" t="s">
        <v>61</v>
      </c>
      <c r="E347" s="18" t="str">
        <f t="shared" si="5"/>
        <v>R13/D15</v>
      </c>
      <c r="F347" s="5" t="s">
        <v>867</v>
      </c>
      <c r="G347" s="7" t="e">
        <f>#REF!</f>
        <v>#REF!</v>
      </c>
      <c r="H347" s="20" t="s">
        <v>411</v>
      </c>
      <c r="I347" s="20" t="s">
        <v>890</v>
      </c>
      <c r="J347" s="5">
        <v>511243138</v>
      </c>
      <c r="K347" s="5" t="s">
        <v>225</v>
      </c>
      <c r="L347" s="23" t="s">
        <v>367</v>
      </c>
      <c r="M347" s="23" t="s">
        <v>368</v>
      </c>
      <c r="N347" s="23" t="s">
        <v>364</v>
      </c>
      <c r="O347" s="23" t="s">
        <v>365</v>
      </c>
      <c r="P347" s="23" t="s">
        <v>347</v>
      </c>
      <c r="Q347" s="23">
        <v>291201020</v>
      </c>
      <c r="R347" s="23">
        <v>291201021</v>
      </c>
      <c r="S347" s="23" t="s">
        <v>264</v>
      </c>
      <c r="T347" s="23" t="s">
        <v>704</v>
      </c>
      <c r="U347" s="23"/>
      <c r="V347" s="23" t="s">
        <v>411</v>
      </c>
      <c r="W347" s="23" t="s">
        <v>411</v>
      </c>
      <c r="X347" s="23" t="s">
        <v>705</v>
      </c>
      <c r="Y347" s="23"/>
      <c r="Z347" s="23"/>
      <c r="AA347" s="23" t="s">
        <v>706</v>
      </c>
      <c r="AB347" s="32" t="s">
        <v>863</v>
      </c>
    </row>
    <row r="348" spans="1:28" ht="15" customHeight="1" x14ac:dyDescent="0.25">
      <c r="A348" s="6" t="s">
        <v>866</v>
      </c>
      <c r="B348" s="5" t="s">
        <v>60</v>
      </c>
      <c r="C348" s="5" t="s">
        <v>135</v>
      </c>
      <c r="D348" s="5" t="s">
        <v>66</v>
      </c>
      <c r="E348" s="18" t="str">
        <f t="shared" si="5"/>
        <v>R13/D15</v>
      </c>
      <c r="F348" s="5" t="s">
        <v>867</v>
      </c>
      <c r="G348" s="7" t="e">
        <f>#REF!</f>
        <v>#REF!</v>
      </c>
      <c r="H348" s="20" t="s">
        <v>411</v>
      </c>
      <c r="I348" s="20" t="s">
        <v>890</v>
      </c>
      <c r="J348" s="5">
        <v>511243138</v>
      </c>
      <c r="K348" s="5" t="s">
        <v>225</v>
      </c>
      <c r="L348" s="23" t="s">
        <v>367</v>
      </c>
      <c r="M348" s="23" t="s">
        <v>368</v>
      </c>
      <c r="N348" s="23" t="s">
        <v>364</v>
      </c>
      <c r="O348" s="23" t="s">
        <v>365</v>
      </c>
      <c r="P348" s="23" t="s">
        <v>347</v>
      </c>
      <c r="Q348" s="23">
        <v>291201020</v>
      </c>
      <c r="R348" s="23">
        <v>291201021</v>
      </c>
      <c r="S348" s="23" t="s">
        <v>264</v>
      </c>
      <c r="T348" s="23" t="s">
        <v>704</v>
      </c>
      <c r="U348" s="23"/>
      <c r="V348" s="23" t="s">
        <v>411</v>
      </c>
      <c r="W348" s="23" t="s">
        <v>411</v>
      </c>
      <c r="X348" s="23" t="s">
        <v>705</v>
      </c>
      <c r="Y348" s="23"/>
      <c r="Z348" s="23"/>
      <c r="AA348" s="23" t="s">
        <v>706</v>
      </c>
      <c r="AB348" s="32" t="s">
        <v>863</v>
      </c>
    </row>
    <row r="349" spans="1:28" ht="15" customHeight="1" x14ac:dyDescent="0.25">
      <c r="A349" s="6" t="s">
        <v>866</v>
      </c>
      <c r="B349" s="5" t="s">
        <v>124</v>
      </c>
      <c r="C349" s="5" t="s">
        <v>136</v>
      </c>
      <c r="D349" s="5" t="s">
        <v>157</v>
      </c>
      <c r="E349" s="18" t="str">
        <f t="shared" si="5"/>
        <v>R13</v>
      </c>
      <c r="F349" s="5" t="s">
        <v>867</v>
      </c>
      <c r="G349" s="7" t="e">
        <f>#REF!</f>
        <v>#REF!</v>
      </c>
      <c r="H349" s="20" t="s">
        <v>411</v>
      </c>
      <c r="I349" s="20" t="s">
        <v>890</v>
      </c>
      <c r="J349" s="5">
        <v>511243138</v>
      </c>
      <c r="K349" s="5" t="s">
        <v>225</v>
      </c>
      <c r="L349" s="23" t="s">
        <v>367</v>
      </c>
      <c r="M349" s="23" t="s">
        <v>368</v>
      </c>
      <c r="N349" s="23" t="s">
        <v>364</v>
      </c>
      <c r="O349" s="23" t="s">
        <v>365</v>
      </c>
      <c r="P349" s="23" t="s">
        <v>347</v>
      </c>
      <c r="Q349" s="23">
        <v>291201020</v>
      </c>
      <c r="R349" s="23">
        <v>291201021</v>
      </c>
      <c r="S349" s="23" t="s">
        <v>264</v>
      </c>
      <c r="T349" s="23" t="s">
        <v>704</v>
      </c>
      <c r="U349" s="23"/>
      <c r="V349" s="23" t="s">
        <v>411</v>
      </c>
      <c r="W349" s="23" t="s">
        <v>411</v>
      </c>
      <c r="X349" s="23" t="s">
        <v>705</v>
      </c>
      <c r="Y349" s="23"/>
      <c r="Z349" s="23"/>
      <c r="AA349" s="23" t="s">
        <v>706</v>
      </c>
      <c r="AB349" s="32" t="s">
        <v>863</v>
      </c>
    </row>
    <row r="350" spans="1:28" ht="15" customHeight="1" x14ac:dyDescent="0.25">
      <c r="A350" s="6" t="s">
        <v>866</v>
      </c>
      <c r="B350" s="5" t="s">
        <v>125</v>
      </c>
      <c r="C350" s="5" t="s">
        <v>136</v>
      </c>
      <c r="D350" s="5" t="s">
        <v>151</v>
      </c>
      <c r="E350" s="18" t="str">
        <f t="shared" si="5"/>
        <v>R13</v>
      </c>
      <c r="F350" s="5" t="s">
        <v>867</v>
      </c>
      <c r="G350" s="7" t="e">
        <f>#REF!</f>
        <v>#REF!</v>
      </c>
      <c r="H350" s="20" t="s">
        <v>411</v>
      </c>
      <c r="I350" s="20" t="s">
        <v>890</v>
      </c>
      <c r="J350" s="5">
        <v>511243138</v>
      </c>
      <c r="K350" s="5" t="s">
        <v>225</v>
      </c>
      <c r="L350" s="23" t="s">
        <v>367</v>
      </c>
      <c r="M350" s="23" t="s">
        <v>368</v>
      </c>
      <c r="N350" s="23" t="s">
        <v>364</v>
      </c>
      <c r="O350" s="23" t="s">
        <v>365</v>
      </c>
      <c r="P350" s="23" t="s">
        <v>347</v>
      </c>
      <c r="Q350" s="23">
        <v>291201020</v>
      </c>
      <c r="R350" s="23">
        <v>291201021</v>
      </c>
      <c r="S350" s="23" t="s">
        <v>264</v>
      </c>
      <c r="T350" s="23" t="s">
        <v>704</v>
      </c>
      <c r="U350" s="23"/>
      <c r="V350" s="23" t="s">
        <v>411</v>
      </c>
      <c r="W350" s="23" t="s">
        <v>411</v>
      </c>
      <c r="X350" s="23" t="s">
        <v>705</v>
      </c>
      <c r="Y350" s="23"/>
      <c r="Z350" s="23"/>
      <c r="AA350" s="23" t="s">
        <v>706</v>
      </c>
      <c r="AB350" s="32" t="s">
        <v>863</v>
      </c>
    </row>
    <row r="351" spans="1:28" ht="15" customHeight="1" x14ac:dyDescent="0.25">
      <c r="A351" s="6" t="s">
        <v>866</v>
      </c>
      <c r="B351" s="5" t="s">
        <v>126</v>
      </c>
      <c r="C351" s="5" t="s">
        <v>136</v>
      </c>
      <c r="D351" s="5" t="s">
        <v>152</v>
      </c>
      <c r="E351" s="18" t="str">
        <f t="shared" si="5"/>
        <v>R13</v>
      </c>
      <c r="F351" s="5" t="s">
        <v>867</v>
      </c>
      <c r="G351" s="7" t="e">
        <f>#REF!</f>
        <v>#REF!</v>
      </c>
      <c r="H351" s="20" t="s">
        <v>411</v>
      </c>
      <c r="I351" s="20" t="s">
        <v>890</v>
      </c>
      <c r="J351" s="5">
        <v>511243138</v>
      </c>
      <c r="K351" s="5" t="s">
        <v>225</v>
      </c>
      <c r="L351" s="23" t="s">
        <v>367</v>
      </c>
      <c r="M351" s="23" t="s">
        <v>368</v>
      </c>
      <c r="N351" s="23" t="s">
        <v>364</v>
      </c>
      <c r="O351" s="23" t="s">
        <v>365</v>
      </c>
      <c r="P351" s="23" t="s">
        <v>347</v>
      </c>
      <c r="Q351" s="23">
        <v>291201020</v>
      </c>
      <c r="R351" s="23">
        <v>291201021</v>
      </c>
      <c r="S351" s="23" t="s">
        <v>264</v>
      </c>
      <c r="T351" s="23" t="s">
        <v>704</v>
      </c>
      <c r="U351" s="23"/>
      <c r="V351" s="23" t="s">
        <v>411</v>
      </c>
      <c r="W351" s="23" t="s">
        <v>411</v>
      </c>
      <c r="X351" s="23" t="s">
        <v>705</v>
      </c>
      <c r="Y351" s="23"/>
      <c r="Z351" s="23"/>
      <c r="AA351" s="23" t="s">
        <v>706</v>
      </c>
      <c r="AB351" s="32" t="s">
        <v>863</v>
      </c>
    </row>
    <row r="352" spans="1:28" ht="15" customHeight="1" x14ac:dyDescent="0.25">
      <c r="A352" s="6" t="s">
        <v>866</v>
      </c>
      <c r="B352" s="5" t="s">
        <v>452</v>
      </c>
      <c r="C352" s="5" t="s">
        <v>136</v>
      </c>
      <c r="D352" s="5" t="s">
        <v>153</v>
      </c>
      <c r="E352" s="18" t="str">
        <f t="shared" si="5"/>
        <v>R13</v>
      </c>
      <c r="F352" s="5" t="s">
        <v>867</v>
      </c>
      <c r="G352" s="7" t="e">
        <f>#REF!</f>
        <v>#REF!</v>
      </c>
      <c r="H352" s="20" t="s">
        <v>411</v>
      </c>
      <c r="I352" s="20" t="s">
        <v>890</v>
      </c>
      <c r="J352" s="5">
        <v>511243138</v>
      </c>
      <c r="K352" s="5" t="s">
        <v>225</v>
      </c>
      <c r="L352" s="23" t="s">
        <v>367</v>
      </c>
      <c r="M352" s="23" t="s">
        <v>368</v>
      </c>
      <c r="N352" s="23" t="s">
        <v>364</v>
      </c>
      <c r="O352" s="23" t="s">
        <v>365</v>
      </c>
      <c r="P352" s="23" t="s">
        <v>347</v>
      </c>
      <c r="Q352" s="23">
        <v>291201020</v>
      </c>
      <c r="R352" s="23">
        <v>291201021</v>
      </c>
      <c r="S352" s="23" t="s">
        <v>264</v>
      </c>
      <c r="T352" s="23" t="s">
        <v>704</v>
      </c>
      <c r="U352" s="23"/>
      <c r="V352" s="23" t="s">
        <v>411</v>
      </c>
      <c r="W352" s="23" t="s">
        <v>411</v>
      </c>
      <c r="X352" s="23" t="s">
        <v>705</v>
      </c>
      <c r="Y352" s="23"/>
      <c r="Z352" s="23"/>
      <c r="AA352" s="23" t="s">
        <v>706</v>
      </c>
      <c r="AB352" s="32" t="s">
        <v>863</v>
      </c>
    </row>
    <row r="353" spans="1:28" ht="15" customHeight="1" x14ac:dyDescent="0.25">
      <c r="A353" s="6" t="s">
        <v>866</v>
      </c>
      <c r="B353" s="5" t="s">
        <v>453</v>
      </c>
      <c r="C353" s="5" t="s">
        <v>136</v>
      </c>
      <c r="D353" s="5" t="s">
        <v>454</v>
      </c>
      <c r="E353" s="18" t="str">
        <f t="shared" si="5"/>
        <v>R13</v>
      </c>
      <c r="F353" s="5" t="s">
        <v>867</v>
      </c>
      <c r="G353" s="7" t="e">
        <f>#REF!</f>
        <v>#REF!</v>
      </c>
      <c r="H353" s="20" t="s">
        <v>411</v>
      </c>
      <c r="I353" s="20" t="s">
        <v>890</v>
      </c>
      <c r="J353" s="5">
        <v>511243138</v>
      </c>
      <c r="K353" s="5" t="s">
        <v>225</v>
      </c>
      <c r="L353" s="23" t="s">
        <v>367</v>
      </c>
      <c r="M353" s="23" t="s">
        <v>368</v>
      </c>
      <c r="N353" s="23" t="s">
        <v>364</v>
      </c>
      <c r="O353" s="23" t="s">
        <v>365</v>
      </c>
      <c r="P353" s="23" t="s">
        <v>347</v>
      </c>
      <c r="Q353" s="23">
        <v>291201020</v>
      </c>
      <c r="R353" s="23">
        <v>291201021</v>
      </c>
      <c r="S353" s="23" t="s">
        <v>264</v>
      </c>
      <c r="T353" s="23" t="s">
        <v>704</v>
      </c>
      <c r="U353" s="23"/>
      <c r="V353" s="23" t="s">
        <v>411</v>
      </c>
      <c r="W353" s="23" t="s">
        <v>411</v>
      </c>
      <c r="X353" s="23" t="s">
        <v>705</v>
      </c>
      <c r="Y353" s="23"/>
      <c r="Z353" s="23"/>
      <c r="AA353" s="23" t="s">
        <v>706</v>
      </c>
      <c r="AB353" s="32" t="s">
        <v>863</v>
      </c>
    </row>
    <row r="354" spans="1:28" ht="15" customHeight="1" x14ac:dyDescent="0.25">
      <c r="A354" s="6" t="s">
        <v>866</v>
      </c>
      <c r="B354" s="5" t="s">
        <v>1</v>
      </c>
      <c r="C354" s="5" t="s">
        <v>136</v>
      </c>
      <c r="D354" s="5" t="s">
        <v>337</v>
      </c>
      <c r="E354" s="18" t="str">
        <f t="shared" si="5"/>
        <v>R13</v>
      </c>
      <c r="F354" s="5" t="s">
        <v>867</v>
      </c>
      <c r="G354" s="7" t="e">
        <f>#REF!</f>
        <v>#REF!</v>
      </c>
      <c r="H354" s="20" t="s">
        <v>411</v>
      </c>
      <c r="I354" s="20" t="s">
        <v>890</v>
      </c>
      <c r="J354" s="5">
        <v>511243138</v>
      </c>
      <c r="K354" s="5" t="s">
        <v>225</v>
      </c>
      <c r="L354" s="23" t="s">
        <v>367</v>
      </c>
      <c r="M354" s="23" t="s">
        <v>368</v>
      </c>
      <c r="N354" s="23" t="s">
        <v>364</v>
      </c>
      <c r="O354" s="23" t="s">
        <v>365</v>
      </c>
      <c r="P354" s="23" t="s">
        <v>347</v>
      </c>
      <c r="Q354" s="23">
        <v>291201020</v>
      </c>
      <c r="R354" s="23">
        <v>291201021</v>
      </c>
      <c r="S354" s="23" t="s">
        <v>264</v>
      </c>
      <c r="T354" s="23" t="s">
        <v>704</v>
      </c>
      <c r="U354" s="23"/>
      <c r="V354" s="23" t="s">
        <v>411</v>
      </c>
      <c r="W354" s="23" t="s">
        <v>411</v>
      </c>
      <c r="X354" s="23" t="s">
        <v>705</v>
      </c>
      <c r="Y354" s="23"/>
      <c r="Z354" s="23"/>
      <c r="AA354" s="23" t="s">
        <v>706</v>
      </c>
      <c r="AB354" s="32" t="s">
        <v>863</v>
      </c>
    </row>
    <row r="355" spans="1:28" ht="15" customHeight="1" x14ac:dyDescent="0.25">
      <c r="A355" s="6" t="s">
        <v>866</v>
      </c>
      <c r="B355" s="5" t="s">
        <v>574</v>
      </c>
      <c r="C355" s="5" t="s">
        <v>136</v>
      </c>
      <c r="D355" s="5" t="s">
        <v>576</v>
      </c>
      <c r="E355" s="18" t="str">
        <f t="shared" si="5"/>
        <v>R13</v>
      </c>
      <c r="F355" s="5" t="s">
        <v>867</v>
      </c>
      <c r="G355" s="7" t="e">
        <f>#REF!</f>
        <v>#REF!</v>
      </c>
      <c r="H355" s="20" t="s">
        <v>411</v>
      </c>
      <c r="I355" s="20" t="s">
        <v>890</v>
      </c>
      <c r="J355" s="5">
        <v>511243138</v>
      </c>
      <c r="K355" s="5" t="s">
        <v>225</v>
      </c>
      <c r="L355" s="23" t="s">
        <v>367</v>
      </c>
      <c r="M355" s="23" t="s">
        <v>368</v>
      </c>
      <c r="N355" s="23" t="s">
        <v>364</v>
      </c>
      <c r="O355" s="23" t="s">
        <v>365</v>
      </c>
      <c r="P355" s="23" t="s">
        <v>347</v>
      </c>
      <c r="Q355" s="23">
        <v>291201020</v>
      </c>
      <c r="R355" s="23">
        <v>291201021</v>
      </c>
      <c r="S355" s="23" t="s">
        <v>264</v>
      </c>
      <c r="T355" s="23" t="s">
        <v>704</v>
      </c>
      <c r="U355" s="23"/>
      <c r="V355" s="23" t="s">
        <v>411</v>
      </c>
      <c r="W355" s="23" t="s">
        <v>411</v>
      </c>
      <c r="X355" s="23" t="s">
        <v>705</v>
      </c>
      <c r="Y355" s="23"/>
      <c r="Z355" s="23"/>
      <c r="AA355" s="23" t="s">
        <v>706</v>
      </c>
      <c r="AB355" s="32" t="s">
        <v>863</v>
      </c>
    </row>
    <row r="356" spans="1:28" ht="15" customHeight="1" x14ac:dyDescent="0.25">
      <c r="A356" s="6" t="s">
        <v>866</v>
      </c>
      <c r="B356" s="5" t="s">
        <v>46</v>
      </c>
      <c r="C356" s="5" t="s">
        <v>136</v>
      </c>
      <c r="D356" s="5" t="s">
        <v>577</v>
      </c>
      <c r="E356" s="18" t="str">
        <f t="shared" si="5"/>
        <v>R13</v>
      </c>
      <c r="F356" s="5" t="s">
        <v>867</v>
      </c>
      <c r="G356" s="7" t="e">
        <f>#REF!</f>
        <v>#REF!</v>
      </c>
      <c r="H356" s="20" t="s">
        <v>411</v>
      </c>
      <c r="I356" s="20" t="s">
        <v>890</v>
      </c>
      <c r="J356" s="5">
        <v>511243138</v>
      </c>
      <c r="K356" s="5" t="s">
        <v>225</v>
      </c>
      <c r="L356" s="23" t="s">
        <v>367</v>
      </c>
      <c r="M356" s="23" t="s">
        <v>368</v>
      </c>
      <c r="N356" s="23" t="s">
        <v>364</v>
      </c>
      <c r="O356" s="23" t="s">
        <v>365</v>
      </c>
      <c r="P356" s="23" t="s">
        <v>347</v>
      </c>
      <c r="Q356" s="23">
        <v>291201020</v>
      </c>
      <c r="R356" s="23">
        <v>291201021</v>
      </c>
      <c r="S356" s="23" t="s">
        <v>264</v>
      </c>
      <c r="T356" s="23" t="s">
        <v>704</v>
      </c>
      <c r="U356" s="23"/>
      <c r="V356" s="23" t="s">
        <v>411</v>
      </c>
      <c r="W356" s="23" t="s">
        <v>411</v>
      </c>
      <c r="X356" s="23" t="s">
        <v>705</v>
      </c>
      <c r="Y356" s="23"/>
      <c r="Z356" s="23"/>
      <c r="AA356" s="23" t="s">
        <v>706</v>
      </c>
      <c r="AB356" s="32" t="s">
        <v>863</v>
      </c>
    </row>
    <row r="357" spans="1:28" ht="15" customHeight="1" x14ac:dyDescent="0.25">
      <c r="A357" s="6" t="s">
        <v>866</v>
      </c>
      <c r="B357" s="5" t="s">
        <v>575</v>
      </c>
      <c r="C357" s="5" t="s">
        <v>136</v>
      </c>
      <c r="D357" s="5" t="s">
        <v>523</v>
      </c>
      <c r="E357" s="18" t="str">
        <f t="shared" si="5"/>
        <v>R13</v>
      </c>
      <c r="F357" s="5" t="s">
        <v>867</v>
      </c>
      <c r="G357" s="7" t="e">
        <f>#REF!</f>
        <v>#REF!</v>
      </c>
      <c r="H357" s="20" t="s">
        <v>411</v>
      </c>
      <c r="I357" s="20" t="s">
        <v>890</v>
      </c>
      <c r="J357" s="5">
        <v>511243138</v>
      </c>
      <c r="K357" s="5" t="s">
        <v>225</v>
      </c>
      <c r="L357" s="23" t="s">
        <v>367</v>
      </c>
      <c r="M357" s="23" t="s">
        <v>368</v>
      </c>
      <c r="N357" s="23" t="s">
        <v>364</v>
      </c>
      <c r="O357" s="23" t="s">
        <v>365</v>
      </c>
      <c r="P357" s="23" t="s">
        <v>347</v>
      </c>
      <c r="Q357" s="23">
        <v>291201020</v>
      </c>
      <c r="R357" s="23">
        <v>291201021</v>
      </c>
      <c r="S357" s="23" t="s">
        <v>264</v>
      </c>
      <c r="T357" s="23" t="s">
        <v>704</v>
      </c>
      <c r="U357" s="23"/>
      <c r="V357" s="23" t="s">
        <v>411</v>
      </c>
      <c r="W357" s="23" t="s">
        <v>411</v>
      </c>
      <c r="X357" s="23" t="s">
        <v>705</v>
      </c>
      <c r="Y357" s="23"/>
      <c r="Z357" s="23"/>
      <c r="AA357" s="23" t="s">
        <v>706</v>
      </c>
      <c r="AB357" s="32" t="s">
        <v>863</v>
      </c>
    </row>
    <row r="358" spans="1:28" ht="15" customHeight="1" x14ac:dyDescent="0.25">
      <c r="A358" s="6" t="s">
        <v>866</v>
      </c>
      <c r="B358" s="5" t="s">
        <v>127</v>
      </c>
      <c r="C358" s="5" t="s">
        <v>136</v>
      </c>
      <c r="D358" s="5" t="s">
        <v>957</v>
      </c>
      <c r="E358" s="18" t="str">
        <f t="shared" si="5"/>
        <v>R13</v>
      </c>
      <c r="F358" s="5" t="s">
        <v>867</v>
      </c>
      <c r="G358" s="7" t="e">
        <f>#REF!</f>
        <v>#REF!</v>
      </c>
      <c r="H358" s="20" t="s">
        <v>411</v>
      </c>
      <c r="I358" s="20" t="s">
        <v>890</v>
      </c>
      <c r="J358" s="5">
        <v>511243138</v>
      </c>
      <c r="K358" s="5" t="s">
        <v>225</v>
      </c>
      <c r="L358" s="23" t="s">
        <v>367</v>
      </c>
      <c r="M358" s="23" t="s">
        <v>368</v>
      </c>
      <c r="N358" s="23" t="s">
        <v>364</v>
      </c>
      <c r="O358" s="23" t="s">
        <v>365</v>
      </c>
      <c r="P358" s="23" t="s">
        <v>347</v>
      </c>
      <c r="Q358" s="23">
        <v>291201020</v>
      </c>
      <c r="R358" s="23">
        <v>291201021</v>
      </c>
      <c r="S358" s="23" t="s">
        <v>264</v>
      </c>
      <c r="T358" s="23" t="s">
        <v>704</v>
      </c>
      <c r="U358" s="23"/>
      <c r="V358" s="23" t="s">
        <v>411</v>
      </c>
      <c r="W358" s="23" t="s">
        <v>411</v>
      </c>
      <c r="X358" s="23" t="s">
        <v>705</v>
      </c>
      <c r="Y358" s="23"/>
      <c r="Z358" s="23"/>
      <c r="AA358" s="23" t="s">
        <v>706</v>
      </c>
      <c r="AB358" s="32" t="s">
        <v>863</v>
      </c>
    </row>
    <row r="359" spans="1:28" ht="15" customHeight="1" x14ac:dyDescent="0.25">
      <c r="A359" s="6" t="s">
        <v>866</v>
      </c>
      <c r="B359" s="5" t="s">
        <v>128</v>
      </c>
      <c r="C359" s="5" t="s">
        <v>135</v>
      </c>
      <c r="D359" s="5" t="s">
        <v>154</v>
      </c>
      <c r="E359" s="18" t="str">
        <f t="shared" si="5"/>
        <v>R13/D15</v>
      </c>
      <c r="F359" s="5" t="s">
        <v>867</v>
      </c>
      <c r="G359" s="7" t="e">
        <f>#REF!</f>
        <v>#REF!</v>
      </c>
      <c r="H359" s="20" t="s">
        <v>411</v>
      </c>
      <c r="I359" s="20" t="s">
        <v>890</v>
      </c>
      <c r="J359" s="5">
        <v>511243138</v>
      </c>
      <c r="K359" s="5" t="s">
        <v>225</v>
      </c>
      <c r="L359" s="23" t="s">
        <v>367</v>
      </c>
      <c r="M359" s="23" t="s">
        <v>368</v>
      </c>
      <c r="N359" s="23" t="s">
        <v>364</v>
      </c>
      <c r="O359" s="23" t="s">
        <v>365</v>
      </c>
      <c r="P359" s="23" t="s">
        <v>347</v>
      </c>
      <c r="Q359" s="23">
        <v>291201020</v>
      </c>
      <c r="R359" s="23">
        <v>291201021</v>
      </c>
      <c r="S359" s="23" t="s">
        <v>264</v>
      </c>
      <c r="T359" s="23" t="s">
        <v>704</v>
      </c>
      <c r="U359" s="23"/>
      <c r="V359" s="23" t="s">
        <v>411</v>
      </c>
      <c r="W359" s="23" t="s">
        <v>411</v>
      </c>
      <c r="X359" s="23" t="s">
        <v>705</v>
      </c>
      <c r="Y359" s="23"/>
      <c r="Z359" s="23"/>
      <c r="AA359" s="23" t="s">
        <v>706</v>
      </c>
      <c r="AB359" s="32" t="s">
        <v>863</v>
      </c>
    </row>
    <row r="360" spans="1:28" ht="15" customHeight="1" x14ac:dyDescent="0.25">
      <c r="A360" s="6" t="s">
        <v>866</v>
      </c>
      <c r="B360" s="5" t="s">
        <v>55</v>
      </c>
      <c r="C360" s="5" t="s">
        <v>135</v>
      </c>
      <c r="D360" s="5" t="s">
        <v>62</v>
      </c>
      <c r="E360" s="18" t="str">
        <f t="shared" si="5"/>
        <v>R13/D15</v>
      </c>
      <c r="F360" s="5" t="s">
        <v>867</v>
      </c>
      <c r="G360" s="7" t="e">
        <f>#REF!</f>
        <v>#REF!</v>
      </c>
      <c r="H360" s="20" t="s">
        <v>411</v>
      </c>
      <c r="I360" s="20" t="s">
        <v>890</v>
      </c>
      <c r="J360" s="5">
        <v>511243138</v>
      </c>
      <c r="K360" s="5" t="s">
        <v>225</v>
      </c>
      <c r="L360" s="23" t="s">
        <v>367</v>
      </c>
      <c r="M360" s="23" t="s">
        <v>368</v>
      </c>
      <c r="N360" s="23" t="s">
        <v>364</v>
      </c>
      <c r="O360" s="23" t="s">
        <v>365</v>
      </c>
      <c r="P360" s="23" t="s">
        <v>347</v>
      </c>
      <c r="Q360" s="23">
        <v>291201020</v>
      </c>
      <c r="R360" s="23">
        <v>291201021</v>
      </c>
      <c r="S360" s="23" t="s">
        <v>264</v>
      </c>
      <c r="T360" s="23" t="s">
        <v>704</v>
      </c>
      <c r="U360" s="23"/>
      <c r="V360" s="23" t="s">
        <v>411</v>
      </c>
      <c r="W360" s="23" t="s">
        <v>411</v>
      </c>
      <c r="X360" s="23" t="s">
        <v>705</v>
      </c>
      <c r="Y360" s="23"/>
      <c r="Z360" s="23"/>
      <c r="AA360" s="23" t="s">
        <v>706</v>
      </c>
      <c r="AB360" s="32" t="s">
        <v>863</v>
      </c>
    </row>
    <row r="361" spans="1:28" ht="15" customHeight="1" x14ac:dyDescent="0.25">
      <c r="A361" s="6" t="s">
        <v>866</v>
      </c>
      <c r="B361" s="5" t="s">
        <v>24</v>
      </c>
      <c r="C361" s="5" t="s">
        <v>136</v>
      </c>
      <c r="D361" s="5" t="s">
        <v>40</v>
      </c>
      <c r="E361" s="18" t="str">
        <f t="shared" si="5"/>
        <v>R13</v>
      </c>
      <c r="F361" s="5" t="s">
        <v>867</v>
      </c>
      <c r="G361" s="7" t="e">
        <f>#REF!</f>
        <v>#REF!</v>
      </c>
      <c r="H361" s="20" t="s">
        <v>411</v>
      </c>
      <c r="I361" s="20" t="s">
        <v>890</v>
      </c>
      <c r="J361" s="5">
        <v>511243138</v>
      </c>
      <c r="K361" s="5" t="s">
        <v>225</v>
      </c>
      <c r="L361" s="23" t="s">
        <v>367</v>
      </c>
      <c r="M361" s="23" t="s">
        <v>368</v>
      </c>
      <c r="N361" s="23" t="s">
        <v>364</v>
      </c>
      <c r="O361" s="23" t="s">
        <v>365</v>
      </c>
      <c r="P361" s="23" t="s">
        <v>347</v>
      </c>
      <c r="Q361" s="23">
        <v>291201020</v>
      </c>
      <c r="R361" s="23">
        <v>291201021</v>
      </c>
      <c r="S361" s="23" t="s">
        <v>264</v>
      </c>
      <c r="T361" s="23" t="s">
        <v>704</v>
      </c>
      <c r="U361" s="23"/>
      <c r="V361" s="23" t="s">
        <v>411</v>
      </c>
      <c r="W361" s="23" t="s">
        <v>411</v>
      </c>
      <c r="X361" s="23" t="s">
        <v>705</v>
      </c>
      <c r="Y361" s="23"/>
      <c r="Z361" s="23"/>
      <c r="AA361" s="23" t="s">
        <v>706</v>
      </c>
      <c r="AB361" s="32" t="s">
        <v>863</v>
      </c>
    </row>
    <row r="362" spans="1:28" ht="15" customHeight="1" x14ac:dyDescent="0.25">
      <c r="A362" s="6" t="s">
        <v>866</v>
      </c>
      <c r="B362" s="5" t="s">
        <v>129</v>
      </c>
      <c r="C362" s="5" t="s">
        <v>136</v>
      </c>
      <c r="D362" s="5" t="s">
        <v>155</v>
      </c>
      <c r="E362" s="18" t="str">
        <f t="shared" si="5"/>
        <v>R13</v>
      </c>
      <c r="F362" s="5" t="s">
        <v>867</v>
      </c>
      <c r="G362" s="7" t="e">
        <f>#REF!</f>
        <v>#REF!</v>
      </c>
      <c r="H362" s="20" t="s">
        <v>411</v>
      </c>
      <c r="I362" s="20" t="s">
        <v>890</v>
      </c>
      <c r="J362" s="5">
        <v>511243138</v>
      </c>
      <c r="K362" s="5" t="s">
        <v>225</v>
      </c>
      <c r="L362" s="23" t="s">
        <v>367</v>
      </c>
      <c r="M362" s="23" t="s">
        <v>368</v>
      </c>
      <c r="N362" s="23" t="s">
        <v>364</v>
      </c>
      <c r="O362" s="23" t="s">
        <v>365</v>
      </c>
      <c r="P362" s="23" t="s">
        <v>347</v>
      </c>
      <c r="Q362" s="23">
        <v>291201020</v>
      </c>
      <c r="R362" s="23">
        <v>291201021</v>
      </c>
      <c r="S362" s="23" t="s">
        <v>264</v>
      </c>
      <c r="T362" s="23" t="s">
        <v>704</v>
      </c>
      <c r="U362" s="23"/>
      <c r="V362" s="23" t="s">
        <v>411</v>
      </c>
      <c r="W362" s="23" t="s">
        <v>411</v>
      </c>
      <c r="X362" s="23" t="s">
        <v>705</v>
      </c>
      <c r="Y362" s="23"/>
      <c r="Z362" s="23"/>
      <c r="AA362" s="23" t="s">
        <v>706</v>
      </c>
      <c r="AB362" s="32" t="s">
        <v>863</v>
      </c>
    </row>
    <row r="363" spans="1:28" ht="15" customHeight="1" x14ac:dyDescent="0.25">
      <c r="A363" s="6" t="s">
        <v>866</v>
      </c>
      <c r="B363" s="5" t="s">
        <v>131</v>
      </c>
      <c r="C363" s="5" t="s">
        <v>136</v>
      </c>
      <c r="D363" s="5" t="s">
        <v>165</v>
      </c>
      <c r="E363" s="18" t="str">
        <f t="shared" si="5"/>
        <v>R13</v>
      </c>
      <c r="F363" s="5" t="s">
        <v>867</v>
      </c>
      <c r="G363" s="7" t="e">
        <f>#REF!</f>
        <v>#REF!</v>
      </c>
      <c r="H363" s="20" t="s">
        <v>411</v>
      </c>
      <c r="I363" s="20" t="s">
        <v>890</v>
      </c>
      <c r="J363" s="5">
        <v>511243138</v>
      </c>
      <c r="K363" s="5" t="s">
        <v>225</v>
      </c>
      <c r="L363" s="23" t="s">
        <v>367</v>
      </c>
      <c r="M363" s="23" t="s">
        <v>368</v>
      </c>
      <c r="N363" s="23" t="s">
        <v>364</v>
      </c>
      <c r="O363" s="23" t="s">
        <v>365</v>
      </c>
      <c r="P363" s="23" t="s">
        <v>347</v>
      </c>
      <c r="Q363" s="23">
        <v>291201020</v>
      </c>
      <c r="R363" s="23">
        <v>291201021</v>
      </c>
      <c r="S363" s="23" t="s">
        <v>264</v>
      </c>
      <c r="T363" s="23" t="s">
        <v>704</v>
      </c>
      <c r="U363" s="23"/>
      <c r="V363" s="23" t="s">
        <v>411</v>
      </c>
      <c r="W363" s="23" t="s">
        <v>411</v>
      </c>
      <c r="X363" s="23" t="s">
        <v>705</v>
      </c>
      <c r="Y363" s="23"/>
      <c r="Z363" s="23"/>
      <c r="AA363" s="23" t="s">
        <v>706</v>
      </c>
      <c r="AB363" s="32" t="s">
        <v>863</v>
      </c>
    </row>
    <row r="364" spans="1:28" ht="15" customHeight="1" x14ac:dyDescent="0.25">
      <c r="A364" s="6" t="s">
        <v>866</v>
      </c>
      <c r="B364" s="5" t="s">
        <v>76</v>
      </c>
      <c r="C364" s="5" t="s">
        <v>136</v>
      </c>
      <c r="D364" s="5" t="s">
        <v>958</v>
      </c>
      <c r="E364" s="18" t="str">
        <f t="shared" si="5"/>
        <v>R13</v>
      </c>
      <c r="F364" s="5" t="s">
        <v>867</v>
      </c>
      <c r="G364" s="7" t="e">
        <f>#REF!</f>
        <v>#REF!</v>
      </c>
      <c r="H364" s="20" t="s">
        <v>411</v>
      </c>
      <c r="I364" s="20" t="s">
        <v>890</v>
      </c>
      <c r="J364" s="5">
        <v>511243138</v>
      </c>
      <c r="K364" s="5" t="s">
        <v>225</v>
      </c>
      <c r="L364" s="23" t="s">
        <v>367</v>
      </c>
      <c r="M364" s="23" t="s">
        <v>368</v>
      </c>
      <c r="N364" s="23" t="s">
        <v>364</v>
      </c>
      <c r="O364" s="23" t="s">
        <v>365</v>
      </c>
      <c r="P364" s="23" t="s">
        <v>347</v>
      </c>
      <c r="Q364" s="23">
        <v>291201020</v>
      </c>
      <c r="R364" s="23">
        <v>291201021</v>
      </c>
      <c r="S364" s="23" t="s">
        <v>264</v>
      </c>
      <c r="T364" s="23" t="s">
        <v>704</v>
      </c>
      <c r="U364" s="23"/>
      <c r="V364" s="23" t="s">
        <v>411</v>
      </c>
      <c r="W364" s="23" t="s">
        <v>411</v>
      </c>
      <c r="X364" s="23" t="s">
        <v>705</v>
      </c>
      <c r="Y364" s="23"/>
      <c r="Z364" s="23"/>
      <c r="AA364" s="23" t="s">
        <v>706</v>
      </c>
      <c r="AB364" s="32" t="s">
        <v>863</v>
      </c>
    </row>
    <row r="365" spans="1:28" ht="15" customHeight="1" x14ac:dyDescent="0.25">
      <c r="A365" s="6" t="s">
        <v>866</v>
      </c>
      <c r="B365" s="5" t="s">
        <v>158</v>
      </c>
      <c r="C365" s="5" t="s">
        <v>136</v>
      </c>
      <c r="D365" s="5" t="s">
        <v>159</v>
      </c>
      <c r="E365" s="18" t="str">
        <f t="shared" si="5"/>
        <v>R13</v>
      </c>
      <c r="F365" s="5" t="s">
        <v>867</v>
      </c>
      <c r="G365" s="7" t="e">
        <f>#REF!</f>
        <v>#REF!</v>
      </c>
      <c r="H365" s="20" t="s">
        <v>411</v>
      </c>
      <c r="I365" s="20" t="s">
        <v>890</v>
      </c>
      <c r="J365" s="5">
        <v>511243138</v>
      </c>
      <c r="K365" s="5" t="s">
        <v>225</v>
      </c>
      <c r="L365" s="23" t="s">
        <v>367</v>
      </c>
      <c r="M365" s="23" t="s">
        <v>368</v>
      </c>
      <c r="N365" s="23" t="s">
        <v>364</v>
      </c>
      <c r="O365" s="23" t="s">
        <v>365</v>
      </c>
      <c r="P365" s="23" t="s">
        <v>347</v>
      </c>
      <c r="Q365" s="23">
        <v>291201020</v>
      </c>
      <c r="R365" s="23">
        <v>291201021</v>
      </c>
      <c r="S365" s="23" t="s">
        <v>264</v>
      </c>
      <c r="T365" s="23" t="s">
        <v>704</v>
      </c>
      <c r="U365" s="23"/>
      <c r="V365" s="23" t="s">
        <v>411</v>
      </c>
      <c r="W365" s="23" t="s">
        <v>411</v>
      </c>
      <c r="X365" s="23" t="s">
        <v>705</v>
      </c>
      <c r="Y365" s="23"/>
      <c r="Z365" s="23"/>
      <c r="AA365" s="23" t="s">
        <v>706</v>
      </c>
      <c r="AB365" s="32" t="s">
        <v>863</v>
      </c>
    </row>
    <row r="366" spans="1:28" ht="15" customHeight="1" x14ac:dyDescent="0.25">
      <c r="A366" s="6" t="s">
        <v>866</v>
      </c>
      <c r="B366" s="5" t="s">
        <v>132</v>
      </c>
      <c r="C366" s="5" t="s">
        <v>135</v>
      </c>
      <c r="D366" s="5" t="s">
        <v>160</v>
      </c>
      <c r="E366" s="18" t="str">
        <f t="shared" si="5"/>
        <v>R13/D15</v>
      </c>
      <c r="F366" s="5" t="s">
        <v>867</v>
      </c>
      <c r="G366" s="7" t="e">
        <f>#REF!</f>
        <v>#REF!</v>
      </c>
      <c r="H366" s="20" t="s">
        <v>411</v>
      </c>
      <c r="I366" s="20" t="s">
        <v>890</v>
      </c>
      <c r="J366" s="5">
        <v>511243138</v>
      </c>
      <c r="K366" s="5" t="s">
        <v>225</v>
      </c>
      <c r="L366" s="23" t="s">
        <v>367</v>
      </c>
      <c r="M366" s="23" t="s">
        <v>368</v>
      </c>
      <c r="N366" s="23" t="s">
        <v>364</v>
      </c>
      <c r="O366" s="23" t="s">
        <v>365</v>
      </c>
      <c r="P366" s="23" t="s">
        <v>347</v>
      </c>
      <c r="Q366" s="23">
        <v>291201020</v>
      </c>
      <c r="R366" s="23">
        <v>291201021</v>
      </c>
      <c r="S366" s="23" t="s">
        <v>264</v>
      </c>
      <c r="T366" s="23" t="s">
        <v>704</v>
      </c>
      <c r="U366" s="23"/>
      <c r="V366" s="23" t="s">
        <v>411</v>
      </c>
      <c r="W366" s="23" t="s">
        <v>411</v>
      </c>
      <c r="X366" s="23" t="s">
        <v>705</v>
      </c>
      <c r="Y366" s="23"/>
      <c r="Z366" s="23"/>
      <c r="AA366" s="23" t="s">
        <v>706</v>
      </c>
      <c r="AB366" s="32" t="s">
        <v>863</v>
      </c>
    </row>
    <row r="367" spans="1:28" ht="15" customHeight="1" x14ac:dyDescent="0.25">
      <c r="A367" s="6" t="s">
        <v>866</v>
      </c>
      <c r="B367" s="5" t="s">
        <v>25</v>
      </c>
      <c r="C367" s="5" t="s">
        <v>135</v>
      </c>
      <c r="D367" s="5" t="s">
        <v>41</v>
      </c>
      <c r="E367" s="18" t="str">
        <f t="shared" si="5"/>
        <v>R13/D15</v>
      </c>
      <c r="F367" s="5" t="s">
        <v>867</v>
      </c>
      <c r="G367" s="7" t="e">
        <f>#REF!</f>
        <v>#REF!</v>
      </c>
      <c r="H367" s="20" t="s">
        <v>411</v>
      </c>
      <c r="I367" s="20" t="s">
        <v>890</v>
      </c>
      <c r="J367" s="5">
        <v>511243138</v>
      </c>
      <c r="K367" s="5" t="s">
        <v>225</v>
      </c>
      <c r="L367" s="23" t="s">
        <v>367</v>
      </c>
      <c r="M367" s="23" t="s">
        <v>368</v>
      </c>
      <c r="N367" s="23" t="s">
        <v>364</v>
      </c>
      <c r="O367" s="23" t="s">
        <v>365</v>
      </c>
      <c r="P367" s="23" t="s">
        <v>347</v>
      </c>
      <c r="Q367" s="23">
        <v>291201020</v>
      </c>
      <c r="R367" s="23">
        <v>291201021</v>
      </c>
      <c r="S367" s="23" t="s">
        <v>264</v>
      </c>
      <c r="T367" s="23" t="s">
        <v>704</v>
      </c>
      <c r="U367" s="23"/>
      <c r="V367" s="23" t="s">
        <v>411</v>
      </c>
      <c r="W367" s="23" t="s">
        <v>411</v>
      </c>
      <c r="X367" s="23" t="s">
        <v>705</v>
      </c>
      <c r="Y367" s="23"/>
      <c r="Z367" s="23"/>
      <c r="AA367" s="23" t="s">
        <v>706</v>
      </c>
      <c r="AB367" s="32" t="s">
        <v>863</v>
      </c>
    </row>
    <row r="368" spans="1:28" ht="15" customHeight="1" x14ac:dyDescent="0.25">
      <c r="A368" s="6" t="s">
        <v>866</v>
      </c>
      <c r="B368" s="5" t="s">
        <v>89</v>
      </c>
      <c r="C368" s="5" t="s">
        <v>136</v>
      </c>
      <c r="D368" s="5" t="s">
        <v>396</v>
      </c>
      <c r="E368" s="18" t="str">
        <f t="shared" si="5"/>
        <v>R13</v>
      </c>
      <c r="F368" s="5" t="s">
        <v>867</v>
      </c>
      <c r="G368" s="7" t="e">
        <f>#REF!</f>
        <v>#REF!</v>
      </c>
      <c r="H368" s="20" t="s">
        <v>411</v>
      </c>
      <c r="I368" s="20" t="s">
        <v>890</v>
      </c>
      <c r="J368" s="5">
        <v>511243138</v>
      </c>
      <c r="K368" s="5" t="s">
        <v>225</v>
      </c>
      <c r="L368" s="23" t="s">
        <v>367</v>
      </c>
      <c r="M368" s="23" t="s">
        <v>368</v>
      </c>
      <c r="N368" s="23" t="s">
        <v>364</v>
      </c>
      <c r="O368" s="23" t="s">
        <v>365</v>
      </c>
      <c r="P368" s="23" t="s">
        <v>347</v>
      </c>
      <c r="Q368" s="23">
        <v>291201020</v>
      </c>
      <c r="R368" s="23">
        <v>291201021</v>
      </c>
      <c r="S368" s="23" t="s">
        <v>264</v>
      </c>
      <c r="T368" s="23" t="s">
        <v>704</v>
      </c>
      <c r="U368" s="23"/>
      <c r="V368" s="23" t="s">
        <v>411</v>
      </c>
      <c r="W368" s="23" t="s">
        <v>411</v>
      </c>
      <c r="X368" s="23" t="s">
        <v>705</v>
      </c>
      <c r="Y368" s="23"/>
      <c r="Z368" s="23"/>
      <c r="AA368" s="23" t="s">
        <v>706</v>
      </c>
      <c r="AB368" s="32" t="s">
        <v>863</v>
      </c>
    </row>
    <row r="369" spans="1:28" ht="15" customHeight="1" x14ac:dyDescent="0.25">
      <c r="A369" s="6" t="s">
        <v>204</v>
      </c>
      <c r="B369" s="5" t="s">
        <v>611</v>
      </c>
      <c r="C369" s="5" t="s">
        <v>135</v>
      </c>
      <c r="D369" s="5" t="s">
        <v>258</v>
      </c>
      <c r="E369" s="18" t="str">
        <f t="shared" si="5"/>
        <v>R13/D15</v>
      </c>
      <c r="F369" s="5" t="s">
        <v>788</v>
      </c>
      <c r="G369" s="7" t="e">
        <f>#REF!</f>
        <v>#REF!</v>
      </c>
      <c r="H369" s="5" t="s">
        <v>385</v>
      </c>
      <c r="I369" s="5" t="s">
        <v>763</v>
      </c>
      <c r="J369" s="5">
        <v>511084501</v>
      </c>
      <c r="K369" s="5">
        <v>38322</v>
      </c>
      <c r="L369" s="5" t="s">
        <v>469</v>
      </c>
      <c r="M369" s="5" t="s">
        <v>465</v>
      </c>
      <c r="N369" s="5" t="s">
        <v>861</v>
      </c>
      <c r="O369" s="5" t="s">
        <v>384</v>
      </c>
      <c r="P369" s="5" t="s">
        <v>385</v>
      </c>
      <c r="Q369" s="5">
        <v>291098497</v>
      </c>
      <c r="R369" s="5">
        <v>960242235</v>
      </c>
      <c r="S369" s="5" t="s">
        <v>860</v>
      </c>
      <c r="T369" s="5" t="s">
        <v>465</v>
      </c>
      <c r="U369" s="5" t="s">
        <v>383</v>
      </c>
      <c r="V369" s="5" t="s">
        <v>384</v>
      </c>
      <c r="W369" s="5" t="s">
        <v>385</v>
      </c>
      <c r="X369" s="5">
        <v>291098497</v>
      </c>
      <c r="Y369" s="5"/>
      <c r="Z369" s="5" t="s">
        <v>862</v>
      </c>
      <c r="AA369" s="5" t="s">
        <v>466</v>
      </c>
      <c r="AB369" s="9" t="s">
        <v>859</v>
      </c>
    </row>
    <row r="370" spans="1:28" ht="15" customHeight="1" x14ac:dyDescent="0.25">
      <c r="A370" s="6" t="s">
        <v>204</v>
      </c>
      <c r="B370" s="5" t="s">
        <v>612</v>
      </c>
      <c r="C370" s="5" t="s">
        <v>479</v>
      </c>
      <c r="D370" s="5" t="s">
        <v>259</v>
      </c>
      <c r="E370" s="18" t="str">
        <f t="shared" si="5"/>
        <v>R13/D15, R12/D13</v>
      </c>
      <c r="F370" s="5" t="s">
        <v>788</v>
      </c>
      <c r="G370" s="7" t="e">
        <f>#REF!</f>
        <v>#REF!</v>
      </c>
      <c r="H370" s="5" t="s">
        <v>385</v>
      </c>
      <c r="I370" s="5" t="s">
        <v>763</v>
      </c>
      <c r="J370" s="5">
        <v>511084501</v>
      </c>
      <c r="K370" s="5">
        <v>38322</v>
      </c>
      <c r="L370" s="5" t="s">
        <v>469</v>
      </c>
      <c r="M370" s="5" t="s">
        <v>465</v>
      </c>
      <c r="N370" s="5" t="s">
        <v>861</v>
      </c>
      <c r="O370" s="5" t="s">
        <v>384</v>
      </c>
      <c r="P370" s="5" t="s">
        <v>385</v>
      </c>
      <c r="Q370" s="5">
        <v>291098497</v>
      </c>
      <c r="R370" s="5">
        <v>960242235</v>
      </c>
      <c r="S370" s="5" t="s">
        <v>860</v>
      </c>
      <c r="T370" s="5" t="s">
        <v>465</v>
      </c>
      <c r="U370" s="5" t="s">
        <v>383</v>
      </c>
      <c r="V370" s="5" t="s">
        <v>384</v>
      </c>
      <c r="W370" s="5" t="s">
        <v>385</v>
      </c>
      <c r="X370" s="5">
        <v>291098497</v>
      </c>
      <c r="Y370" s="5"/>
      <c r="Z370" s="5" t="s">
        <v>862</v>
      </c>
      <c r="AA370" s="5" t="s">
        <v>466</v>
      </c>
      <c r="AB370" s="9" t="s">
        <v>859</v>
      </c>
    </row>
    <row r="371" spans="1:28" ht="15" customHeight="1" x14ac:dyDescent="0.25">
      <c r="A371" s="6" t="s">
        <v>204</v>
      </c>
      <c r="B371" s="5" t="s">
        <v>613</v>
      </c>
      <c r="C371" s="5" t="s">
        <v>135</v>
      </c>
      <c r="D371" s="5" t="s">
        <v>84</v>
      </c>
      <c r="E371" s="18" t="str">
        <f t="shared" si="5"/>
        <v>R13/D15</v>
      </c>
      <c r="F371" s="5" t="s">
        <v>788</v>
      </c>
      <c r="G371" s="7" t="e">
        <f>#REF!</f>
        <v>#REF!</v>
      </c>
      <c r="H371" s="5" t="s">
        <v>385</v>
      </c>
      <c r="I371" s="5" t="s">
        <v>763</v>
      </c>
      <c r="J371" s="5">
        <v>511084501</v>
      </c>
      <c r="K371" s="5">
        <v>38322</v>
      </c>
      <c r="L371" s="5" t="s">
        <v>469</v>
      </c>
      <c r="M371" s="5" t="s">
        <v>465</v>
      </c>
      <c r="N371" s="5" t="s">
        <v>861</v>
      </c>
      <c r="O371" s="5" t="s">
        <v>384</v>
      </c>
      <c r="P371" s="5" t="s">
        <v>385</v>
      </c>
      <c r="Q371" s="5">
        <v>291098497</v>
      </c>
      <c r="R371" s="5">
        <v>960242235</v>
      </c>
      <c r="S371" s="5" t="s">
        <v>860</v>
      </c>
      <c r="T371" s="5" t="s">
        <v>465</v>
      </c>
      <c r="U371" s="5" t="s">
        <v>383</v>
      </c>
      <c r="V371" s="5" t="s">
        <v>384</v>
      </c>
      <c r="W371" s="5" t="s">
        <v>385</v>
      </c>
      <c r="X371" s="5">
        <v>291098497</v>
      </c>
      <c r="Y371" s="5"/>
      <c r="Z371" s="5" t="s">
        <v>862</v>
      </c>
      <c r="AA371" s="5" t="s">
        <v>466</v>
      </c>
      <c r="AB371" s="9" t="s">
        <v>859</v>
      </c>
    </row>
    <row r="372" spans="1:28" ht="15" customHeight="1" x14ac:dyDescent="0.25">
      <c r="A372" s="6" t="s">
        <v>204</v>
      </c>
      <c r="B372" s="5" t="s">
        <v>614</v>
      </c>
      <c r="C372" s="5" t="s">
        <v>479</v>
      </c>
      <c r="D372" s="5" t="s">
        <v>143</v>
      </c>
      <c r="E372" s="18" t="str">
        <f t="shared" si="5"/>
        <v>R13/D15, R12/D13</v>
      </c>
      <c r="F372" s="5" t="s">
        <v>788</v>
      </c>
      <c r="G372" s="7" t="e">
        <f>#REF!</f>
        <v>#REF!</v>
      </c>
      <c r="H372" s="5" t="s">
        <v>385</v>
      </c>
      <c r="I372" s="5" t="s">
        <v>763</v>
      </c>
      <c r="J372" s="5">
        <v>511084501</v>
      </c>
      <c r="K372" s="5">
        <v>38322</v>
      </c>
      <c r="L372" s="5" t="s">
        <v>469</v>
      </c>
      <c r="M372" s="5" t="s">
        <v>465</v>
      </c>
      <c r="N372" s="5" t="s">
        <v>861</v>
      </c>
      <c r="O372" s="5" t="s">
        <v>384</v>
      </c>
      <c r="P372" s="5" t="s">
        <v>385</v>
      </c>
      <c r="Q372" s="5">
        <v>291098497</v>
      </c>
      <c r="R372" s="5">
        <v>960242235</v>
      </c>
      <c r="S372" s="5" t="s">
        <v>860</v>
      </c>
      <c r="T372" s="5" t="s">
        <v>465</v>
      </c>
      <c r="U372" s="5" t="s">
        <v>383</v>
      </c>
      <c r="V372" s="5" t="s">
        <v>384</v>
      </c>
      <c r="W372" s="5" t="s">
        <v>385</v>
      </c>
      <c r="X372" s="5">
        <v>291098497</v>
      </c>
      <c r="Y372" s="5"/>
      <c r="Z372" s="5" t="s">
        <v>862</v>
      </c>
      <c r="AA372" s="5" t="s">
        <v>466</v>
      </c>
      <c r="AB372" s="9" t="s">
        <v>859</v>
      </c>
    </row>
    <row r="373" spans="1:28" ht="15" customHeight="1" x14ac:dyDescent="0.25">
      <c r="A373" s="6" t="s">
        <v>204</v>
      </c>
      <c r="B373" s="5" t="s">
        <v>615</v>
      </c>
      <c r="C373" s="5" t="s">
        <v>479</v>
      </c>
      <c r="D373" s="5" t="s">
        <v>144</v>
      </c>
      <c r="E373" s="18" t="str">
        <f t="shared" si="5"/>
        <v>R13/D15, R12/D13</v>
      </c>
      <c r="F373" s="5" t="s">
        <v>788</v>
      </c>
      <c r="G373" s="7" t="e">
        <f>#REF!</f>
        <v>#REF!</v>
      </c>
      <c r="H373" s="5" t="s">
        <v>385</v>
      </c>
      <c r="I373" s="5" t="s">
        <v>763</v>
      </c>
      <c r="J373" s="5">
        <v>511084501</v>
      </c>
      <c r="K373" s="5">
        <v>38322</v>
      </c>
      <c r="L373" s="5" t="s">
        <v>469</v>
      </c>
      <c r="M373" s="5" t="s">
        <v>465</v>
      </c>
      <c r="N373" s="5" t="s">
        <v>861</v>
      </c>
      <c r="O373" s="5" t="s">
        <v>384</v>
      </c>
      <c r="P373" s="5" t="s">
        <v>385</v>
      </c>
      <c r="Q373" s="5">
        <v>291098497</v>
      </c>
      <c r="R373" s="5">
        <v>960242235</v>
      </c>
      <c r="S373" s="5" t="s">
        <v>860</v>
      </c>
      <c r="T373" s="5" t="s">
        <v>465</v>
      </c>
      <c r="U373" s="5" t="s">
        <v>383</v>
      </c>
      <c r="V373" s="5" t="s">
        <v>384</v>
      </c>
      <c r="W373" s="5" t="s">
        <v>385</v>
      </c>
      <c r="X373" s="5">
        <v>291098497</v>
      </c>
      <c r="Y373" s="5"/>
      <c r="Z373" s="5" t="s">
        <v>862</v>
      </c>
      <c r="AA373" s="5" t="s">
        <v>466</v>
      </c>
      <c r="AB373" s="9" t="s">
        <v>859</v>
      </c>
    </row>
    <row r="374" spans="1:28" ht="15" customHeight="1" x14ac:dyDescent="0.25">
      <c r="A374" s="6" t="s">
        <v>204</v>
      </c>
      <c r="B374" s="5" t="s">
        <v>616</v>
      </c>
      <c r="C374" s="5" t="s">
        <v>479</v>
      </c>
      <c r="D374" s="5" t="s">
        <v>4</v>
      </c>
      <c r="E374" s="18" t="str">
        <f t="shared" si="5"/>
        <v>R13/D15, R12/D13</v>
      </c>
      <c r="F374" s="5" t="s">
        <v>788</v>
      </c>
      <c r="G374" s="7" t="e">
        <f>#REF!</f>
        <v>#REF!</v>
      </c>
      <c r="H374" s="5" t="s">
        <v>385</v>
      </c>
      <c r="I374" s="5" t="s">
        <v>763</v>
      </c>
      <c r="J374" s="5">
        <v>511084501</v>
      </c>
      <c r="K374" s="5">
        <v>38322</v>
      </c>
      <c r="L374" s="5" t="s">
        <v>469</v>
      </c>
      <c r="M374" s="5" t="s">
        <v>465</v>
      </c>
      <c r="N374" s="5" t="s">
        <v>861</v>
      </c>
      <c r="O374" s="5" t="s">
        <v>384</v>
      </c>
      <c r="P374" s="5" t="s">
        <v>385</v>
      </c>
      <c r="Q374" s="5">
        <v>291098497</v>
      </c>
      <c r="R374" s="5">
        <v>960242235</v>
      </c>
      <c r="S374" s="5" t="s">
        <v>860</v>
      </c>
      <c r="T374" s="5" t="s">
        <v>465</v>
      </c>
      <c r="U374" s="5" t="s">
        <v>383</v>
      </c>
      <c r="V374" s="5" t="s">
        <v>384</v>
      </c>
      <c r="W374" s="5" t="s">
        <v>385</v>
      </c>
      <c r="X374" s="5">
        <v>291098497</v>
      </c>
      <c r="Y374" s="5"/>
      <c r="Z374" s="5" t="s">
        <v>862</v>
      </c>
      <c r="AA374" s="5" t="s">
        <v>466</v>
      </c>
      <c r="AB374" s="9" t="s">
        <v>859</v>
      </c>
    </row>
    <row r="375" spans="1:28" ht="15" customHeight="1" x14ac:dyDescent="0.25">
      <c r="A375" s="6" t="s">
        <v>204</v>
      </c>
      <c r="B375" s="5" t="s">
        <v>617</v>
      </c>
      <c r="C375" s="5" t="s">
        <v>479</v>
      </c>
      <c r="D375" s="5" t="s">
        <v>5</v>
      </c>
      <c r="E375" s="18" t="str">
        <f t="shared" si="5"/>
        <v>R13/D15, R12/D13</v>
      </c>
      <c r="F375" s="5" t="s">
        <v>788</v>
      </c>
      <c r="G375" s="7" t="e">
        <f>#REF!</f>
        <v>#REF!</v>
      </c>
      <c r="H375" s="5" t="s">
        <v>385</v>
      </c>
      <c r="I375" s="5" t="s">
        <v>763</v>
      </c>
      <c r="J375" s="5">
        <v>511084501</v>
      </c>
      <c r="K375" s="5">
        <v>38322</v>
      </c>
      <c r="L375" s="5" t="s">
        <v>469</v>
      </c>
      <c r="M375" s="5" t="s">
        <v>465</v>
      </c>
      <c r="N375" s="5" t="s">
        <v>861</v>
      </c>
      <c r="O375" s="5" t="s">
        <v>384</v>
      </c>
      <c r="P375" s="5" t="s">
        <v>385</v>
      </c>
      <c r="Q375" s="5">
        <v>291098497</v>
      </c>
      <c r="R375" s="5">
        <v>960242235</v>
      </c>
      <c r="S375" s="5" t="s">
        <v>860</v>
      </c>
      <c r="T375" s="5" t="s">
        <v>465</v>
      </c>
      <c r="U375" s="5" t="s">
        <v>383</v>
      </c>
      <c r="V375" s="5" t="s">
        <v>384</v>
      </c>
      <c r="W375" s="5" t="s">
        <v>385</v>
      </c>
      <c r="X375" s="5">
        <v>291098497</v>
      </c>
      <c r="Y375" s="5"/>
      <c r="Z375" s="5" t="s">
        <v>862</v>
      </c>
      <c r="AA375" s="5" t="s">
        <v>466</v>
      </c>
      <c r="AB375" s="9" t="s">
        <v>859</v>
      </c>
    </row>
    <row r="376" spans="1:28" ht="15" customHeight="1" x14ac:dyDescent="0.25">
      <c r="A376" s="6" t="s">
        <v>204</v>
      </c>
      <c r="B376" s="5" t="s">
        <v>618</v>
      </c>
      <c r="C376" s="5" t="s">
        <v>479</v>
      </c>
      <c r="D376" s="5" t="s">
        <v>145</v>
      </c>
      <c r="E376" s="18" t="str">
        <f t="shared" si="5"/>
        <v>R13/D15, R12/D13</v>
      </c>
      <c r="F376" s="5" t="s">
        <v>788</v>
      </c>
      <c r="G376" s="7" t="e">
        <f>#REF!</f>
        <v>#REF!</v>
      </c>
      <c r="H376" s="5" t="s">
        <v>385</v>
      </c>
      <c r="I376" s="5" t="s">
        <v>763</v>
      </c>
      <c r="J376" s="5">
        <v>511084501</v>
      </c>
      <c r="K376" s="5">
        <v>38322</v>
      </c>
      <c r="L376" s="5" t="s">
        <v>469</v>
      </c>
      <c r="M376" s="5" t="s">
        <v>465</v>
      </c>
      <c r="N376" s="5" t="s">
        <v>861</v>
      </c>
      <c r="O376" s="5" t="s">
        <v>384</v>
      </c>
      <c r="P376" s="5" t="s">
        <v>385</v>
      </c>
      <c r="Q376" s="5">
        <v>291098497</v>
      </c>
      <c r="R376" s="5">
        <v>960242235</v>
      </c>
      <c r="S376" s="5" t="s">
        <v>860</v>
      </c>
      <c r="T376" s="5" t="s">
        <v>465</v>
      </c>
      <c r="U376" s="5" t="s">
        <v>383</v>
      </c>
      <c r="V376" s="5" t="s">
        <v>384</v>
      </c>
      <c r="W376" s="5" t="s">
        <v>385</v>
      </c>
      <c r="X376" s="5">
        <v>291098497</v>
      </c>
      <c r="Y376" s="5"/>
      <c r="Z376" s="5" t="s">
        <v>862</v>
      </c>
      <c r="AA376" s="5" t="s">
        <v>466</v>
      </c>
      <c r="AB376" s="9" t="s">
        <v>859</v>
      </c>
    </row>
    <row r="377" spans="1:28" ht="15" customHeight="1" x14ac:dyDescent="0.25">
      <c r="A377" s="6" t="s">
        <v>204</v>
      </c>
      <c r="B377" s="5" t="s">
        <v>619</v>
      </c>
      <c r="C377" s="5" t="s">
        <v>479</v>
      </c>
      <c r="D377" s="5" t="s">
        <v>2</v>
      </c>
      <c r="E377" s="18" t="str">
        <f t="shared" si="5"/>
        <v>R13/D15, R12/D13</v>
      </c>
      <c r="F377" s="5" t="s">
        <v>788</v>
      </c>
      <c r="G377" s="7" t="e">
        <f>#REF!</f>
        <v>#REF!</v>
      </c>
      <c r="H377" s="5" t="s">
        <v>385</v>
      </c>
      <c r="I377" s="5" t="s">
        <v>763</v>
      </c>
      <c r="J377" s="5">
        <v>511084501</v>
      </c>
      <c r="K377" s="5">
        <v>38322</v>
      </c>
      <c r="L377" s="5" t="s">
        <v>469</v>
      </c>
      <c r="M377" s="5" t="s">
        <v>465</v>
      </c>
      <c r="N377" s="5" t="s">
        <v>861</v>
      </c>
      <c r="O377" s="5" t="s">
        <v>384</v>
      </c>
      <c r="P377" s="5" t="s">
        <v>385</v>
      </c>
      <c r="Q377" s="5">
        <v>291098497</v>
      </c>
      <c r="R377" s="5">
        <v>960242235</v>
      </c>
      <c r="S377" s="5" t="s">
        <v>860</v>
      </c>
      <c r="T377" s="5" t="s">
        <v>465</v>
      </c>
      <c r="U377" s="5" t="s">
        <v>383</v>
      </c>
      <c r="V377" s="5" t="s">
        <v>384</v>
      </c>
      <c r="W377" s="5" t="s">
        <v>385</v>
      </c>
      <c r="X377" s="5">
        <v>291098497</v>
      </c>
      <c r="Y377" s="5"/>
      <c r="Z377" s="5" t="s">
        <v>862</v>
      </c>
      <c r="AA377" s="5" t="s">
        <v>466</v>
      </c>
      <c r="AB377" s="9" t="s">
        <v>859</v>
      </c>
    </row>
    <row r="378" spans="1:28" ht="15" customHeight="1" x14ac:dyDescent="0.25">
      <c r="A378" s="6" t="s">
        <v>204</v>
      </c>
      <c r="B378" s="5" t="s">
        <v>620</v>
      </c>
      <c r="C378" s="5" t="s">
        <v>479</v>
      </c>
      <c r="D378" s="5" t="s">
        <v>146</v>
      </c>
      <c r="E378" s="18" t="str">
        <f t="shared" si="5"/>
        <v>R13/D15, R12/D13</v>
      </c>
      <c r="F378" s="5" t="s">
        <v>788</v>
      </c>
      <c r="G378" s="7" t="e">
        <f>#REF!</f>
        <v>#REF!</v>
      </c>
      <c r="H378" s="5" t="s">
        <v>385</v>
      </c>
      <c r="I378" s="5" t="s">
        <v>763</v>
      </c>
      <c r="J378" s="5">
        <v>511084501</v>
      </c>
      <c r="K378" s="5">
        <v>38322</v>
      </c>
      <c r="L378" s="5" t="s">
        <v>469</v>
      </c>
      <c r="M378" s="5" t="s">
        <v>465</v>
      </c>
      <c r="N378" s="5" t="s">
        <v>861</v>
      </c>
      <c r="O378" s="5" t="s">
        <v>384</v>
      </c>
      <c r="P378" s="5" t="s">
        <v>385</v>
      </c>
      <c r="Q378" s="5">
        <v>291098497</v>
      </c>
      <c r="R378" s="5">
        <v>960242235</v>
      </c>
      <c r="S378" s="5" t="s">
        <v>860</v>
      </c>
      <c r="T378" s="5" t="s">
        <v>465</v>
      </c>
      <c r="U378" s="5" t="s">
        <v>383</v>
      </c>
      <c r="V378" s="5" t="s">
        <v>384</v>
      </c>
      <c r="W378" s="5" t="s">
        <v>385</v>
      </c>
      <c r="X378" s="5">
        <v>291098497</v>
      </c>
      <c r="Y378" s="5"/>
      <c r="Z378" s="5" t="s">
        <v>862</v>
      </c>
      <c r="AA378" s="5" t="s">
        <v>466</v>
      </c>
      <c r="AB378" s="9" t="s">
        <v>859</v>
      </c>
    </row>
    <row r="379" spans="1:28" ht="15" customHeight="1" x14ac:dyDescent="0.25">
      <c r="A379" s="6" t="s">
        <v>204</v>
      </c>
      <c r="B379" s="5" t="s">
        <v>621</v>
      </c>
      <c r="C379" s="5" t="s">
        <v>479</v>
      </c>
      <c r="D379" s="5" t="s">
        <v>3</v>
      </c>
      <c r="E379" s="18" t="str">
        <f t="shared" si="5"/>
        <v>R13/D15, R12/D13</v>
      </c>
      <c r="F379" s="5" t="s">
        <v>788</v>
      </c>
      <c r="G379" s="7" t="e">
        <f>#REF!</f>
        <v>#REF!</v>
      </c>
      <c r="H379" s="5" t="s">
        <v>385</v>
      </c>
      <c r="I379" s="5" t="s">
        <v>763</v>
      </c>
      <c r="J379" s="5">
        <v>511084501</v>
      </c>
      <c r="K379" s="5">
        <v>38322</v>
      </c>
      <c r="L379" s="5" t="s">
        <v>469</v>
      </c>
      <c r="M379" s="5" t="s">
        <v>465</v>
      </c>
      <c r="N379" s="5" t="s">
        <v>861</v>
      </c>
      <c r="O379" s="5" t="s">
        <v>384</v>
      </c>
      <c r="P379" s="5" t="s">
        <v>385</v>
      </c>
      <c r="Q379" s="5">
        <v>291098497</v>
      </c>
      <c r="R379" s="5">
        <v>960242235</v>
      </c>
      <c r="S379" s="5" t="s">
        <v>860</v>
      </c>
      <c r="T379" s="5" t="s">
        <v>465</v>
      </c>
      <c r="U379" s="5" t="s">
        <v>383</v>
      </c>
      <c r="V379" s="5" t="s">
        <v>384</v>
      </c>
      <c r="W379" s="5" t="s">
        <v>385</v>
      </c>
      <c r="X379" s="5">
        <v>291098497</v>
      </c>
      <c r="Y379" s="5"/>
      <c r="Z379" s="5" t="s">
        <v>862</v>
      </c>
      <c r="AA379" s="5" t="s">
        <v>466</v>
      </c>
      <c r="AB379" s="9" t="s">
        <v>859</v>
      </c>
    </row>
    <row r="380" spans="1:28" ht="15" customHeight="1" x14ac:dyDescent="0.25">
      <c r="A380" s="6" t="s">
        <v>204</v>
      </c>
      <c r="B380" s="5" t="s">
        <v>622</v>
      </c>
      <c r="C380" s="5" t="s">
        <v>479</v>
      </c>
      <c r="D380" s="5" t="s">
        <v>147</v>
      </c>
      <c r="E380" s="18" t="str">
        <f t="shared" si="5"/>
        <v>R13/D15, R12/D13</v>
      </c>
      <c r="F380" s="5" t="s">
        <v>788</v>
      </c>
      <c r="G380" s="7" t="e">
        <f>#REF!</f>
        <v>#REF!</v>
      </c>
      <c r="H380" s="5" t="s">
        <v>385</v>
      </c>
      <c r="I380" s="5" t="s">
        <v>763</v>
      </c>
      <c r="J380" s="5">
        <v>511084501</v>
      </c>
      <c r="K380" s="5">
        <v>38322</v>
      </c>
      <c r="L380" s="5" t="s">
        <v>469</v>
      </c>
      <c r="M380" s="5" t="s">
        <v>465</v>
      </c>
      <c r="N380" s="5" t="s">
        <v>861</v>
      </c>
      <c r="O380" s="5" t="s">
        <v>384</v>
      </c>
      <c r="P380" s="5" t="s">
        <v>385</v>
      </c>
      <c r="Q380" s="5">
        <v>291098497</v>
      </c>
      <c r="R380" s="5">
        <v>960242235</v>
      </c>
      <c r="S380" s="5" t="s">
        <v>860</v>
      </c>
      <c r="T380" s="5" t="s">
        <v>465</v>
      </c>
      <c r="U380" s="5" t="s">
        <v>383</v>
      </c>
      <c r="V380" s="5" t="s">
        <v>384</v>
      </c>
      <c r="W380" s="5" t="s">
        <v>385</v>
      </c>
      <c r="X380" s="5">
        <v>291098497</v>
      </c>
      <c r="Y380" s="5"/>
      <c r="Z380" s="5" t="s">
        <v>862</v>
      </c>
      <c r="AA380" s="5" t="s">
        <v>466</v>
      </c>
      <c r="AB380" s="9" t="s">
        <v>859</v>
      </c>
    </row>
    <row r="381" spans="1:28" ht="15" customHeight="1" x14ac:dyDescent="0.25">
      <c r="A381" s="6" t="s">
        <v>204</v>
      </c>
      <c r="B381" s="5" t="s">
        <v>623</v>
      </c>
      <c r="C381" s="5" t="s">
        <v>479</v>
      </c>
      <c r="D381" s="5" t="s">
        <v>148</v>
      </c>
      <c r="E381" s="18" t="str">
        <f t="shared" si="5"/>
        <v>R13/D15, R12/D13</v>
      </c>
      <c r="F381" s="5" t="s">
        <v>788</v>
      </c>
      <c r="G381" s="7" t="e">
        <f>#REF!</f>
        <v>#REF!</v>
      </c>
      <c r="H381" s="5" t="s">
        <v>385</v>
      </c>
      <c r="I381" s="5" t="s">
        <v>763</v>
      </c>
      <c r="J381" s="5">
        <v>511084501</v>
      </c>
      <c r="K381" s="5">
        <v>38322</v>
      </c>
      <c r="L381" s="5" t="s">
        <v>469</v>
      </c>
      <c r="M381" s="5" t="s">
        <v>465</v>
      </c>
      <c r="N381" s="5" t="s">
        <v>861</v>
      </c>
      <c r="O381" s="5" t="s">
        <v>384</v>
      </c>
      <c r="P381" s="5" t="s">
        <v>385</v>
      </c>
      <c r="Q381" s="5">
        <v>291098497</v>
      </c>
      <c r="R381" s="5">
        <v>960242235</v>
      </c>
      <c r="S381" s="5" t="s">
        <v>860</v>
      </c>
      <c r="T381" s="5" t="s">
        <v>465</v>
      </c>
      <c r="U381" s="5" t="s">
        <v>383</v>
      </c>
      <c r="V381" s="5" t="s">
        <v>384</v>
      </c>
      <c r="W381" s="5" t="s">
        <v>385</v>
      </c>
      <c r="X381" s="5">
        <v>291098497</v>
      </c>
      <c r="Y381" s="5"/>
      <c r="Z381" s="5" t="s">
        <v>862</v>
      </c>
      <c r="AA381" s="5" t="s">
        <v>466</v>
      </c>
      <c r="AB381" s="9" t="s">
        <v>859</v>
      </c>
    </row>
    <row r="382" spans="1:28" ht="15" customHeight="1" x14ac:dyDescent="0.25">
      <c r="A382" s="6" t="s">
        <v>204</v>
      </c>
      <c r="B382" s="5" t="s">
        <v>624</v>
      </c>
      <c r="C382" s="5" t="s">
        <v>479</v>
      </c>
      <c r="D382" s="5" t="s">
        <v>183</v>
      </c>
      <c r="E382" s="18" t="str">
        <f t="shared" si="5"/>
        <v>R13/D15, R12/D13</v>
      </c>
      <c r="F382" s="5" t="s">
        <v>788</v>
      </c>
      <c r="G382" s="7" t="e">
        <f>#REF!</f>
        <v>#REF!</v>
      </c>
      <c r="H382" s="5" t="s">
        <v>385</v>
      </c>
      <c r="I382" s="5" t="s">
        <v>763</v>
      </c>
      <c r="J382" s="5">
        <v>511084501</v>
      </c>
      <c r="K382" s="5">
        <v>38322</v>
      </c>
      <c r="L382" s="5" t="s">
        <v>469</v>
      </c>
      <c r="M382" s="5" t="s">
        <v>465</v>
      </c>
      <c r="N382" s="5" t="s">
        <v>861</v>
      </c>
      <c r="O382" s="5" t="s">
        <v>384</v>
      </c>
      <c r="P382" s="5" t="s">
        <v>385</v>
      </c>
      <c r="Q382" s="5">
        <v>291098497</v>
      </c>
      <c r="R382" s="5">
        <v>960242235</v>
      </c>
      <c r="S382" s="5" t="s">
        <v>860</v>
      </c>
      <c r="T382" s="5" t="s">
        <v>465</v>
      </c>
      <c r="U382" s="5" t="s">
        <v>383</v>
      </c>
      <c r="V382" s="5" t="s">
        <v>384</v>
      </c>
      <c r="W382" s="5" t="s">
        <v>385</v>
      </c>
      <c r="X382" s="5">
        <v>291098497</v>
      </c>
      <c r="Y382" s="5"/>
      <c r="Z382" s="5" t="s">
        <v>862</v>
      </c>
      <c r="AA382" s="5" t="s">
        <v>466</v>
      </c>
      <c r="AB382" s="9" t="s">
        <v>859</v>
      </c>
    </row>
    <row r="383" spans="1:28" ht="15" customHeight="1" x14ac:dyDescent="0.25">
      <c r="A383" s="6" t="s">
        <v>204</v>
      </c>
      <c r="B383" s="5" t="s">
        <v>625</v>
      </c>
      <c r="C383" s="5" t="s">
        <v>479</v>
      </c>
      <c r="D383" s="5" t="s">
        <v>149</v>
      </c>
      <c r="E383" s="18" t="str">
        <f t="shared" si="5"/>
        <v>R13/D15, R12/D13</v>
      </c>
      <c r="F383" s="5" t="s">
        <v>788</v>
      </c>
      <c r="G383" s="7" t="e">
        <f>#REF!</f>
        <v>#REF!</v>
      </c>
      <c r="H383" s="5" t="s">
        <v>385</v>
      </c>
      <c r="I383" s="5" t="s">
        <v>763</v>
      </c>
      <c r="J383" s="5">
        <v>511084501</v>
      </c>
      <c r="K383" s="5">
        <v>38322</v>
      </c>
      <c r="L383" s="5" t="s">
        <v>469</v>
      </c>
      <c r="M383" s="5" t="s">
        <v>465</v>
      </c>
      <c r="N383" s="5" t="s">
        <v>861</v>
      </c>
      <c r="O383" s="5" t="s">
        <v>384</v>
      </c>
      <c r="P383" s="5" t="s">
        <v>385</v>
      </c>
      <c r="Q383" s="5">
        <v>291098497</v>
      </c>
      <c r="R383" s="5">
        <v>960242235</v>
      </c>
      <c r="S383" s="5" t="s">
        <v>860</v>
      </c>
      <c r="T383" s="5" t="s">
        <v>465</v>
      </c>
      <c r="U383" s="5" t="s">
        <v>383</v>
      </c>
      <c r="V383" s="5" t="s">
        <v>384</v>
      </c>
      <c r="W383" s="5" t="s">
        <v>385</v>
      </c>
      <c r="X383" s="5">
        <v>291098497</v>
      </c>
      <c r="Y383" s="5"/>
      <c r="Z383" s="5" t="s">
        <v>862</v>
      </c>
      <c r="AA383" s="5" t="s">
        <v>466</v>
      </c>
      <c r="AB383" s="9" t="s">
        <v>859</v>
      </c>
    </row>
    <row r="384" spans="1:28" ht="15" customHeight="1" x14ac:dyDescent="0.25">
      <c r="A384" s="6" t="s">
        <v>204</v>
      </c>
      <c r="B384" s="5" t="s">
        <v>626</v>
      </c>
      <c r="C384" s="5" t="s">
        <v>479</v>
      </c>
      <c r="D384" s="5" t="s">
        <v>6</v>
      </c>
      <c r="E384" s="18" t="str">
        <f t="shared" si="5"/>
        <v>R13/D15, R12/D13</v>
      </c>
      <c r="F384" s="5" t="s">
        <v>788</v>
      </c>
      <c r="G384" s="7" t="e">
        <f>#REF!</f>
        <v>#REF!</v>
      </c>
      <c r="H384" s="5" t="s">
        <v>385</v>
      </c>
      <c r="I384" s="5" t="s">
        <v>763</v>
      </c>
      <c r="J384" s="5">
        <v>511084501</v>
      </c>
      <c r="K384" s="5">
        <v>38322</v>
      </c>
      <c r="L384" s="5" t="s">
        <v>469</v>
      </c>
      <c r="M384" s="5" t="s">
        <v>465</v>
      </c>
      <c r="N384" s="5" t="s">
        <v>861</v>
      </c>
      <c r="O384" s="5" t="s">
        <v>384</v>
      </c>
      <c r="P384" s="5" t="s">
        <v>385</v>
      </c>
      <c r="Q384" s="5">
        <v>291098497</v>
      </c>
      <c r="R384" s="5">
        <v>960242235</v>
      </c>
      <c r="S384" s="5" t="s">
        <v>860</v>
      </c>
      <c r="T384" s="5" t="s">
        <v>465</v>
      </c>
      <c r="U384" s="5" t="s">
        <v>383</v>
      </c>
      <c r="V384" s="5" t="s">
        <v>384</v>
      </c>
      <c r="W384" s="5" t="s">
        <v>385</v>
      </c>
      <c r="X384" s="5">
        <v>291098497</v>
      </c>
      <c r="Y384" s="5"/>
      <c r="Z384" s="5" t="s">
        <v>862</v>
      </c>
      <c r="AA384" s="5" t="s">
        <v>466</v>
      </c>
      <c r="AB384" s="9" t="s">
        <v>859</v>
      </c>
    </row>
    <row r="385" spans="1:28" ht="15" customHeight="1" x14ac:dyDescent="0.25">
      <c r="A385" s="6" t="s">
        <v>204</v>
      </c>
      <c r="B385" s="5" t="s">
        <v>627</v>
      </c>
      <c r="C385" s="5" t="s">
        <v>479</v>
      </c>
      <c r="D385" s="5" t="s">
        <v>7</v>
      </c>
      <c r="E385" s="18" t="str">
        <f t="shared" si="5"/>
        <v>R13/D15, R12/D13</v>
      </c>
      <c r="F385" s="5" t="s">
        <v>788</v>
      </c>
      <c r="G385" s="7" t="e">
        <f>#REF!</f>
        <v>#REF!</v>
      </c>
      <c r="H385" s="5" t="s">
        <v>385</v>
      </c>
      <c r="I385" s="5" t="s">
        <v>763</v>
      </c>
      <c r="J385" s="5">
        <v>511084501</v>
      </c>
      <c r="K385" s="5">
        <v>38322</v>
      </c>
      <c r="L385" s="5" t="s">
        <v>469</v>
      </c>
      <c r="M385" s="5" t="s">
        <v>465</v>
      </c>
      <c r="N385" s="5" t="s">
        <v>861</v>
      </c>
      <c r="O385" s="5" t="s">
        <v>384</v>
      </c>
      <c r="P385" s="5" t="s">
        <v>385</v>
      </c>
      <c r="Q385" s="5">
        <v>291098497</v>
      </c>
      <c r="R385" s="5">
        <v>960242235</v>
      </c>
      <c r="S385" s="5" t="s">
        <v>860</v>
      </c>
      <c r="T385" s="5" t="s">
        <v>465</v>
      </c>
      <c r="U385" s="5" t="s">
        <v>383</v>
      </c>
      <c r="V385" s="5" t="s">
        <v>384</v>
      </c>
      <c r="W385" s="5" t="s">
        <v>385</v>
      </c>
      <c r="X385" s="5">
        <v>291098497</v>
      </c>
      <c r="Y385" s="5"/>
      <c r="Z385" s="5" t="s">
        <v>862</v>
      </c>
      <c r="AA385" s="5" t="s">
        <v>466</v>
      </c>
      <c r="AB385" s="9" t="s">
        <v>859</v>
      </c>
    </row>
    <row r="386" spans="1:28" ht="15" customHeight="1" x14ac:dyDescent="0.25">
      <c r="A386" s="6" t="s">
        <v>204</v>
      </c>
      <c r="B386" s="5" t="s">
        <v>628</v>
      </c>
      <c r="C386" s="5" t="s">
        <v>479</v>
      </c>
      <c r="D386" s="5" t="s">
        <v>8</v>
      </c>
      <c r="E386" s="18" t="str">
        <f t="shared" ref="E386:E449" si="6">C386</f>
        <v>R13/D15, R12/D13</v>
      </c>
      <c r="F386" s="5" t="s">
        <v>788</v>
      </c>
      <c r="G386" s="7" t="e">
        <f>#REF!</f>
        <v>#REF!</v>
      </c>
      <c r="H386" s="5" t="s">
        <v>385</v>
      </c>
      <c r="I386" s="5" t="s">
        <v>763</v>
      </c>
      <c r="J386" s="5">
        <v>511084501</v>
      </c>
      <c r="K386" s="5">
        <v>38322</v>
      </c>
      <c r="L386" s="5" t="s">
        <v>469</v>
      </c>
      <c r="M386" s="5" t="s">
        <v>465</v>
      </c>
      <c r="N386" s="5" t="s">
        <v>861</v>
      </c>
      <c r="O386" s="5" t="s">
        <v>384</v>
      </c>
      <c r="P386" s="5" t="s">
        <v>385</v>
      </c>
      <c r="Q386" s="5">
        <v>291098497</v>
      </c>
      <c r="R386" s="5">
        <v>960242235</v>
      </c>
      <c r="S386" s="5" t="s">
        <v>860</v>
      </c>
      <c r="T386" s="5" t="s">
        <v>465</v>
      </c>
      <c r="U386" s="5" t="s">
        <v>383</v>
      </c>
      <c r="V386" s="5" t="s">
        <v>384</v>
      </c>
      <c r="W386" s="5" t="s">
        <v>385</v>
      </c>
      <c r="X386" s="5">
        <v>291098497</v>
      </c>
      <c r="Y386" s="5"/>
      <c r="Z386" s="5" t="s">
        <v>862</v>
      </c>
      <c r="AA386" s="5" t="s">
        <v>466</v>
      </c>
      <c r="AB386" s="9" t="s">
        <v>859</v>
      </c>
    </row>
    <row r="387" spans="1:28" ht="15" customHeight="1" x14ac:dyDescent="0.25">
      <c r="A387" s="6" t="s">
        <v>204</v>
      </c>
      <c r="B387" s="5" t="s">
        <v>629</v>
      </c>
      <c r="C387" s="5" t="s">
        <v>479</v>
      </c>
      <c r="D387" s="5" t="s">
        <v>184</v>
      </c>
      <c r="E387" s="18" t="str">
        <f t="shared" si="6"/>
        <v>R13/D15, R12/D13</v>
      </c>
      <c r="F387" s="5" t="s">
        <v>788</v>
      </c>
      <c r="G387" s="7" t="e">
        <f>#REF!</f>
        <v>#REF!</v>
      </c>
      <c r="H387" s="5" t="s">
        <v>385</v>
      </c>
      <c r="I387" s="5" t="s">
        <v>763</v>
      </c>
      <c r="J387" s="5">
        <v>511084501</v>
      </c>
      <c r="K387" s="5">
        <v>38322</v>
      </c>
      <c r="L387" s="5" t="s">
        <v>469</v>
      </c>
      <c r="M387" s="5" t="s">
        <v>465</v>
      </c>
      <c r="N387" s="5" t="s">
        <v>861</v>
      </c>
      <c r="O387" s="5" t="s">
        <v>384</v>
      </c>
      <c r="P387" s="5" t="s">
        <v>385</v>
      </c>
      <c r="Q387" s="5">
        <v>291098497</v>
      </c>
      <c r="R387" s="5">
        <v>960242235</v>
      </c>
      <c r="S387" s="5" t="s">
        <v>860</v>
      </c>
      <c r="T387" s="5" t="s">
        <v>465</v>
      </c>
      <c r="U387" s="5" t="s">
        <v>383</v>
      </c>
      <c r="V387" s="5" t="s">
        <v>384</v>
      </c>
      <c r="W387" s="5" t="s">
        <v>385</v>
      </c>
      <c r="X387" s="5">
        <v>291098497</v>
      </c>
      <c r="Y387" s="5"/>
      <c r="Z387" s="5" t="s">
        <v>862</v>
      </c>
      <c r="AA387" s="5" t="s">
        <v>466</v>
      </c>
      <c r="AB387" s="9" t="s">
        <v>859</v>
      </c>
    </row>
    <row r="388" spans="1:28" ht="15" customHeight="1" x14ac:dyDescent="0.25">
      <c r="A388" s="6" t="s">
        <v>204</v>
      </c>
      <c r="B388" s="5" t="s">
        <v>630</v>
      </c>
      <c r="C388" s="5" t="s">
        <v>479</v>
      </c>
      <c r="D388" s="26" t="s">
        <v>712</v>
      </c>
      <c r="E388" s="18" t="str">
        <f t="shared" si="6"/>
        <v>R13/D15, R12/D13</v>
      </c>
      <c r="F388" s="5" t="s">
        <v>788</v>
      </c>
      <c r="G388" s="7" t="e">
        <f>#REF!</f>
        <v>#REF!</v>
      </c>
      <c r="H388" s="5" t="s">
        <v>385</v>
      </c>
      <c r="I388" s="5" t="s">
        <v>763</v>
      </c>
      <c r="J388" s="5">
        <v>511084501</v>
      </c>
      <c r="K388" s="5">
        <v>38322</v>
      </c>
      <c r="L388" s="5" t="s">
        <v>469</v>
      </c>
      <c r="M388" s="5" t="s">
        <v>465</v>
      </c>
      <c r="N388" s="5" t="s">
        <v>861</v>
      </c>
      <c r="O388" s="5" t="s">
        <v>384</v>
      </c>
      <c r="P388" s="5" t="s">
        <v>385</v>
      </c>
      <c r="Q388" s="5">
        <v>291098497</v>
      </c>
      <c r="R388" s="5">
        <v>960242235</v>
      </c>
      <c r="S388" s="5" t="s">
        <v>860</v>
      </c>
      <c r="T388" s="5" t="s">
        <v>465</v>
      </c>
      <c r="U388" s="5" t="s">
        <v>383</v>
      </c>
      <c r="V388" s="5" t="s">
        <v>384</v>
      </c>
      <c r="W388" s="5" t="s">
        <v>385</v>
      </c>
      <c r="X388" s="5">
        <v>291098497</v>
      </c>
      <c r="Y388" s="5"/>
      <c r="Z388" s="5" t="s">
        <v>862</v>
      </c>
      <c r="AA388" s="5" t="s">
        <v>466</v>
      </c>
      <c r="AB388" s="9" t="s">
        <v>859</v>
      </c>
    </row>
    <row r="389" spans="1:28" ht="15" customHeight="1" x14ac:dyDescent="0.25">
      <c r="A389" s="6" t="s">
        <v>204</v>
      </c>
      <c r="B389" s="5" t="s">
        <v>631</v>
      </c>
      <c r="C389" s="5" t="s">
        <v>479</v>
      </c>
      <c r="D389" s="5" t="s">
        <v>85</v>
      </c>
      <c r="E389" s="18" t="str">
        <f t="shared" si="6"/>
        <v>R13/D15, R12/D13</v>
      </c>
      <c r="F389" s="5" t="s">
        <v>788</v>
      </c>
      <c r="G389" s="7" t="e">
        <f>#REF!</f>
        <v>#REF!</v>
      </c>
      <c r="H389" s="5" t="s">
        <v>385</v>
      </c>
      <c r="I389" s="5" t="s">
        <v>763</v>
      </c>
      <c r="J389" s="5">
        <v>511084501</v>
      </c>
      <c r="K389" s="5">
        <v>38322</v>
      </c>
      <c r="L389" s="5" t="s">
        <v>469</v>
      </c>
      <c r="M389" s="5" t="s">
        <v>465</v>
      </c>
      <c r="N389" s="5" t="s">
        <v>861</v>
      </c>
      <c r="O389" s="5" t="s">
        <v>384</v>
      </c>
      <c r="P389" s="5" t="s">
        <v>385</v>
      </c>
      <c r="Q389" s="5">
        <v>291098497</v>
      </c>
      <c r="R389" s="5">
        <v>960242235</v>
      </c>
      <c r="S389" s="5" t="s">
        <v>860</v>
      </c>
      <c r="T389" s="5" t="s">
        <v>465</v>
      </c>
      <c r="U389" s="5" t="s">
        <v>383</v>
      </c>
      <c r="V389" s="5" t="s">
        <v>384</v>
      </c>
      <c r="W389" s="5" t="s">
        <v>385</v>
      </c>
      <c r="X389" s="5">
        <v>291098497</v>
      </c>
      <c r="Y389" s="5"/>
      <c r="Z389" s="5" t="s">
        <v>862</v>
      </c>
      <c r="AA389" s="5" t="s">
        <v>466</v>
      </c>
      <c r="AB389" s="9" t="s">
        <v>859</v>
      </c>
    </row>
    <row r="390" spans="1:28" ht="15" customHeight="1" x14ac:dyDescent="0.25">
      <c r="A390" s="6" t="s">
        <v>204</v>
      </c>
      <c r="B390" s="5" t="s">
        <v>632</v>
      </c>
      <c r="C390" s="5" t="s">
        <v>479</v>
      </c>
      <c r="D390" s="5" t="s">
        <v>9</v>
      </c>
      <c r="E390" s="18" t="str">
        <f t="shared" si="6"/>
        <v>R13/D15, R12/D13</v>
      </c>
      <c r="F390" s="5" t="s">
        <v>788</v>
      </c>
      <c r="G390" s="7" t="e">
        <f>#REF!</f>
        <v>#REF!</v>
      </c>
      <c r="H390" s="5" t="s">
        <v>385</v>
      </c>
      <c r="I390" s="5" t="s">
        <v>763</v>
      </c>
      <c r="J390" s="5">
        <v>511084501</v>
      </c>
      <c r="K390" s="5">
        <v>38322</v>
      </c>
      <c r="L390" s="5" t="s">
        <v>469</v>
      </c>
      <c r="M390" s="5" t="s">
        <v>465</v>
      </c>
      <c r="N390" s="5" t="s">
        <v>861</v>
      </c>
      <c r="O390" s="5" t="s">
        <v>384</v>
      </c>
      <c r="P390" s="5" t="s">
        <v>385</v>
      </c>
      <c r="Q390" s="5">
        <v>291098497</v>
      </c>
      <c r="R390" s="5">
        <v>960242235</v>
      </c>
      <c r="S390" s="5" t="s">
        <v>860</v>
      </c>
      <c r="T390" s="5" t="s">
        <v>465</v>
      </c>
      <c r="U390" s="5" t="s">
        <v>383</v>
      </c>
      <c r="V390" s="5" t="s">
        <v>384</v>
      </c>
      <c r="W390" s="5" t="s">
        <v>385</v>
      </c>
      <c r="X390" s="5">
        <v>291098497</v>
      </c>
      <c r="Y390" s="5"/>
      <c r="Z390" s="5" t="s">
        <v>862</v>
      </c>
      <c r="AA390" s="5" t="s">
        <v>466</v>
      </c>
      <c r="AB390" s="9" t="s">
        <v>859</v>
      </c>
    </row>
    <row r="391" spans="1:28" ht="15" customHeight="1" x14ac:dyDescent="0.25">
      <c r="A391" s="6" t="s">
        <v>204</v>
      </c>
      <c r="B391" s="5" t="s">
        <v>633</v>
      </c>
      <c r="C391" s="5" t="s">
        <v>479</v>
      </c>
      <c r="D391" s="5" t="s">
        <v>185</v>
      </c>
      <c r="E391" s="18" t="str">
        <f t="shared" si="6"/>
        <v>R13/D15, R12/D13</v>
      </c>
      <c r="F391" s="5" t="s">
        <v>788</v>
      </c>
      <c r="G391" s="7" t="e">
        <f>#REF!</f>
        <v>#REF!</v>
      </c>
      <c r="H391" s="5" t="s">
        <v>385</v>
      </c>
      <c r="I391" s="5" t="s">
        <v>763</v>
      </c>
      <c r="J391" s="5">
        <v>511084501</v>
      </c>
      <c r="K391" s="5">
        <v>38322</v>
      </c>
      <c r="L391" s="5" t="s">
        <v>469</v>
      </c>
      <c r="M391" s="5" t="s">
        <v>465</v>
      </c>
      <c r="N391" s="5" t="s">
        <v>861</v>
      </c>
      <c r="O391" s="5" t="s">
        <v>384</v>
      </c>
      <c r="P391" s="5" t="s">
        <v>385</v>
      </c>
      <c r="Q391" s="5">
        <v>291098497</v>
      </c>
      <c r="R391" s="5">
        <v>960242235</v>
      </c>
      <c r="S391" s="5" t="s">
        <v>860</v>
      </c>
      <c r="T391" s="5" t="s">
        <v>465</v>
      </c>
      <c r="U391" s="5" t="s">
        <v>383</v>
      </c>
      <c r="V391" s="5" t="s">
        <v>384</v>
      </c>
      <c r="W391" s="5" t="s">
        <v>385</v>
      </c>
      <c r="X391" s="5">
        <v>291098497</v>
      </c>
      <c r="Y391" s="5"/>
      <c r="Z391" s="5" t="s">
        <v>862</v>
      </c>
      <c r="AA391" s="5" t="s">
        <v>466</v>
      </c>
      <c r="AB391" s="9" t="s">
        <v>859</v>
      </c>
    </row>
    <row r="392" spans="1:28" ht="15" customHeight="1" x14ac:dyDescent="0.25">
      <c r="A392" s="6" t="s">
        <v>204</v>
      </c>
      <c r="B392" s="5" t="s">
        <v>634</v>
      </c>
      <c r="C392" s="5" t="s">
        <v>479</v>
      </c>
      <c r="D392" s="5" t="s">
        <v>186</v>
      </c>
      <c r="E392" s="18" t="str">
        <f t="shared" si="6"/>
        <v>R13/D15, R12/D13</v>
      </c>
      <c r="F392" s="5" t="s">
        <v>788</v>
      </c>
      <c r="G392" s="7" t="e">
        <f>#REF!</f>
        <v>#REF!</v>
      </c>
      <c r="H392" s="5" t="s">
        <v>385</v>
      </c>
      <c r="I392" s="5" t="s">
        <v>763</v>
      </c>
      <c r="J392" s="5">
        <v>511084501</v>
      </c>
      <c r="K392" s="5">
        <v>38322</v>
      </c>
      <c r="L392" s="5" t="s">
        <v>469</v>
      </c>
      <c r="M392" s="5" t="s">
        <v>465</v>
      </c>
      <c r="N392" s="5" t="s">
        <v>861</v>
      </c>
      <c r="O392" s="5" t="s">
        <v>384</v>
      </c>
      <c r="P392" s="5" t="s">
        <v>385</v>
      </c>
      <c r="Q392" s="5">
        <v>291098497</v>
      </c>
      <c r="R392" s="5">
        <v>960242235</v>
      </c>
      <c r="S392" s="5" t="s">
        <v>860</v>
      </c>
      <c r="T392" s="5" t="s">
        <v>465</v>
      </c>
      <c r="U392" s="5" t="s">
        <v>383</v>
      </c>
      <c r="V392" s="5" t="s">
        <v>384</v>
      </c>
      <c r="W392" s="5" t="s">
        <v>385</v>
      </c>
      <c r="X392" s="5">
        <v>291098497</v>
      </c>
      <c r="Y392" s="5"/>
      <c r="Z392" s="5" t="s">
        <v>862</v>
      </c>
      <c r="AA392" s="5" t="s">
        <v>466</v>
      </c>
      <c r="AB392" s="9" t="s">
        <v>859</v>
      </c>
    </row>
    <row r="393" spans="1:28" ht="15" customHeight="1" x14ac:dyDescent="0.25">
      <c r="A393" s="6" t="s">
        <v>204</v>
      </c>
      <c r="B393" s="5" t="s">
        <v>635</v>
      </c>
      <c r="C393" s="5" t="s">
        <v>479</v>
      </c>
      <c r="D393" s="5" t="s">
        <v>187</v>
      </c>
      <c r="E393" s="18" t="str">
        <f t="shared" si="6"/>
        <v>R13/D15, R12/D13</v>
      </c>
      <c r="F393" s="5" t="s">
        <v>788</v>
      </c>
      <c r="G393" s="7" t="e">
        <f>#REF!</f>
        <v>#REF!</v>
      </c>
      <c r="H393" s="5" t="s">
        <v>385</v>
      </c>
      <c r="I393" s="5" t="s">
        <v>763</v>
      </c>
      <c r="J393" s="5">
        <v>511084501</v>
      </c>
      <c r="K393" s="5">
        <v>38322</v>
      </c>
      <c r="L393" s="5" t="s">
        <v>469</v>
      </c>
      <c r="M393" s="5" t="s">
        <v>465</v>
      </c>
      <c r="N393" s="5" t="s">
        <v>861</v>
      </c>
      <c r="O393" s="5" t="s">
        <v>384</v>
      </c>
      <c r="P393" s="5" t="s">
        <v>385</v>
      </c>
      <c r="Q393" s="5">
        <v>291098497</v>
      </c>
      <c r="R393" s="5">
        <v>960242235</v>
      </c>
      <c r="S393" s="5" t="s">
        <v>860</v>
      </c>
      <c r="T393" s="5" t="s">
        <v>465</v>
      </c>
      <c r="U393" s="5" t="s">
        <v>383</v>
      </c>
      <c r="V393" s="5" t="s">
        <v>384</v>
      </c>
      <c r="W393" s="5" t="s">
        <v>385</v>
      </c>
      <c r="X393" s="5">
        <v>291098497</v>
      </c>
      <c r="Y393" s="5"/>
      <c r="Z393" s="5" t="s">
        <v>862</v>
      </c>
      <c r="AA393" s="5" t="s">
        <v>466</v>
      </c>
      <c r="AB393" s="9" t="s">
        <v>859</v>
      </c>
    </row>
    <row r="394" spans="1:28" ht="15" customHeight="1" x14ac:dyDescent="0.25">
      <c r="A394" s="6" t="s">
        <v>204</v>
      </c>
      <c r="B394" s="5" t="s">
        <v>636</v>
      </c>
      <c r="C394" s="5" t="s">
        <v>479</v>
      </c>
      <c r="D394" s="5" t="s">
        <v>688</v>
      </c>
      <c r="E394" s="18" t="str">
        <f t="shared" si="6"/>
        <v>R13/D15, R12/D13</v>
      </c>
      <c r="F394" s="5" t="s">
        <v>788</v>
      </c>
      <c r="G394" s="7" t="e">
        <f>#REF!</f>
        <v>#REF!</v>
      </c>
      <c r="H394" s="5" t="s">
        <v>385</v>
      </c>
      <c r="I394" s="5" t="s">
        <v>763</v>
      </c>
      <c r="J394" s="5">
        <v>511084501</v>
      </c>
      <c r="K394" s="5">
        <v>38322</v>
      </c>
      <c r="L394" s="5" t="s">
        <v>469</v>
      </c>
      <c r="M394" s="5" t="s">
        <v>465</v>
      </c>
      <c r="N394" s="5" t="s">
        <v>861</v>
      </c>
      <c r="O394" s="5" t="s">
        <v>384</v>
      </c>
      <c r="P394" s="5" t="s">
        <v>385</v>
      </c>
      <c r="Q394" s="5">
        <v>291098497</v>
      </c>
      <c r="R394" s="5">
        <v>960242235</v>
      </c>
      <c r="S394" s="5" t="s">
        <v>860</v>
      </c>
      <c r="T394" s="5" t="s">
        <v>465</v>
      </c>
      <c r="U394" s="5" t="s">
        <v>383</v>
      </c>
      <c r="V394" s="5" t="s">
        <v>384</v>
      </c>
      <c r="W394" s="5" t="s">
        <v>385</v>
      </c>
      <c r="X394" s="5">
        <v>291098497</v>
      </c>
      <c r="Y394" s="5"/>
      <c r="Z394" s="5" t="s">
        <v>862</v>
      </c>
      <c r="AA394" s="5" t="s">
        <v>466</v>
      </c>
      <c r="AB394" s="9" t="s">
        <v>859</v>
      </c>
    </row>
    <row r="395" spans="1:28" ht="15" customHeight="1" x14ac:dyDescent="0.25">
      <c r="A395" s="6" t="s">
        <v>204</v>
      </c>
      <c r="B395" s="5" t="s">
        <v>637</v>
      </c>
      <c r="C395" s="5" t="s">
        <v>479</v>
      </c>
      <c r="D395" s="5" t="s">
        <v>86</v>
      </c>
      <c r="E395" s="18" t="str">
        <f t="shared" si="6"/>
        <v>R13/D15, R12/D13</v>
      </c>
      <c r="F395" s="5" t="s">
        <v>788</v>
      </c>
      <c r="G395" s="7" t="e">
        <f>#REF!</f>
        <v>#REF!</v>
      </c>
      <c r="H395" s="5" t="s">
        <v>385</v>
      </c>
      <c r="I395" s="5" t="s">
        <v>763</v>
      </c>
      <c r="J395" s="5">
        <v>511084501</v>
      </c>
      <c r="K395" s="5">
        <v>38322</v>
      </c>
      <c r="L395" s="5" t="s">
        <v>469</v>
      </c>
      <c r="M395" s="5" t="s">
        <v>465</v>
      </c>
      <c r="N395" s="5" t="s">
        <v>861</v>
      </c>
      <c r="O395" s="5" t="s">
        <v>384</v>
      </c>
      <c r="P395" s="5" t="s">
        <v>385</v>
      </c>
      <c r="Q395" s="5">
        <v>291098497</v>
      </c>
      <c r="R395" s="5">
        <v>960242235</v>
      </c>
      <c r="S395" s="5" t="s">
        <v>860</v>
      </c>
      <c r="T395" s="5" t="s">
        <v>465</v>
      </c>
      <c r="U395" s="5" t="s">
        <v>383</v>
      </c>
      <c r="V395" s="5" t="s">
        <v>384</v>
      </c>
      <c r="W395" s="5" t="s">
        <v>385</v>
      </c>
      <c r="X395" s="5">
        <v>291098497</v>
      </c>
      <c r="Y395" s="5"/>
      <c r="Z395" s="5" t="s">
        <v>862</v>
      </c>
      <c r="AA395" s="5" t="s">
        <v>466</v>
      </c>
      <c r="AB395" s="9" t="s">
        <v>859</v>
      </c>
    </row>
    <row r="396" spans="1:28" ht="15" customHeight="1" x14ac:dyDescent="0.25">
      <c r="A396" s="6" t="s">
        <v>204</v>
      </c>
      <c r="B396" s="5" t="s">
        <v>638</v>
      </c>
      <c r="C396" s="5" t="s">
        <v>479</v>
      </c>
      <c r="D396" s="5" t="s">
        <v>87</v>
      </c>
      <c r="E396" s="18" t="str">
        <f t="shared" si="6"/>
        <v>R13/D15, R12/D13</v>
      </c>
      <c r="F396" s="5" t="s">
        <v>788</v>
      </c>
      <c r="G396" s="7" t="e">
        <f>#REF!</f>
        <v>#REF!</v>
      </c>
      <c r="H396" s="5" t="s">
        <v>385</v>
      </c>
      <c r="I396" s="5" t="s">
        <v>763</v>
      </c>
      <c r="J396" s="5">
        <v>511084501</v>
      </c>
      <c r="K396" s="5">
        <v>38322</v>
      </c>
      <c r="L396" s="5" t="s">
        <v>469</v>
      </c>
      <c r="M396" s="5" t="s">
        <v>465</v>
      </c>
      <c r="N396" s="5" t="s">
        <v>861</v>
      </c>
      <c r="O396" s="5" t="s">
        <v>384</v>
      </c>
      <c r="P396" s="5" t="s">
        <v>385</v>
      </c>
      <c r="Q396" s="5">
        <v>291098497</v>
      </c>
      <c r="R396" s="5">
        <v>960242235</v>
      </c>
      <c r="S396" s="5" t="s">
        <v>860</v>
      </c>
      <c r="T396" s="5" t="s">
        <v>465</v>
      </c>
      <c r="U396" s="5" t="s">
        <v>383</v>
      </c>
      <c r="V396" s="5" t="s">
        <v>384</v>
      </c>
      <c r="W396" s="5" t="s">
        <v>385</v>
      </c>
      <c r="X396" s="5">
        <v>291098497</v>
      </c>
      <c r="Y396" s="5"/>
      <c r="Z396" s="5" t="s">
        <v>862</v>
      </c>
      <c r="AA396" s="5" t="s">
        <v>466</v>
      </c>
      <c r="AB396" s="9" t="s">
        <v>859</v>
      </c>
    </row>
    <row r="397" spans="1:28" ht="15" customHeight="1" x14ac:dyDescent="0.25">
      <c r="A397" s="6" t="s">
        <v>204</v>
      </c>
      <c r="B397" s="5" t="s">
        <v>639</v>
      </c>
      <c r="C397" s="5" t="s">
        <v>479</v>
      </c>
      <c r="D397" s="5" t="s">
        <v>88</v>
      </c>
      <c r="E397" s="18" t="str">
        <f t="shared" si="6"/>
        <v>R13/D15, R12/D13</v>
      </c>
      <c r="F397" s="5" t="s">
        <v>788</v>
      </c>
      <c r="G397" s="7" t="e">
        <f>#REF!</f>
        <v>#REF!</v>
      </c>
      <c r="H397" s="5" t="s">
        <v>385</v>
      </c>
      <c r="I397" s="5" t="s">
        <v>763</v>
      </c>
      <c r="J397" s="5">
        <v>511084501</v>
      </c>
      <c r="K397" s="5">
        <v>38322</v>
      </c>
      <c r="L397" s="5" t="s">
        <v>469</v>
      </c>
      <c r="M397" s="5" t="s">
        <v>465</v>
      </c>
      <c r="N397" s="5" t="s">
        <v>861</v>
      </c>
      <c r="O397" s="5" t="s">
        <v>384</v>
      </c>
      <c r="P397" s="5" t="s">
        <v>385</v>
      </c>
      <c r="Q397" s="5">
        <v>291098497</v>
      </c>
      <c r="R397" s="5">
        <v>960242235</v>
      </c>
      <c r="S397" s="5" t="s">
        <v>860</v>
      </c>
      <c r="T397" s="5" t="s">
        <v>465</v>
      </c>
      <c r="U397" s="5" t="s">
        <v>383</v>
      </c>
      <c r="V397" s="5" t="s">
        <v>384</v>
      </c>
      <c r="W397" s="5" t="s">
        <v>385</v>
      </c>
      <c r="X397" s="5">
        <v>291098497</v>
      </c>
      <c r="Y397" s="5"/>
      <c r="Z397" s="5" t="s">
        <v>862</v>
      </c>
      <c r="AA397" s="5" t="s">
        <v>466</v>
      </c>
      <c r="AB397" s="9" t="s">
        <v>859</v>
      </c>
    </row>
    <row r="398" spans="1:28" ht="15" customHeight="1" x14ac:dyDescent="0.25">
      <c r="A398" s="6" t="s">
        <v>204</v>
      </c>
      <c r="B398" s="5" t="s">
        <v>640</v>
      </c>
      <c r="C398" s="5" t="s">
        <v>479</v>
      </c>
      <c r="D398" s="5" t="s">
        <v>260</v>
      </c>
      <c r="E398" s="18" t="str">
        <f t="shared" si="6"/>
        <v>R13/D15, R12/D13</v>
      </c>
      <c r="F398" s="5" t="s">
        <v>788</v>
      </c>
      <c r="G398" s="7" t="e">
        <f>#REF!</f>
        <v>#REF!</v>
      </c>
      <c r="H398" s="5" t="s">
        <v>385</v>
      </c>
      <c r="I398" s="5" t="s">
        <v>763</v>
      </c>
      <c r="J398" s="5">
        <v>511084501</v>
      </c>
      <c r="K398" s="5">
        <v>38322</v>
      </c>
      <c r="L398" s="5" t="s">
        <v>469</v>
      </c>
      <c r="M398" s="5" t="s">
        <v>465</v>
      </c>
      <c r="N398" s="5" t="s">
        <v>861</v>
      </c>
      <c r="O398" s="5" t="s">
        <v>384</v>
      </c>
      <c r="P398" s="5" t="s">
        <v>385</v>
      </c>
      <c r="Q398" s="5">
        <v>291098497</v>
      </c>
      <c r="R398" s="5">
        <v>960242235</v>
      </c>
      <c r="S398" s="5" t="s">
        <v>860</v>
      </c>
      <c r="T398" s="5" t="s">
        <v>465</v>
      </c>
      <c r="U398" s="5" t="s">
        <v>383</v>
      </c>
      <c r="V398" s="5" t="s">
        <v>384</v>
      </c>
      <c r="W398" s="5" t="s">
        <v>385</v>
      </c>
      <c r="X398" s="5">
        <v>291098497</v>
      </c>
      <c r="Y398" s="5"/>
      <c r="Z398" s="5" t="s">
        <v>862</v>
      </c>
      <c r="AA398" s="5" t="s">
        <v>466</v>
      </c>
      <c r="AB398" s="9" t="s">
        <v>859</v>
      </c>
    </row>
    <row r="399" spans="1:28" ht="15" customHeight="1" x14ac:dyDescent="0.25">
      <c r="A399" s="6" t="s">
        <v>204</v>
      </c>
      <c r="B399" s="5" t="s">
        <v>641</v>
      </c>
      <c r="C399" s="5" t="s">
        <v>479</v>
      </c>
      <c r="D399" s="5" t="s">
        <v>261</v>
      </c>
      <c r="E399" s="18" t="str">
        <f t="shared" si="6"/>
        <v>R13/D15, R12/D13</v>
      </c>
      <c r="F399" s="5" t="s">
        <v>788</v>
      </c>
      <c r="G399" s="7" t="e">
        <f>#REF!</f>
        <v>#REF!</v>
      </c>
      <c r="H399" s="5" t="s">
        <v>385</v>
      </c>
      <c r="I399" s="5" t="s">
        <v>763</v>
      </c>
      <c r="J399" s="5">
        <v>511084501</v>
      </c>
      <c r="K399" s="5">
        <v>38322</v>
      </c>
      <c r="L399" s="5" t="s">
        <v>469</v>
      </c>
      <c r="M399" s="5" t="s">
        <v>465</v>
      </c>
      <c r="N399" s="5" t="s">
        <v>861</v>
      </c>
      <c r="O399" s="5" t="s">
        <v>384</v>
      </c>
      <c r="P399" s="5" t="s">
        <v>385</v>
      </c>
      <c r="Q399" s="5">
        <v>291098497</v>
      </c>
      <c r="R399" s="5">
        <v>960242235</v>
      </c>
      <c r="S399" s="5" t="s">
        <v>860</v>
      </c>
      <c r="T399" s="5" t="s">
        <v>465</v>
      </c>
      <c r="U399" s="5" t="s">
        <v>383</v>
      </c>
      <c r="V399" s="5" t="s">
        <v>384</v>
      </c>
      <c r="W399" s="5" t="s">
        <v>385</v>
      </c>
      <c r="X399" s="5">
        <v>291098497</v>
      </c>
      <c r="Y399" s="5"/>
      <c r="Z399" s="5" t="s">
        <v>862</v>
      </c>
      <c r="AA399" s="5" t="s">
        <v>466</v>
      </c>
      <c r="AB399" s="9" t="s">
        <v>859</v>
      </c>
    </row>
    <row r="400" spans="1:28" ht="15" customHeight="1" x14ac:dyDescent="0.25">
      <c r="A400" s="6" t="s">
        <v>204</v>
      </c>
      <c r="B400" s="5" t="s">
        <v>57</v>
      </c>
      <c r="C400" s="5" t="s">
        <v>359</v>
      </c>
      <c r="D400" s="5" t="s">
        <v>63</v>
      </c>
      <c r="E400" s="18" t="str">
        <f t="shared" si="6"/>
        <v>R12</v>
      </c>
      <c r="F400" s="5" t="s">
        <v>788</v>
      </c>
      <c r="G400" s="7" t="e">
        <f>#REF!</f>
        <v>#REF!</v>
      </c>
      <c r="H400" s="5" t="s">
        <v>385</v>
      </c>
      <c r="I400" s="5" t="s">
        <v>763</v>
      </c>
      <c r="J400" s="5">
        <v>511084501</v>
      </c>
      <c r="K400" s="5">
        <v>38322</v>
      </c>
      <c r="L400" s="5" t="s">
        <v>469</v>
      </c>
      <c r="M400" s="5" t="s">
        <v>465</v>
      </c>
      <c r="N400" s="5" t="s">
        <v>861</v>
      </c>
      <c r="O400" s="5" t="s">
        <v>384</v>
      </c>
      <c r="P400" s="5" t="s">
        <v>385</v>
      </c>
      <c r="Q400" s="5">
        <v>291098497</v>
      </c>
      <c r="R400" s="5">
        <v>960242235</v>
      </c>
      <c r="S400" s="5" t="s">
        <v>860</v>
      </c>
      <c r="T400" s="5" t="s">
        <v>465</v>
      </c>
      <c r="U400" s="5" t="s">
        <v>383</v>
      </c>
      <c r="V400" s="5" t="s">
        <v>384</v>
      </c>
      <c r="W400" s="5" t="s">
        <v>385</v>
      </c>
      <c r="X400" s="5">
        <v>291098497</v>
      </c>
      <c r="Y400" s="5"/>
      <c r="Z400" s="5" t="s">
        <v>862</v>
      </c>
      <c r="AA400" s="5" t="s">
        <v>466</v>
      </c>
      <c r="AB400" s="9" t="s">
        <v>859</v>
      </c>
    </row>
    <row r="401" spans="1:28" ht="15" customHeight="1" x14ac:dyDescent="0.25">
      <c r="A401" s="6" t="s">
        <v>204</v>
      </c>
      <c r="B401" s="5" t="s">
        <v>13</v>
      </c>
      <c r="C401" s="5" t="s">
        <v>359</v>
      </c>
      <c r="D401" s="5" t="s">
        <v>29</v>
      </c>
      <c r="E401" s="18" t="str">
        <f t="shared" si="6"/>
        <v>R12</v>
      </c>
      <c r="F401" s="5" t="s">
        <v>788</v>
      </c>
      <c r="G401" s="7" t="e">
        <f>#REF!</f>
        <v>#REF!</v>
      </c>
      <c r="H401" s="5" t="s">
        <v>385</v>
      </c>
      <c r="I401" s="5" t="s">
        <v>763</v>
      </c>
      <c r="J401" s="5">
        <v>511084501</v>
      </c>
      <c r="K401" s="5">
        <v>38322</v>
      </c>
      <c r="L401" s="5" t="s">
        <v>469</v>
      </c>
      <c r="M401" s="5" t="s">
        <v>465</v>
      </c>
      <c r="N401" s="5" t="s">
        <v>861</v>
      </c>
      <c r="O401" s="5" t="s">
        <v>384</v>
      </c>
      <c r="P401" s="5" t="s">
        <v>385</v>
      </c>
      <c r="Q401" s="5">
        <v>291098497</v>
      </c>
      <c r="R401" s="5">
        <v>960242235</v>
      </c>
      <c r="S401" s="5" t="s">
        <v>860</v>
      </c>
      <c r="T401" s="5" t="s">
        <v>465</v>
      </c>
      <c r="U401" s="5" t="s">
        <v>383</v>
      </c>
      <c r="V401" s="5" t="s">
        <v>384</v>
      </c>
      <c r="W401" s="5" t="s">
        <v>385</v>
      </c>
      <c r="X401" s="5">
        <v>291098497</v>
      </c>
      <c r="Y401" s="5"/>
      <c r="Z401" s="5" t="s">
        <v>862</v>
      </c>
      <c r="AA401" s="5" t="s">
        <v>466</v>
      </c>
      <c r="AB401" s="9" t="s">
        <v>859</v>
      </c>
    </row>
    <row r="402" spans="1:28" ht="15" customHeight="1" x14ac:dyDescent="0.25">
      <c r="A402" s="6" t="s">
        <v>204</v>
      </c>
      <c r="B402" s="5" t="s">
        <v>609</v>
      </c>
      <c r="C402" s="5" t="s">
        <v>135</v>
      </c>
      <c r="D402" s="5" t="s">
        <v>142</v>
      </c>
      <c r="E402" s="18" t="str">
        <f t="shared" si="6"/>
        <v>R13/D15</v>
      </c>
      <c r="F402" s="5" t="s">
        <v>788</v>
      </c>
      <c r="G402" s="7" t="e">
        <f>#REF!</f>
        <v>#REF!</v>
      </c>
      <c r="H402" s="5" t="s">
        <v>385</v>
      </c>
      <c r="I402" s="5" t="s">
        <v>763</v>
      </c>
      <c r="J402" s="5">
        <v>511084501</v>
      </c>
      <c r="K402" s="5">
        <v>38322</v>
      </c>
      <c r="L402" s="5" t="s">
        <v>469</v>
      </c>
      <c r="M402" s="5" t="s">
        <v>465</v>
      </c>
      <c r="N402" s="5" t="s">
        <v>861</v>
      </c>
      <c r="O402" s="5" t="s">
        <v>384</v>
      </c>
      <c r="P402" s="5" t="s">
        <v>385</v>
      </c>
      <c r="Q402" s="5">
        <v>291098497</v>
      </c>
      <c r="R402" s="5">
        <v>960242235</v>
      </c>
      <c r="S402" s="5" t="s">
        <v>860</v>
      </c>
      <c r="T402" s="5" t="s">
        <v>465</v>
      </c>
      <c r="U402" s="5" t="s">
        <v>383</v>
      </c>
      <c r="V402" s="5" t="s">
        <v>384</v>
      </c>
      <c r="W402" s="5" t="s">
        <v>385</v>
      </c>
      <c r="X402" s="5">
        <v>291098497</v>
      </c>
      <c r="Y402" s="5"/>
      <c r="Z402" s="5" t="s">
        <v>862</v>
      </c>
      <c r="AA402" s="5" t="s">
        <v>466</v>
      </c>
      <c r="AB402" s="9" t="s">
        <v>859</v>
      </c>
    </row>
    <row r="403" spans="1:28" ht="15" customHeight="1" x14ac:dyDescent="0.25">
      <c r="A403" s="6" t="s">
        <v>204</v>
      </c>
      <c r="B403" s="5" t="s">
        <v>394</v>
      </c>
      <c r="C403" s="5" t="s">
        <v>135</v>
      </c>
      <c r="D403" s="5" t="s">
        <v>686</v>
      </c>
      <c r="E403" s="18" t="str">
        <f t="shared" si="6"/>
        <v>R13/D15</v>
      </c>
      <c r="F403" s="5" t="s">
        <v>788</v>
      </c>
      <c r="G403" s="7" t="e">
        <f>#REF!</f>
        <v>#REF!</v>
      </c>
      <c r="H403" s="5" t="s">
        <v>385</v>
      </c>
      <c r="I403" s="5" t="s">
        <v>763</v>
      </c>
      <c r="J403" s="5">
        <v>511084501</v>
      </c>
      <c r="K403" s="5">
        <v>38322</v>
      </c>
      <c r="L403" s="5" t="s">
        <v>469</v>
      </c>
      <c r="M403" s="5" t="s">
        <v>465</v>
      </c>
      <c r="N403" s="5" t="s">
        <v>861</v>
      </c>
      <c r="O403" s="5" t="s">
        <v>384</v>
      </c>
      <c r="P403" s="5" t="s">
        <v>385</v>
      </c>
      <c r="Q403" s="5">
        <v>291098497</v>
      </c>
      <c r="R403" s="5">
        <v>960242235</v>
      </c>
      <c r="S403" s="5" t="s">
        <v>860</v>
      </c>
      <c r="T403" s="5" t="s">
        <v>465</v>
      </c>
      <c r="U403" s="5" t="s">
        <v>383</v>
      </c>
      <c r="V403" s="5" t="s">
        <v>384</v>
      </c>
      <c r="W403" s="5" t="s">
        <v>385</v>
      </c>
      <c r="X403" s="5">
        <v>291098497</v>
      </c>
      <c r="Y403" s="5"/>
      <c r="Z403" s="5" t="s">
        <v>862</v>
      </c>
      <c r="AA403" s="5" t="s">
        <v>466</v>
      </c>
      <c r="AB403" s="9" t="s">
        <v>859</v>
      </c>
    </row>
    <row r="404" spans="1:28" ht="15" customHeight="1" x14ac:dyDescent="0.25">
      <c r="A404" s="6" t="s">
        <v>204</v>
      </c>
      <c r="B404" s="5" t="s">
        <v>83</v>
      </c>
      <c r="C404" s="5" t="s">
        <v>135</v>
      </c>
      <c r="D404" s="5" t="s">
        <v>427</v>
      </c>
      <c r="E404" s="18" t="str">
        <f t="shared" si="6"/>
        <v>R13/D15</v>
      </c>
      <c r="F404" s="5" t="s">
        <v>788</v>
      </c>
      <c r="G404" s="7" t="e">
        <f>#REF!</f>
        <v>#REF!</v>
      </c>
      <c r="H404" s="5" t="s">
        <v>385</v>
      </c>
      <c r="I404" s="5" t="s">
        <v>763</v>
      </c>
      <c r="J404" s="5">
        <v>511084501</v>
      </c>
      <c r="K404" s="5">
        <v>38322</v>
      </c>
      <c r="L404" s="5" t="s">
        <v>469</v>
      </c>
      <c r="M404" s="5" t="s">
        <v>465</v>
      </c>
      <c r="N404" s="5" t="s">
        <v>861</v>
      </c>
      <c r="O404" s="5" t="s">
        <v>384</v>
      </c>
      <c r="P404" s="5" t="s">
        <v>385</v>
      </c>
      <c r="Q404" s="5">
        <v>291098497</v>
      </c>
      <c r="R404" s="5">
        <v>960242235</v>
      </c>
      <c r="S404" s="5" t="s">
        <v>860</v>
      </c>
      <c r="T404" s="5" t="s">
        <v>465</v>
      </c>
      <c r="U404" s="5" t="s">
        <v>383</v>
      </c>
      <c r="V404" s="5" t="s">
        <v>384</v>
      </c>
      <c r="W404" s="5" t="s">
        <v>385</v>
      </c>
      <c r="X404" s="5">
        <v>291098497</v>
      </c>
      <c r="Y404" s="5"/>
      <c r="Z404" s="5" t="s">
        <v>862</v>
      </c>
      <c r="AA404" s="5" t="s">
        <v>466</v>
      </c>
      <c r="AB404" s="9" t="s">
        <v>859</v>
      </c>
    </row>
    <row r="405" spans="1:28" ht="15" customHeight="1" x14ac:dyDescent="0.25">
      <c r="A405" s="6" t="s">
        <v>210</v>
      </c>
      <c r="B405" s="5" t="s">
        <v>11</v>
      </c>
      <c r="C405" s="5" t="s">
        <v>359</v>
      </c>
      <c r="D405" s="5" t="s">
        <v>27</v>
      </c>
      <c r="E405" s="18" t="str">
        <f t="shared" si="6"/>
        <v>R12</v>
      </c>
      <c r="F405" s="5" t="s">
        <v>774</v>
      </c>
      <c r="G405" s="7" t="e">
        <f>#REF!</f>
        <v>#REF!</v>
      </c>
      <c r="H405" s="5" t="s">
        <v>404</v>
      </c>
      <c r="I405" s="5" t="s">
        <v>773</v>
      </c>
      <c r="J405" s="23">
        <v>511203950</v>
      </c>
      <c r="K405" s="20" t="s">
        <v>891</v>
      </c>
      <c r="L405" s="23" t="s">
        <v>218</v>
      </c>
      <c r="M405" s="23" t="s">
        <v>405</v>
      </c>
      <c r="N405" s="23" t="s">
        <v>402</v>
      </c>
      <c r="O405" s="23" t="s">
        <v>403</v>
      </c>
      <c r="P405" s="23" t="s">
        <v>404</v>
      </c>
      <c r="Q405" s="23" t="s">
        <v>480</v>
      </c>
      <c r="R405" s="23"/>
      <c r="S405" s="23" t="s">
        <v>463</v>
      </c>
      <c r="T405" s="23" t="s">
        <v>405</v>
      </c>
      <c r="U405" s="23" t="s">
        <v>402</v>
      </c>
      <c r="V405" s="23" t="s">
        <v>403</v>
      </c>
      <c r="W405" s="23" t="s">
        <v>404</v>
      </c>
      <c r="X405" s="23">
        <v>291863893</v>
      </c>
      <c r="Y405" s="23"/>
      <c r="Z405" s="23"/>
      <c r="AA405" s="23" t="s">
        <v>462</v>
      </c>
      <c r="AB405" s="32" t="s">
        <v>892</v>
      </c>
    </row>
    <row r="406" spans="1:28" ht="15" customHeight="1" x14ac:dyDescent="0.25">
      <c r="A406" s="6" t="s">
        <v>210</v>
      </c>
      <c r="B406" s="5" t="s">
        <v>12</v>
      </c>
      <c r="C406" s="5" t="s">
        <v>359</v>
      </c>
      <c r="D406" s="5" t="s">
        <v>28</v>
      </c>
      <c r="E406" s="18" t="str">
        <f t="shared" si="6"/>
        <v>R12</v>
      </c>
      <c r="F406" s="5" t="s">
        <v>774</v>
      </c>
      <c r="G406" s="7" t="e">
        <f>#REF!</f>
        <v>#REF!</v>
      </c>
      <c r="H406" s="5" t="s">
        <v>404</v>
      </c>
      <c r="I406" s="5" t="s">
        <v>773</v>
      </c>
      <c r="J406" s="23">
        <v>511203950</v>
      </c>
      <c r="K406" s="20" t="s">
        <v>891</v>
      </c>
      <c r="L406" s="23" t="s">
        <v>218</v>
      </c>
      <c r="M406" s="23" t="s">
        <v>405</v>
      </c>
      <c r="N406" s="23" t="s">
        <v>402</v>
      </c>
      <c r="O406" s="23" t="s">
        <v>403</v>
      </c>
      <c r="P406" s="23" t="s">
        <v>404</v>
      </c>
      <c r="Q406" s="23" t="s">
        <v>480</v>
      </c>
      <c r="R406" s="23"/>
      <c r="S406" s="23" t="s">
        <v>463</v>
      </c>
      <c r="T406" s="23" t="s">
        <v>405</v>
      </c>
      <c r="U406" s="23" t="s">
        <v>402</v>
      </c>
      <c r="V406" s="23" t="s">
        <v>403</v>
      </c>
      <c r="W406" s="23" t="s">
        <v>404</v>
      </c>
      <c r="X406" s="23">
        <v>291863893</v>
      </c>
      <c r="Y406" s="23"/>
      <c r="Z406" s="23"/>
      <c r="AA406" s="23" t="s">
        <v>462</v>
      </c>
      <c r="AB406" s="32" t="s">
        <v>892</v>
      </c>
    </row>
    <row r="407" spans="1:28" ht="15" customHeight="1" x14ac:dyDescent="0.25">
      <c r="A407" s="6" t="s">
        <v>210</v>
      </c>
      <c r="B407" s="5" t="s">
        <v>619</v>
      </c>
      <c r="C407" s="5" t="s">
        <v>136</v>
      </c>
      <c r="D407" s="5" t="s">
        <v>2</v>
      </c>
      <c r="E407" s="18" t="str">
        <f t="shared" si="6"/>
        <v>R13</v>
      </c>
      <c r="F407" s="5" t="s">
        <v>774</v>
      </c>
      <c r="G407" s="7" t="e">
        <f>#REF!</f>
        <v>#REF!</v>
      </c>
      <c r="H407" s="5" t="s">
        <v>404</v>
      </c>
      <c r="I407" s="5" t="s">
        <v>773</v>
      </c>
      <c r="J407" s="23">
        <v>511203950</v>
      </c>
      <c r="K407" s="20" t="s">
        <v>891</v>
      </c>
      <c r="L407" s="23" t="s">
        <v>218</v>
      </c>
      <c r="M407" s="23" t="s">
        <v>405</v>
      </c>
      <c r="N407" s="23" t="s">
        <v>402</v>
      </c>
      <c r="O407" s="23" t="s">
        <v>403</v>
      </c>
      <c r="P407" s="23" t="s">
        <v>404</v>
      </c>
      <c r="Q407" s="23" t="s">
        <v>480</v>
      </c>
      <c r="R407" s="23"/>
      <c r="S407" s="23" t="s">
        <v>463</v>
      </c>
      <c r="T407" s="23" t="s">
        <v>405</v>
      </c>
      <c r="U407" s="23" t="s">
        <v>402</v>
      </c>
      <c r="V407" s="23" t="s">
        <v>403</v>
      </c>
      <c r="W407" s="23" t="s">
        <v>404</v>
      </c>
      <c r="X407" s="23">
        <v>291863893</v>
      </c>
      <c r="Y407" s="23"/>
      <c r="Z407" s="23"/>
      <c r="AA407" s="23" t="s">
        <v>462</v>
      </c>
      <c r="AB407" s="32" t="s">
        <v>892</v>
      </c>
    </row>
    <row r="408" spans="1:28" ht="15" customHeight="1" x14ac:dyDescent="0.25">
      <c r="A408" s="6" t="s">
        <v>210</v>
      </c>
      <c r="B408" s="5" t="s">
        <v>621</v>
      </c>
      <c r="C408" s="5" t="s">
        <v>136</v>
      </c>
      <c r="D408" s="5" t="s">
        <v>3</v>
      </c>
      <c r="E408" s="18" t="str">
        <f t="shared" si="6"/>
        <v>R13</v>
      </c>
      <c r="F408" s="5" t="s">
        <v>774</v>
      </c>
      <c r="G408" s="7" t="e">
        <f>#REF!</f>
        <v>#REF!</v>
      </c>
      <c r="H408" s="5" t="s">
        <v>404</v>
      </c>
      <c r="I408" s="5" t="s">
        <v>773</v>
      </c>
      <c r="J408" s="23">
        <v>511203950</v>
      </c>
      <c r="K408" s="20" t="s">
        <v>891</v>
      </c>
      <c r="L408" s="23" t="s">
        <v>218</v>
      </c>
      <c r="M408" s="23" t="s">
        <v>405</v>
      </c>
      <c r="N408" s="23" t="s">
        <v>402</v>
      </c>
      <c r="O408" s="23" t="s">
        <v>403</v>
      </c>
      <c r="P408" s="23" t="s">
        <v>404</v>
      </c>
      <c r="Q408" s="23" t="s">
        <v>480</v>
      </c>
      <c r="R408" s="23"/>
      <c r="S408" s="23" t="s">
        <v>463</v>
      </c>
      <c r="T408" s="23" t="s">
        <v>405</v>
      </c>
      <c r="U408" s="23" t="s">
        <v>402</v>
      </c>
      <c r="V408" s="23" t="s">
        <v>403</v>
      </c>
      <c r="W408" s="23" t="s">
        <v>404</v>
      </c>
      <c r="X408" s="23">
        <v>291863893</v>
      </c>
      <c r="Y408" s="23"/>
      <c r="Z408" s="23"/>
      <c r="AA408" s="23" t="s">
        <v>462</v>
      </c>
      <c r="AB408" s="32" t="s">
        <v>892</v>
      </c>
    </row>
    <row r="409" spans="1:28" ht="15" customHeight="1" x14ac:dyDescent="0.25">
      <c r="A409" s="6" t="s">
        <v>210</v>
      </c>
      <c r="B409" s="5" t="s">
        <v>56</v>
      </c>
      <c r="C409" s="5" t="s">
        <v>359</v>
      </c>
      <c r="D409" s="5" t="s">
        <v>477</v>
      </c>
      <c r="E409" s="18" t="str">
        <f t="shared" si="6"/>
        <v>R12</v>
      </c>
      <c r="F409" s="5" t="s">
        <v>774</v>
      </c>
      <c r="G409" s="7" t="e">
        <f>#REF!</f>
        <v>#REF!</v>
      </c>
      <c r="H409" s="5" t="s">
        <v>404</v>
      </c>
      <c r="I409" s="5" t="s">
        <v>773</v>
      </c>
      <c r="J409" s="23">
        <v>511203950</v>
      </c>
      <c r="K409" s="20" t="s">
        <v>891</v>
      </c>
      <c r="L409" s="23" t="s">
        <v>218</v>
      </c>
      <c r="M409" s="23" t="s">
        <v>405</v>
      </c>
      <c r="N409" s="23" t="s">
        <v>402</v>
      </c>
      <c r="O409" s="23" t="s">
        <v>403</v>
      </c>
      <c r="P409" s="23" t="s">
        <v>404</v>
      </c>
      <c r="Q409" s="23" t="s">
        <v>480</v>
      </c>
      <c r="R409" s="23"/>
      <c r="S409" s="23" t="s">
        <v>463</v>
      </c>
      <c r="T409" s="23" t="s">
        <v>405</v>
      </c>
      <c r="U409" s="23" t="s">
        <v>402</v>
      </c>
      <c r="V409" s="23" t="s">
        <v>403</v>
      </c>
      <c r="W409" s="23" t="s">
        <v>404</v>
      </c>
      <c r="X409" s="23">
        <v>291863893</v>
      </c>
      <c r="Y409" s="23"/>
      <c r="Z409" s="23"/>
      <c r="AA409" s="23" t="s">
        <v>462</v>
      </c>
      <c r="AB409" s="32" t="s">
        <v>892</v>
      </c>
    </row>
    <row r="410" spans="1:28" ht="15" customHeight="1" x14ac:dyDescent="0.25">
      <c r="A410" s="6" t="s">
        <v>210</v>
      </c>
      <c r="B410" s="5" t="s">
        <v>13</v>
      </c>
      <c r="C410" s="5" t="s">
        <v>359</v>
      </c>
      <c r="D410" s="5" t="s">
        <v>29</v>
      </c>
      <c r="E410" s="18" t="str">
        <f t="shared" si="6"/>
        <v>R12</v>
      </c>
      <c r="F410" s="5" t="s">
        <v>774</v>
      </c>
      <c r="G410" s="7" t="e">
        <f>#REF!</f>
        <v>#REF!</v>
      </c>
      <c r="H410" s="5" t="s">
        <v>404</v>
      </c>
      <c r="I410" s="5" t="s">
        <v>773</v>
      </c>
      <c r="J410" s="23">
        <v>511203950</v>
      </c>
      <c r="K410" s="20" t="s">
        <v>891</v>
      </c>
      <c r="L410" s="23" t="s">
        <v>218</v>
      </c>
      <c r="M410" s="23" t="s">
        <v>405</v>
      </c>
      <c r="N410" s="23" t="s">
        <v>402</v>
      </c>
      <c r="O410" s="23" t="s">
        <v>403</v>
      </c>
      <c r="P410" s="23" t="s">
        <v>404</v>
      </c>
      <c r="Q410" s="23" t="s">
        <v>480</v>
      </c>
      <c r="R410" s="23"/>
      <c r="S410" s="23" t="s">
        <v>463</v>
      </c>
      <c r="T410" s="23" t="s">
        <v>405</v>
      </c>
      <c r="U410" s="23" t="s">
        <v>402</v>
      </c>
      <c r="V410" s="23" t="s">
        <v>403</v>
      </c>
      <c r="W410" s="23" t="s">
        <v>404</v>
      </c>
      <c r="X410" s="23">
        <v>291863893</v>
      </c>
      <c r="Y410" s="23"/>
      <c r="Z410" s="23"/>
      <c r="AA410" s="23" t="s">
        <v>462</v>
      </c>
      <c r="AB410" s="32" t="s">
        <v>892</v>
      </c>
    </row>
    <row r="411" spans="1:28" ht="15" customHeight="1" x14ac:dyDescent="0.25">
      <c r="A411" s="6" t="s">
        <v>210</v>
      </c>
      <c r="B411" s="5" t="s">
        <v>119</v>
      </c>
      <c r="C411" s="5" t="s">
        <v>359</v>
      </c>
      <c r="D411" s="5" t="s">
        <v>150</v>
      </c>
      <c r="E411" s="18" t="str">
        <f t="shared" si="6"/>
        <v>R12</v>
      </c>
      <c r="F411" s="5" t="s">
        <v>774</v>
      </c>
      <c r="G411" s="7" t="e">
        <f>#REF!</f>
        <v>#REF!</v>
      </c>
      <c r="H411" s="5" t="s">
        <v>404</v>
      </c>
      <c r="I411" s="5" t="s">
        <v>773</v>
      </c>
      <c r="J411" s="23">
        <v>511203950</v>
      </c>
      <c r="K411" s="20" t="s">
        <v>891</v>
      </c>
      <c r="L411" s="23" t="s">
        <v>218</v>
      </c>
      <c r="M411" s="23" t="s">
        <v>405</v>
      </c>
      <c r="N411" s="23" t="s">
        <v>402</v>
      </c>
      <c r="O411" s="23" t="s">
        <v>403</v>
      </c>
      <c r="P411" s="23" t="s">
        <v>404</v>
      </c>
      <c r="Q411" s="23" t="s">
        <v>480</v>
      </c>
      <c r="R411" s="23"/>
      <c r="S411" s="23" t="s">
        <v>463</v>
      </c>
      <c r="T411" s="23" t="s">
        <v>405</v>
      </c>
      <c r="U411" s="23" t="s">
        <v>402</v>
      </c>
      <c r="V411" s="23" t="s">
        <v>403</v>
      </c>
      <c r="W411" s="23" t="s">
        <v>404</v>
      </c>
      <c r="X411" s="23">
        <v>291863893</v>
      </c>
      <c r="Y411" s="23"/>
      <c r="Z411" s="23"/>
      <c r="AA411" s="23" t="s">
        <v>462</v>
      </c>
      <c r="AB411" s="32" t="s">
        <v>892</v>
      </c>
    </row>
    <row r="412" spans="1:28" ht="15" customHeight="1" x14ac:dyDescent="0.25">
      <c r="A412" s="6" t="s">
        <v>210</v>
      </c>
      <c r="B412" s="5" t="s">
        <v>120</v>
      </c>
      <c r="C412" s="5" t="s">
        <v>359</v>
      </c>
      <c r="D412" s="5" t="s">
        <v>156</v>
      </c>
      <c r="E412" s="18" t="str">
        <f t="shared" si="6"/>
        <v>R12</v>
      </c>
      <c r="F412" s="5" t="s">
        <v>774</v>
      </c>
      <c r="G412" s="7" t="e">
        <f>#REF!</f>
        <v>#REF!</v>
      </c>
      <c r="H412" s="5" t="s">
        <v>404</v>
      </c>
      <c r="I412" s="5" t="s">
        <v>773</v>
      </c>
      <c r="J412" s="23">
        <v>511203950</v>
      </c>
      <c r="K412" s="20" t="s">
        <v>891</v>
      </c>
      <c r="L412" s="23" t="s">
        <v>218</v>
      </c>
      <c r="M412" s="23" t="s">
        <v>405</v>
      </c>
      <c r="N412" s="23" t="s">
        <v>402</v>
      </c>
      <c r="O412" s="23" t="s">
        <v>403</v>
      </c>
      <c r="P412" s="23" t="s">
        <v>404</v>
      </c>
      <c r="Q412" s="23" t="s">
        <v>480</v>
      </c>
      <c r="R412" s="23"/>
      <c r="S412" s="23" t="s">
        <v>463</v>
      </c>
      <c r="T412" s="23" t="s">
        <v>405</v>
      </c>
      <c r="U412" s="23" t="s">
        <v>402</v>
      </c>
      <c r="V412" s="23" t="s">
        <v>403</v>
      </c>
      <c r="W412" s="23" t="s">
        <v>404</v>
      </c>
      <c r="X412" s="23">
        <v>291863893</v>
      </c>
      <c r="Y412" s="23"/>
      <c r="Z412" s="23"/>
      <c r="AA412" s="23" t="s">
        <v>462</v>
      </c>
      <c r="AB412" s="32" t="s">
        <v>892</v>
      </c>
    </row>
    <row r="413" spans="1:28" ht="15" customHeight="1" x14ac:dyDescent="0.25">
      <c r="A413" s="6" t="s">
        <v>210</v>
      </c>
      <c r="B413" s="5" t="s">
        <v>609</v>
      </c>
      <c r="C413" s="5" t="s">
        <v>136</v>
      </c>
      <c r="D413" s="5" t="s">
        <v>142</v>
      </c>
      <c r="E413" s="18" t="str">
        <f t="shared" si="6"/>
        <v>R13</v>
      </c>
      <c r="F413" s="5" t="s">
        <v>774</v>
      </c>
      <c r="G413" s="7" t="e">
        <f>#REF!</f>
        <v>#REF!</v>
      </c>
      <c r="H413" s="5" t="s">
        <v>404</v>
      </c>
      <c r="I413" s="5" t="s">
        <v>773</v>
      </c>
      <c r="J413" s="23">
        <v>511203950</v>
      </c>
      <c r="K413" s="20" t="s">
        <v>891</v>
      </c>
      <c r="L413" s="23" t="s">
        <v>218</v>
      </c>
      <c r="M413" s="23" t="s">
        <v>405</v>
      </c>
      <c r="N413" s="23" t="s">
        <v>402</v>
      </c>
      <c r="O413" s="23" t="s">
        <v>403</v>
      </c>
      <c r="P413" s="23" t="s">
        <v>404</v>
      </c>
      <c r="Q413" s="23" t="s">
        <v>480</v>
      </c>
      <c r="R413" s="23"/>
      <c r="S413" s="23" t="s">
        <v>463</v>
      </c>
      <c r="T413" s="23" t="s">
        <v>405</v>
      </c>
      <c r="U413" s="23" t="s">
        <v>402</v>
      </c>
      <c r="V413" s="23" t="s">
        <v>403</v>
      </c>
      <c r="W413" s="23" t="s">
        <v>404</v>
      </c>
      <c r="X413" s="23">
        <v>291863893</v>
      </c>
      <c r="Y413" s="23"/>
      <c r="Z413" s="23"/>
      <c r="AA413" s="23" t="s">
        <v>462</v>
      </c>
      <c r="AB413" s="32" t="s">
        <v>892</v>
      </c>
    </row>
    <row r="414" spans="1:28" ht="15" customHeight="1" x14ac:dyDescent="0.25">
      <c r="A414" s="6" t="s">
        <v>210</v>
      </c>
      <c r="B414" s="5" t="s">
        <v>649</v>
      </c>
      <c r="C414" s="5" t="s">
        <v>136</v>
      </c>
      <c r="D414" s="5" t="s">
        <v>695</v>
      </c>
      <c r="E414" s="18" t="str">
        <f t="shared" si="6"/>
        <v>R13</v>
      </c>
      <c r="F414" s="5" t="s">
        <v>774</v>
      </c>
      <c r="G414" s="7" t="e">
        <f>#REF!</f>
        <v>#REF!</v>
      </c>
      <c r="H414" s="5" t="s">
        <v>404</v>
      </c>
      <c r="I414" s="5" t="s">
        <v>773</v>
      </c>
      <c r="J414" s="23">
        <v>511203950</v>
      </c>
      <c r="K414" s="20" t="s">
        <v>891</v>
      </c>
      <c r="L414" s="23" t="s">
        <v>218</v>
      </c>
      <c r="M414" s="23" t="s">
        <v>405</v>
      </c>
      <c r="N414" s="23" t="s">
        <v>402</v>
      </c>
      <c r="O414" s="23" t="s">
        <v>403</v>
      </c>
      <c r="P414" s="23" t="s">
        <v>404</v>
      </c>
      <c r="Q414" s="23" t="s">
        <v>480</v>
      </c>
      <c r="R414" s="23"/>
      <c r="S414" s="23" t="s">
        <v>463</v>
      </c>
      <c r="T414" s="23" t="s">
        <v>405</v>
      </c>
      <c r="U414" s="23" t="s">
        <v>402</v>
      </c>
      <c r="V414" s="23" t="s">
        <v>403</v>
      </c>
      <c r="W414" s="23" t="s">
        <v>404</v>
      </c>
      <c r="X414" s="23">
        <v>291863893</v>
      </c>
      <c r="Y414" s="23"/>
      <c r="Z414" s="23"/>
      <c r="AA414" s="23" t="s">
        <v>462</v>
      </c>
      <c r="AB414" s="32" t="s">
        <v>892</v>
      </c>
    </row>
    <row r="415" spans="1:28" ht="15" customHeight="1" x14ac:dyDescent="0.25">
      <c r="A415" s="6" t="s">
        <v>210</v>
      </c>
      <c r="B415" s="5" t="s">
        <v>394</v>
      </c>
      <c r="C415" s="5" t="s">
        <v>136</v>
      </c>
      <c r="D415" s="5" t="s">
        <v>686</v>
      </c>
      <c r="E415" s="18" t="str">
        <f t="shared" si="6"/>
        <v>R13</v>
      </c>
      <c r="F415" s="5" t="s">
        <v>774</v>
      </c>
      <c r="G415" s="7" t="e">
        <f>#REF!</f>
        <v>#REF!</v>
      </c>
      <c r="H415" s="5" t="s">
        <v>404</v>
      </c>
      <c r="I415" s="5" t="s">
        <v>773</v>
      </c>
      <c r="J415" s="23">
        <v>511203950</v>
      </c>
      <c r="K415" s="20" t="s">
        <v>891</v>
      </c>
      <c r="L415" s="23" t="s">
        <v>218</v>
      </c>
      <c r="M415" s="23" t="s">
        <v>405</v>
      </c>
      <c r="N415" s="23" t="s">
        <v>402</v>
      </c>
      <c r="O415" s="23" t="s">
        <v>403</v>
      </c>
      <c r="P415" s="23" t="s">
        <v>404</v>
      </c>
      <c r="Q415" s="23" t="s">
        <v>480</v>
      </c>
      <c r="R415" s="23"/>
      <c r="S415" s="23" t="s">
        <v>463</v>
      </c>
      <c r="T415" s="23" t="s">
        <v>405</v>
      </c>
      <c r="U415" s="23" t="s">
        <v>402</v>
      </c>
      <c r="V415" s="23" t="s">
        <v>403</v>
      </c>
      <c r="W415" s="23" t="s">
        <v>404</v>
      </c>
      <c r="X415" s="23">
        <v>291863893</v>
      </c>
      <c r="Y415" s="23"/>
      <c r="Z415" s="23"/>
      <c r="AA415" s="23" t="s">
        <v>462</v>
      </c>
      <c r="AB415" s="32" t="s">
        <v>892</v>
      </c>
    </row>
    <row r="416" spans="1:28" ht="15" customHeight="1" x14ac:dyDescent="0.25">
      <c r="A416" s="6" t="s">
        <v>210</v>
      </c>
      <c r="B416" s="5" t="s">
        <v>83</v>
      </c>
      <c r="C416" s="5" t="s">
        <v>397</v>
      </c>
      <c r="D416" s="5" t="s">
        <v>427</v>
      </c>
      <c r="E416" s="18" t="str">
        <f t="shared" si="6"/>
        <v>R12/D13</v>
      </c>
      <c r="F416" s="5" t="s">
        <v>774</v>
      </c>
      <c r="G416" s="7" t="e">
        <f>#REF!</f>
        <v>#REF!</v>
      </c>
      <c r="H416" s="5" t="s">
        <v>404</v>
      </c>
      <c r="I416" s="5" t="s">
        <v>773</v>
      </c>
      <c r="J416" s="23">
        <v>511203950</v>
      </c>
      <c r="K416" s="20" t="s">
        <v>891</v>
      </c>
      <c r="L416" s="23" t="s">
        <v>218</v>
      </c>
      <c r="M416" s="23" t="s">
        <v>405</v>
      </c>
      <c r="N416" s="23" t="s">
        <v>402</v>
      </c>
      <c r="O416" s="23" t="s">
        <v>403</v>
      </c>
      <c r="P416" s="23" t="s">
        <v>404</v>
      </c>
      <c r="Q416" s="23" t="s">
        <v>480</v>
      </c>
      <c r="R416" s="23"/>
      <c r="S416" s="23" t="s">
        <v>463</v>
      </c>
      <c r="T416" s="23" t="s">
        <v>405</v>
      </c>
      <c r="U416" s="23" t="s">
        <v>402</v>
      </c>
      <c r="V416" s="23" t="s">
        <v>403</v>
      </c>
      <c r="W416" s="23" t="s">
        <v>404</v>
      </c>
      <c r="X416" s="23">
        <v>291863893</v>
      </c>
      <c r="Y416" s="23"/>
      <c r="Z416" s="23"/>
      <c r="AA416" s="23" t="s">
        <v>462</v>
      </c>
      <c r="AB416" s="32" t="s">
        <v>892</v>
      </c>
    </row>
    <row r="417" spans="1:28" ht="15" customHeight="1" x14ac:dyDescent="0.25">
      <c r="A417" s="6" t="s">
        <v>210</v>
      </c>
      <c r="B417" s="5" t="s">
        <v>43</v>
      </c>
      <c r="C417" s="5" t="s">
        <v>136</v>
      </c>
      <c r="D417" s="5" t="s">
        <v>47</v>
      </c>
      <c r="E417" s="18" t="str">
        <f t="shared" si="6"/>
        <v>R13</v>
      </c>
      <c r="F417" s="5" t="s">
        <v>774</v>
      </c>
      <c r="G417" s="7" t="e">
        <f>#REF!</f>
        <v>#REF!</v>
      </c>
      <c r="H417" s="5" t="s">
        <v>404</v>
      </c>
      <c r="I417" s="5" t="s">
        <v>773</v>
      </c>
      <c r="J417" s="23">
        <v>511203950</v>
      </c>
      <c r="K417" s="20" t="s">
        <v>891</v>
      </c>
      <c r="L417" s="23" t="s">
        <v>218</v>
      </c>
      <c r="M417" s="23" t="s">
        <v>405</v>
      </c>
      <c r="N417" s="23" t="s">
        <v>402</v>
      </c>
      <c r="O417" s="23" t="s">
        <v>403</v>
      </c>
      <c r="P417" s="23" t="s">
        <v>404</v>
      </c>
      <c r="Q417" s="23" t="s">
        <v>480</v>
      </c>
      <c r="R417" s="23"/>
      <c r="S417" s="23" t="s">
        <v>463</v>
      </c>
      <c r="T417" s="23" t="s">
        <v>405</v>
      </c>
      <c r="U417" s="23" t="s">
        <v>402</v>
      </c>
      <c r="V417" s="23" t="s">
        <v>403</v>
      </c>
      <c r="W417" s="23" t="s">
        <v>404</v>
      </c>
      <c r="X417" s="23">
        <v>291863893</v>
      </c>
      <c r="Y417" s="23"/>
      <c r="Z417" s="23"/>
      <c r="AA417" s="23" t="s">
        <v>462</v>
      </c>
      <c r="AB417" s="32" t="s">
        <v>892</v>
      </c>
    </row>
    <row r="418" spans="1:28" ht="15" customHeight="1" x14ac:dyDescent="0.25">
      <c r="A418" s="6" t="s">
        <v>210</v>
      </c>
      <c r="B418" s="5" t="s">
        <v>610</v>
      </c>
      <c r="C418" s="5" t="s">
        <v>359</v>
      </c>
      <c r="D418" s="5" t="s">
        <v>42</v>
      </c>
      <c r="E418" s="18" t="str">
        <f t="shared" si="6"/>
        <v>R12</v>
      </c>
      <c r="F418" s="5" t="s">
        <v>774</v>
      </c>
      <c r="G418" s="7" t="e">
        <f>#REF!</f>
        <v>#REF!</v>
      </c>
      <c r="H418" s="5" t="s">
        <v>404</v>
      </c>
      <c r="I418" s="5" t="s">
        <v>773</v>
      </c>
      <c r="J418" s="23">
        <v>511203950</v>
      </c>
      <c r="K418" s="20" t="s">
        <v>891</v>
      </c>
      <c r="L418" s="23" t="s">
        <v>218</v>
      </c>
      <c r="M418" s="23" t="s">
        <v>405</v>
      </c>
      <c r="N418" s="23" t="s">
        <v>402</v>
      </c>
      <c r="O418" s="23" t="s">
        <v>403</v>
      </c>
      <c r="P418" s="23" t="s">
        <v>404</v>
      </c>
      <c r="Q418" s="23" t="s">
        <v>480</v>
      </c>
      <c r="R418" s="23"/>
      <c r="S418" s="23" t="s">
        <v>463</v>
      </c>
      <c r="T418" s="23" t="s">
        <v>405</v>
      </c>
      <c r="U418" s="23" t="s">
        <v>402</v>
      </c>
      <c r="V418" s="23" t="s">
        <v>403</v>
      </c>
      <c r="W418" s="23" t="s">
        <v>404</v>
      </c>
      <c r="X418" s="23">
        <v>291863893</v>
      </c>
      <c r="Y418" s="23"/>
      <c r="Z418" s="23"/>
      <c r="AA418" s="23" t="s">
        <v>462</v>
      </c>
      <c r="AB418" s="32" t="s">
        <v>892</v>
      </c>
    </row>
    <row r="419" spans="1:28" ht="15" customHeight="1" x14ac:dyDescent="0.25">
      <c r="A419" s="6" t="s">
        <v>210</v>
      </c>
      <c r="B419" s="5" t="s">
        <v>26</v>
      </c>
      <c r="C419" s="5" t="s">
        <v>400</v>
      </c>
      <c r="D419" s="5" t="s">
        <v>266</v>
      </c>
      <c r="E419" s="18" t="str">
        <f t="shared" si="6"/>
        <v>R12, R13</v>
      </c>
      <c r="F419" s="5" t="s">
        <v>774</v>
      </c>
      <c r="G419" s="7" t="e">
        <f>#REF!</f>
        <v>#REF!</v>
      </c>
      <c r="H419" s="5" t="s">
        <v>404</v>
      </c>
      <c r="I419" s="5" t="s">
        <v>773</v>
      </c>
      <c r="J419" s="23">
        <v>511203950</v>
      </c>
      <c r="K419" s="20" t="s">
        <v>891</v>
      </c>
      <c r="L419" s="23" t="s">
        <v>218</v>
      </c>
      <c r="M419" s="23" t="s">
        <v>405</v>
      </c>
      <c r="N419" s="23" t="s">
        <v>402</v>
      </c>
      <c r="O419" s="23" t="s">
        <v>403</v>
      </c>
      <c r="P419" s="23" t="s">
        <v>404</v>
      </c>
      <c r="Q419" s="23" t="s">
        <v>480</v>
      </c>
      <c r="R419" s="23"/>
      <c r="S419" s="23" t="s">
        <v>463</v>
      </c>
      <c r="T419" s="23" t="s">
        <v>405</v>
      </c>
      <c r="U419" s="23" t="s">
        <v>402</v>
      </c>
      <c r="V419" s="23" t="s">
        <v>403</v>
      </c>
      <c r="W419" s="23" t="s">
        <v>404</v>
      </c>
      <c r="X419" s="23">
        <v>291863893</v>
      </c>
      <c r="Y419" s="23"/>
      <c r="Z419" s="23"/>
      <c r="AA419" s="23" t="s">
        <v>462</v>
      </c>
      <c r="AB419" s="32" t="s">
        <v>892</v>
      </c>
    </row>
    <row r="420" spans="1:28" ht="15" customHeight="1" x14ac:dyDescent="0.25">
      <c r="A420" s="6" t="s">
        <v>210</v>
      </c>
      <c r="B420" s="5" t="s">
        <v>547</v>
      </c>
      <c r="C420" s="5" t="s">
        <v>136</v>
      </c>
      <c r="D420" s="5" t="s">
        <v>48</v>
      </c>
      <c r="E420" s="18" t="str">
        <f t="shared" si="6"/>
        <v>R13</v>
      </c>
      <c r="F420" s="5" t="s">
        <v>774</v>
      </c>
      <c r="G420" s="7" t="e">
        <f>#REF!</f>
        <v>#REF!</v>
      </c>
      <c r="H420" s="5" t="s">
        <v>404</v>
      </c>
      <c r="I420" s="5" t="s">
        <v>773</v>
      </c>
      <c r="J420" s="23">
        <v>511203950</v>
      </c>
      <c r="K420" s="20" t="s">
        <v>891</v>
      </c>
      <c r="L420" s="23" t="s">
        <v>218</v>
      </c>
      <c r="M420" s="23" t="s">
        <v>405</v>
      </c>
      <c r="N420" s="23" t="s">
        <v>402</v>
      </c>
      <c r="O420" s="23" t="s">
        <v>403</v>
      </c>
      <c r="P420" s="23" t="s">
        <v>404</v>
      </c>
      <c r="Q420" s="23" t="s">
        <v>480</v>
      </c>
      <c r="R420" s="23"/>
      <c r="S420" s="23" t="s">
        <v>463</v>
      </c>
      <c r="T420" s="23" t="s">
        <v>405</v>
      </c>
      <c r="U420" s="23" t="s">
        <v>402</v>
      </c>
      <c r="V420" s="23" t="s">
        <v>403</v>
      </c>
      <c r="W420" s="23" t="s">
        <v>404</v>
      </c>
      <c r="X420" s="23">
        <v>291863893</v>
      </c>
      <c r="Y420" s="23"/>
      <c r="Z420" s="23"/>
      <c r="AA420" s="23" t="s">
        <v>462</v>
      </c>
      <c r="AB420" s="32" t="s">
        <v>892</v>
      </c>
    </row>
    <row r="421" spans="1:28" ht="15" customHeight="1" x14ac:dyDescent="0.25">
      <c r="A421" s="6" t="s">
        <v>210</v>
      </c>
      <c r="B421" s="5" t="s">
        <v>650</v>
      </c>
      <c r="C421" s="5" t="s">
        <v>136</v>
      </c>
      <c r="D421" s="5" t="s">
        <v>245</v>
      </c>
      <c r="E421" s="18" t="str">
        <f t="shared" si="6"/>
        <v>R13</v>
      </c>
      <c r="F421" s="5" t="s">
        <v>774</v>
      </c>
      <c r="G421" s="7" t="e">
        <f>#REF!</f>
        <v>#REF!</v>
      </c>
      <c r="H421" s="5" t="s">
        <v>404</v>
      </c>
      <c r="I421" s="5" t="s">
        <v>773</v>
      </c>
      <c r="J421" s="23">
        <v>511203950</v>
      </c>
      <c r="K421" s="20" t="s">
        <v>891</v>
      </c>
      <c r="L421" s="23" t="s">
        <v>218</v>
      </c>
      <c r="M421" s="23" t="s">
        <v>405</v>
      </c>
      <c r="N421" s="23" t="s">
        <v>402</v>
      </c>
      <c r="O421" s="23" t="s">
        <v>403</v>
      </c>
      <c r="P421" s="23" t="s">
        <v>404</v>
      </c>
      <c r="Q421" s="23" t="s">
        <v>480</v>
      </c>
      <c r="R421" s="23"/>
      <c r="S421" s="23" t="s">
        <v>463</v>
      </c>
      <c r="T421" s="23" t="s">
        <v>405</v>
      </c>
      <c r="U421" s="23" t="s">
        <v>402</v>
      </c>
      <c r="V421" s="23" t="s">
        <v>403</v>
      </c>
      <c r="W421" s="23" t="s">
        <v>404</v>
      </c>
      <c r="X421" s="23">
        <v>291863893</v>
      </c>
      <c r="Y421" s="23"/>
      <c r="Z421" s="23"/>
      <c r="AA421" s="23" t="s">
        <v>462</v>
      </c>
      <c r="AB421" s="32" t="s">
        <v>892</v>
      </c>
    </row>
    <row r="422" spans="1:28" ht="15" customHeight="1" x14ac:dyDescent="0.25">
      <c r="A422" s="6" t="s">
        <v>210</v>
      </c>
      <c r="B422" s="5" t="s">
        <v>651</v>
      </c>
      <c r="C422" s="5" t="s">
        <v>136</v>
      </c>
      <c r="D422" s="5" t="s">
        <v>696</v>
      </c>
      <c r="E422" s="18" t="str">
        <f t="shared" si="6"/>
        <v>R13</v>
      </c>
      <c r="F422" s="5" t="s">
        <v>774</v>
      </c>
      <c r="G422" s="7" t="e">
        <f>#REF!</f>
        <v>#REF!</v>
      </c>
      <c r="H422" s="5" t="s">
        <v>404</v>
      </c>
      <c r="I422" s="5" t="s">
        <v>773</v>
      </c>
      <c r="J422" s="23">
        <v>511203950</v>
      </c>
      <c r="K422" s="20" t="s">
        <v>891</v>
      </c>
      <c r="L422" s="23" t="s">
        <v>218</v>
      </c>
      <c r="M422" s="23" t="s">
        <v>405</v>
      </c>
      <c r="N422" s="23" t="s">
        <v>402</v>
      </c>
      <c r="O422" s="23" t="s">
        <v>403</v>
      </c>
      <c r="P422" s="23" t="s">
        <v>404</v>
      </c>
      <c r="Q422" s="23" t="s">
        <v>480</v>
      </c>
      <c r="R422" s="23"/>
      <c r="S422" s="23" t="s">
        <v>463</v>
      </c>
      <c r="T422" s="23" t="s">
        <v>405</v>
      </c>
      <c r="U422" s="23" t="s">
        <v>402</v>
      </c>
      <c r="V422" s="23" t="s">
        <v>403</v>
      </c>
      <c r="W422" s="23" t="s">
        <v>404</v>
      </c>
      <c r="X422" s="23">
        <v>291863893</v>
      </c>
      <c r="Y422" s="23"/>
      <c r="Z422" s="23"/>
      <c r="AA422" s="23" t="s">
        <v>462</v>
      </c>
      <c r="AB422" s="32" t="s">
        <v>892</v>
      </c>
    </row>
    <row r="423" spans="1:28" ht="15" customHeight="1" x14ac:dyDescent="0.25">
      <c r="A423" s="6" t="s">
        <v>210</v>
      </c>
      <c r="B423" s="5" t="s">
        <v>569</v>
      </c>
      <c r="C423" s="5" t="s">
        <v>136</v>
      </c>
      <c r="D423" s="5" t="s">
        <v>478</v>
      </c>
      <c r="E423" s="18" t="str">
        <f t="shared" si="6"/>
        <v>R13</v>
      </c>
      <c r="F423" s="5" t="s">
        <v>774</v>
      </c>
      <c r="G423" s="7" t="e">
        <f>#REF!</f>
        <v>#REF!</v>
      </c>
      <c r="H423" s="5" t="s">
        <v>404</v>
      </c>
      <c r="I423" s="5" t="s">
        <v>773</v>
      </c>
      <c r="J423" s="23">
        <v>511203950</v>
      </c>
      <c r="K423" s="20" t="s">
        <v>891</v>
      </c>
      <c r="L423" s="23" t="s">
        <v>218</v>
      </c>
      <c r="M423" s="23" t="s">
        <v>405</v>
      </c>
      <c r="N423" s="23" t="s">
        <v>402</v>
      </c>
      <c r="O423" s="23" t="s">
        <v>403</v>
      </c>
      <c r="P423" s="23" t="s">
        <v>404</v>
      </c>
      <c r="Q423" s="23" t="s">
        <v>480</v>
      </c>
      <c r="R423" s="23"/>
      <c r="S423" s="23" t="s">
        <v>463</v>
      </c>
      <c r="T423" s="23" t="s">
        <v>405</v>
      </c>
      <c r="U423" s="23" t="s">
        <v>402</v>
      </c>
      <c r="V423" s="23" t="s">
        <v>403</v>
      </c>
      <c r="W423" s="23" t="s">
        <v>404</v>
      </c>
      <c r="X423" s="23">
        <v>291863893</v>
      </c>
      <c r="Y423" s="23"/>
      <c r="Z423" s="23"/>
      <c r="AA423" s="23" t="s">
        <v>462</v>
      </c>
      <c r="AB423" s="32" t="s">
        <v>892</v>
      </c>
    </row>
    <row r="424" spans="1:28" ht="15" customHeight="1" x14ac:dyDescent="0.25">
      <c r="A424" s="6" t="s">
        <v>210</v>
      </c>
      <c r="B424" s="5" t="s">
        <v>44</v>
      </c>
      <c r="C424" s="5" t="s">
        <v>359</v>
      </c>
      <c r="D424" s="5" t="s">
        <v>49</v>
      </c>
      <c r="E424" s="18" t="str">
        <f t="shared" si="6"/>
        <v>R12</v>
      </c>
      <c r="F424" s="5" t="s">
        <v>774</v>
      </c>
      <c r="G424" s="7" t="e">
        <f>#REF!</f>
        <v>#REF!</v>
      </c>
      <c r="H424" s="5" t="s">
        <v>404</v>
      </c>
      <c r="I424" s="5" t="s">
        <v>773</v>
      </c>
      <c r="J424" s="23">
        <v>511203950</v>
      </c>
      <c r="K424" s="20" t="s">
        <v>891</v>
      </c>
      <c r="L424" s="23" t="s">
        <v>218</v>
      </c>
      <c r="M424" s="23" t="s">
        <v>405</v>
      </c>
      <c r="N424" s="23" t="s">
        <v>402</v>
      </c>
      <c r="O424" s="23" t="s">
        <v>403</v>
      </c>
      <c r="P424" s="23" t="s">
        <v>404</v>
      </c>
      <c r="Q424" s="23" t="s">
        <v>480</v>
      </c>
      <c r="R424" s="23"/>
      <c r="S424" s="23" t="s">
        <v>463</v>
      </c>
      <c r="T424" s="23" t="s">
        <v>405</v>
      </c>
      <c r="U424" s="23" t="s">
        <v>402</v>
      </c>
      <c r="V424" s="23" t="s">
        <v>403</v>
      </c>
      <c r="W424" s="23" t="s">
        <v>404</v>
      </c>
      <c r="X424" s="23">
        <v>291863893</v>
      </c>
      <c r="Y424" s="23"/>
      <c r="Z424" s="23"/>
      <c r="AA424" s="23" t="s">
        <v>462</v>
      </c>
      <c r="AB424" s="32" t="s">
        <v>892</v>
      </c>
    </row>
    <row r="425" spans="1:28" ht="15" customHeight="1" x14ac:dyDescent="0.25">
      <c r="A425" s="6" t="s">
        <v>210</v>
      </c>
      <c r="B425" s="5" t="s">
        <v>642</v>
      </c>
      <c r="C425" s="5" t="s">
        <v>136</v>
      </c>
      <c r="D425" s="5" t="s">
        <v>68</v>
      </c>
      <c r="E425" s="18" t="str">
        <f t="shared" si="6"/>
        <v>R13</v>
      </c>
      <c r="F425" s="5" t="s">
        <v>774</v>
      </c>
      <c r="G425" s="7" t="e">
        <f>#REF!</f>
        <v>#REF!</v>
      </c>
      <c r="H425" s="5" t="s">
        <v>404</v>
      </c>
      <c r="I425" s="5" t="s">
        <v>773</v>
      </c>
      <c r="J425" s="23">
        <v>511203950</v>
      </c>
      <c r="K425" s="20" t="s">
        <v>891</v>
      </c>
      <c r="L425" s="23" t="s">
        <v>218</v>
      </c>
      <c r="M425" s="23" t="s">
        <v>405</v>
      </c>
      <c r="N425" s="23" t="s">
        <v>402</v>
      </c>
      <c r="O425" s="23" t="s">
        <v>403</v>
      </c>
      <c r="P425" s="23" t="s">
        <v>404</v>
      </c>
      <c r="Q425" s="23" t="s">
        <v>480</v>
      </c>
      <c r="R425" s="23"/>
      <c r="S425" s="23" t="s">
        <v>463</v>
      </c>
      <c r="T425" s="23" t="s">
        <v>405</v>
      </c>
      <c r="U425" s="23" t="s">
        <v>402</v>
      </c>
      <c r="V425" s="23" t="s">
        <v>403</v>
      </c>
      <c r="W425" s="23" t="s">
        <v>404</v>
      </c>
      <c r="X425" s="23">
        <v>291863893</v>
      </c>
      <c r="Y425" s="23"/>
      <c r="Z425" s="23"/>
      <c r="AA425" s="23" t="s">
        <v>462</v>
      </c>
      <c r="AB425" s="32" t="s">
        <v>892</v>
      </c>
    </row>
    <row r="426" spans="1:28" ht="15" customHeight="1" x14ac:dyDescent="0.25">
      <c r="A426" s="6" t="s">
        <v>210</v>
      </c>
      <c r="B426" s="5" t="s">
        <v>652</v>
      </c>
      <c r="C426" s="5" t="s">
        <v>136</v>
      </c>
      <c r="D426" s="5" t="s">
        <v>69</v>
      </c>
      <c r="E426" s="18" t="str">
        <f t="shared" si="6"/>
        <v>R13</v>
      </c>
      <c r="F426" s="5" t="s">
        <v>774</v>
      </c>
      <c r="G426" s="7" t="e">
        <f>#REF!</f>
        <v>#REF!</v>
      </c>
      <c r="H426" s="5" t="s">
        <v>404</v>
      </c>
      <c r="I426" s="5" t="s">
        <v>773</v>
      </c>
      <c r="J426" s="23">
        <v>511203950</v>
      </c>
      <c r="K426" s="20" t="s">
        <v>891</v>
      </c>
      <c r="L426" s="23" t="s">
        <v>218</v>
      </c>
      <c r="M426" s="23" t="s">
        <v>405</v>
      </c>
      <c r="N426" s="23" t="s">
        <v>402</v>
      </c>
      <c r="O426" s="23" t="s">
        <v>403</v>
      </c>
      <c r="P426" s="23" t="s">
        <v>404</v>
      </c>
      <c r="Q426" s="23" t="s">
        <v>480</v>
      </c>
      <c r="R426" s="23"/>
      <c r="S426" s="23" t="s">
        <v>463</v>
      </c>
      <c r="T426" s="23" t="s">
        <v>405</v>
      </c>
      <c r="U426" s="23" t="s">
        <v>402</v>
      </c>
      <c r="V426" s="23" t="s">
        <v>403</v>
      </c>
      <c r="W426" s="23" t="s">
        <v>404</v>
      </c>
      <c r="X426" s="23">
        <v>291863893</v>
      </c>
      <c r="Y426" s="23"/>
      <c r="Z426" s="23"/>
      <c r="AA426" s="23" t="s">
        <v>462</v>
      </c>
      <c r="AB426" s="32" t="s">
        <v>892</v>
      </c>
    </row>
    <row r="427" spans="1:28" ht="15" customHeight="1" x14ac:dyDescent="0.25">
      <c r="A427" s="6" t="s">
        <v>210</v>
      </c>
      <c r="B427" s="5" t="s">
        <v>67</v>
      </c>
      <c r="C427" s="5" t="s">
        <v>397</v>
      </c>
      <c r="D427" s="5" t="s">
        <v>70</v>
      </c>
      <c r="E427" s="18" t="str">
        <f t="shared" si="6"/>
        <v>R12/D13</v>
      </c>
      <c r="F427" s="5" t="s">
        <v>774</v>
      </c>
      <c r="G427" s="7" t="e">
        <f>#REF!</f>
        <v>#REF!</v>
      </c>
      <c r="H427" s="5" t="s">
        <v>404</v>
      </c>
      <c r="I427" s="5" t="s">
        <v>773</v>
      </c>
      <c r="J427" s="23">
        <v>511203950</v>
      </c>
      <c r="K427" s="20" t="s">
        <v>891</v>
      </c>
      <c r="L427" s="23" t="s">
        <v>218</v>
      </c>
      <c r="M427" s="23" t="s">
        <v>405</v>
      </c>
      <c r="N427" s="23" t="s">
        <v>402</v>
      </c>
      <c r="O427" s="23" t="s">
        <v>403</v>
      </c>
      <c r="P427" s="23" t="s">
        <v>404</v>
      </c>
      <c r="Q427" s="23" t="s">
        <v>480</v>
      </c>
      <c r="R427" s="23"/>
      <c r="S427" s="23" t="s">
        <v>463</v>
      </c>
      <c r="T427" s="23" t="s">
        <v>405</v>
      </c>
      <c r="U427" s="23" t="s">
        <v>402</v>
      </c>
      <c r="V427" s="23" t="s">
        <v>403</v>
      </c>
      <c r="W427" s="23" t="s">
        <v>404</v>
      </c>
      <c r="X427" s="23">
        <v>291863893</v>
      </c>
      <c r="Y427" s="23"/>
      <c r="Z427" s="23"/>
      <c r="AA427" s="23" t="s">
        <v>462</v>
      </c>
      <c r="AB427" s="32" t="s">
        <v>892</v>
      </c>
    </row>
    <row r="428" spans="1:28" ht="15" customHeight="1" x14ac:dyDescent="0.25">
      <c r="A428" s="6" t="s">
        <v>210</v>
      </c>
      <c r="B428" s="5" t="s">
        <v>178</v>
      </c>
      <c r="C428" s="5" t="s">
        <v>397</v>
      </c>
      <c r="D428" s="5" t="s">
        <v>179</v>
      </c>
      <c r="E428" s="18" t="str">
        <f t="shared" si="6"/>
        <v>R12/D13</v>
      </c>
      <c r="F428" s="5" t="s">
        <v>774</v>
      </c>
      <c r="G428" s="7" t="e">
        <f>#REF!</f>
        <v>#REF!</v>
      </c>
      <c r="H428" s="5" t="s">
        <v>404</v>
      </c>
      <c r="I428" s="5" t="s">
        <v>773</v>
      </c>
      <c r="J428" s="23">
        <v>511203950</v>
      </c>
      <c r="K428" s="20" t="s">
        <v>891</v>
      </c>
      <c r="L428" s="23" t="s">
        <v>218</v>
      </c>
      <c r="M428" s="23" t="s">
        <v>405</v>
      </c>
      <c r="N428" s="23" t="s">
        <v>402</v>
      </c>
      <c r="O428" s="23" t="s">
        <v>403</v>
      </c>
      <c r="P428" s="23" t="s">
        <v>404</v>
      </c>
      <c r="Q428" s="23" t="s">
        <v>480</v>
      </c>
      <c r="R428" s="23"/>
      <c r="S428" s="23" t="s">
        <v>463</v>
      </c>
      <c r="T428" s="23" t="s">
        <v>405</v>
      </c>
      <c r="U428" s="23" t="s">
        <v>402</v>
      </c>
      <c r="V428" s="23" t="s">
        <v>403</v>
      </c>
      <c r="W428" s="23" t="s">
        <v>404</v>
      </c>
      <c r="X428" s="23">
        <v>291863893</v>
      </c>
      <c r="Y428" s="23"/>
      <c r="Z428" s="23"/>
      <c r="AA428" s="23" t="s">
        <v>462</v>
      </c>
      <c r="AB428" s="32" t="s">
        <v>892</v>
      </c>
    </row>
    <row r="429" spans="1:28" ht="15" customHeight="1" x14ac:dyDescent="0.25">
      <c r="A429" s="6" t="s">
        <v>210</v>
      </c>
      <c r="B429" s="5" t="s">
        <v>72</v>
      </c>
      <c r="C429" s="5" t="s">
        <v>397</v>
      </c>
      <c r="D429" s="5" t="s">
        <v>38</v>
      </c>
      <c r="E429" s="18" t="str">
        <f t="shared" si="6"/>
        <v>R12/D13</v>
      </c>
      <c r="F429" s="5" t="s">
        <v>774</v>
      </c>
      <c r="G429" s="7" t="e">
        <f>#REF!</f>
        <v>#REF!</v>
      </c>
      <c r="H429" s="5" t="s">
        <v>404</v>
      </c>
      <c r="I429" s="5" t="s">
        <v>773</v>
      </c>
      <c r="J429" s="23">
        <v>511203950</v>
      </c>
      <c r="K429" s="20" t="s">
        <v>891</v>
      </c>
      <c r="L429" s="23" t="s">
        <v>218</v>
      </c>
      <c r="M429" s="23" t="s">
        <v>405</v>
      </c>
      <c r="N429" s="23" t="s">
        <v>402</v>
      </c>
      <c r="O429" s="23" t="s">
        <v>403</v>
      </c>
      <c r="P429" s="23" t="s">
        <v>404</v>
      </c>
      <c r="Q429" s="23" t="s">
        <v>480</v>
      </c>
      <c r="R429" s="23"/>
      <c r="S429" s="23" t="s">
        <v>463</v>
      </c>
      <c r="T429" s="23" t="s">
        <v>405</v>
      </c>
      <c r="U429" s="23" t="s">
        <v>402</v>
      </c>
      <c r="V429" s="23" t="s">
        <v>403</v>
      </c>
      <c r="W429" s="23" t="s">
        <v>404</v>
      </c>
      <c r="X429" s="23">
        <v>291863893</v>
      </c>
      <c r="Y429" s="23"/>
      <c r="Z429" s="23"/>
      <c r="AA429" s="23" t="s">
        <v>462</v>
      </c>
      <c r="AB429" s="32" t="s">
        <v>892</v>
      </c>
    </row>
    <row r="430" spans="1:28" ht="15" customHeight="1" x14ac:dyDescent="0.25">
      <c r="A430" s="6" t="s">
        <v>210</v>
      </c>
      <c r="B430" s="5" t="s">
        <v>73</v>
      </c>
      <c r="C430" s="5" t="s">
        <v>359</v>
      </c>
      <c r="D430" s="5" t="s">
        <v>39</v>
      </c>
      <c r="E430" s="18" t="str">
        <f t="shared" si="6"/>
        <v>R12</v>
      </c>
      <c r="F430" s="5" t="s">
        <v>774</v>
      </c>
      <c r="G430" s="7" t="e">
        <f>#REF!</f>
        <v>#REF!</v>
      </c>
      <c r="H430" s="5" t="s">
        <v>404</v>
      </c>
      <c r="I430" s="5" t="s">
        <v>773</v>
      </c>
      <c r="J430" s="23">
        <v>511203950</v>
      </c>
      <c r="K430" s="20" t="s">
        <v>891</v>
      </c>
      <c r="L430" s="23" t="s">
        <v>218</v>
      </c>
      <c r="M430" s="23" t="s">
        <v>405</v>
      </c>
      <c r="N430" s="23" t="s">
        <v>402</v>
      </c>
      <c r="O430" s="23" t="s">
        <v>403</v>
      </c>
      <c r="P430" s="23" t="s">
        <v>404</v>
      </c>
      <c r="Q430" s="23" t="s">
        <v>480</v>
      </c>
      <c r="R430" s="23"/>
      <c r="S430" s="23" t="s">
        <v>463</v>
      </c>
      <c r="T430" s="23" t="s">
        <v>405</v>
      </c>
      <c r="U430" s="23" t="s">
        <v>402</v>
      </c>
      <c r="V430" s="23" t="s">
        <v>403</v>
      </c>
      <c r="W430" s="23" t="s">
        <v>404</v>
      </c>
      <c r="X430" s="23">
        <v>291863893</v>
      </c>
      <c r="Y430" s="23"/>
      <c r="Z430" s="23"/>
      <c r="AA430" s="23" t="s">
        <v>462</v>
      </c>
      <c r="AB430" s="32" t="s">
        <v>892</v>
      </c>
    </row>
    <row r="431" spans="1:28" ht="15" customHeight="1" x14ac:dyDescent="0.25">
      <c r="A431" s="6" t="s">
        <v>210</v>
      </c>
      <c r="B431" s="5" t="s">
        <v>74</v>
      </c>
      <c r="C431" s="5" t="s">
        <v>424</v>
      </c>
      <c r="D431" s="5" t="s">
        <v>77</v>
      </c>
      <c r="E431" s="18" t="str">
        <f t="shared" si="6"/>
        <v>R12, D13</v>
      </c>
      <c r="F431" s="5" t="s">
        <v>774</v>
      </c>
      <c r="G431" s="7" t="e">
        <f>#REF!</f>
        <v>#REF!</v>
      </c>
      <c r="H431" s="5" t="s">
        <v>404</v>
      </c>
      <c r="I431" s="5" t="s">
        <v>773</v>
      </c>
      <c r="J431" s="23">
        <v>511203950</v>
      </c>
      <c r="K431" s="20" t="s">
        <v>891</v>
      </c>
      <c r="L431" s="23" t="s">
        <v>218</v>
      </c>
      <c r="M431" s="23" t="s">
        <v>405</v>
      </c>
      <c r="N431" s="23" t="s">
        <v>402</v>
      </c>
      <c r="O431" s="23" t="s">
        <v>403</v>
      </c>
      <c r="P431" s="23" t="s">
        <v>404</v>
      </c>
      <c r="Q431" s="23" t="s">
        <v>480</v>
      </c>
      <c r="R431" s="23"/>
      <c r="S431" s="23" t="s">
        <v>463</v>
      </c>
      <c r="T431" s="23" t="s">
        <v>405</v>
      </c>
      <c r="U431" s="23" t="s">
        <v>402</v>
      </c>
      <c r="V431" s="23" t="s">
        <v>403</v>
      </c>
      <c r="W431" s="23" t="s">
        <v>404</v>
      </c>
      <c r="X431" s="23">
        <v>291863893</v>
      </c>
      <c r="Y431" s="23"/>
      <c r="Z431" s="23"/>
      <c r="AA431" s="23" t="s">
        <v>462</v>
      </c>
      <c r="AB431" s="32" t="s">
        <v>892</v>
      </c>
    </row>
    <row r="432" spans="1:28" ht="15" customHeight="1" x14ac:dyDescent="0.25">
      <c r="A432" s="6" t="s">
        <v>210</v>
      </c>
      <c r="B432" s="5" t="s">
        <v>75</v>
      </c>
      <c r="C432" s="5" t="s">
        <v>424</v>
      </c>
      <c r="D432" s="5" t="s">
        <v>66</v>
      </c>
      <c r="E432" s="18" t="str">
        <f t="shared" si="6"/>
        <v>R12, D13</v>
      </c>
      <c r="F432" s="5" t="s">
        <v>774</v>
      </c>
      <c r="G432" s="7" t="e">
        <f>#REF!</f>
        <v>#REF!</v>
      </c>
      <c r="H432" s="5" t="s">
        <v>404</v>
      </c>
      <c r="I432" s="5" t="s">
        <v>773</v>
      </c>
      <c r="J432" s="23">
        <v>511203950</v>
      </c>
      <c r="K432" s="20" t="s">
        <v>891</v>
      </c>
      <c r="L432" s="23" t="s">
        <v>218</v>
      </c>
      <c r="M432" s="23" t="s">
        <v>405</v>
      </c>
      <c r="N432" s="23" t="s">
        <v>402</v>
      </c>
      <c r="O432" s="23" t="s">
        <v>403</v>
      </c>
      <c r="P432" s="23" t="s">
        <v>404</v>
      </c>
      <c r="Q432" s="23" t="s">
        <v>480</v>
      </c>
      <c r="R432" s="23"/>
      <c r="S432" s="23" t="s">
        <v>463</v>
      </c>
      <c r="T432" s="23" t="s">
        <v>405</v>
      </c>
      <c r="U432" s="23" t="s">
        <v>402</v>
      </c>
      <c r="V432" s="23" t="s">
        <v>403</v>
      </c>
      <c r="W432" s="23" t="s">
        <v>404</v>
      </c>
      <c r="X432" s="23">
        <v>291863893</v>
      </c>
      <c r="Y432" s="23"/>
      <c r="Z432" s="23"/>
      <c r="AA432" s="23" t="s">
        <v>462</v>
      </c>
      <c r="AB432" s="32" t="s">
        <v>892</v>
      </c>
    </row>
    <row r="433" spans="1:28" ht="15" customHeight="1" x14ac:dyDescent="0.25">
      <c r="A433" s="6" t="s">
        <v>210</v>
      </c>
      <c r="B433" s="5" t="s">
        <v>570</v>
      </c>
      <c r="C433" s="5" t="s">
        <v>136</v>
      </c>
      <c r="D433" s="5" t="s">
        <v>247</v>
      </c>
      <c r="E433" s="18" t="str">
        <f t="shared" si="6"/>
        <v>R13</v>
      </c>
      <c r="F433" s="5" t="s">
        <v>774</v>
      </c>
      <c r="G433" s="7" t="e">
        <f>#REF!</f>
        <v>#REF!</v>
      </c>
      <c r="H433" s="5" t="s">
        <v>404</v>
      </c>
      <c r="I433" s="5" t="s">
        <v>773</v>
      </c>
      <c r="J433" s="23">
        <v>511203950</v>
      </c>
      <c r="K433" s="20" t="s">
        <v>891</v>
      </c>
      <c r="L433" s="23" t="s">
        <v>218</v>
      </c>
      <c r="M433" s="23" t="s">
        <v>405</v>
      </c>
      <c r="N433" s="23" t="s">
        <v>402</v>
      </c>
      <c r="O433" s="23" t="s">
        <v>403</v>
      </c>
      <c r="P433" s="23" t="s">
        <v>404</v>
      </c>
      <c r="Q433" s="23" t="s">
        <v>480</v>
      </c>
      <c r="R433" s="23"/>
      <c r="S433" s="23" t="s">
        <v>463</v>
      </c>
      <c r="T433" s="23" t="s">
        <v>405</v>
      </c>
      <c r="U433" s="23" t="s">
        <v>402</v>
      </c>
      <c r="V433" s="23" t="s">
        <v>403</v>
      </c>
      <c r="W433" s="23" t="s">
        <v>404</v>
      </c>
      <c r="X433" s="23">
        <v>291863893</v>
      </c>
      <c r="Y433" s="23"/>
      <c r="Z433" s="23"/>
      <c r="AA433" s="23" t="s">
        <v>462</v>
      </c>
      <c r="AB433" s="32" t="s">
        <v>892</v>
      </c>
    </row>
    <row r="434" spans="1:28" ht="15" customHeight="1" x14ac:dyDescent="0.25">
      <c r="A434" s="6" t="s">
        <v>210</v>
      </c>
      <c r="B434" s="5" t="s">
        <v>180</v>
      </c>
      <c r="C434" s="5" t="s">
        <v>397</v>
      </c>
      <c r="D434" s="5" t="s">
        <v>304</v>
      </c>
      <c r="E434" s="18" t="str">
        <f t="shared" si="6"/>
        <v>R12/D13</v>
      </c>
      <c r="F434" s="5" t="s">
        <v>774</v>
      </c>
      <c r="G434" s="7" t="e">
        <f>#REF!</f>
        <v>#REF!</v>
      </c>
      <c r="H434" s="5" t="s">
        <v>404</v>
      </c>
      <c r="I434" s="5" t="s">
        <v>773</v>
      </c>
      <c r="J434" s="23">
        <v>511203950</v>
      </c>
      <c r="K434" s="20" t="s">
        <v>891</v>
      </c>
      <c r="L434" s="23" t="s">
        <v>218</v>
      </c>
      <c r="M434" s="23" t="s">
        <v>405</v>
      </c>
      <c r="N434" s="23" t="s">
        <v>402</v>
      </c>
      <c r="O434" s="23" t="s">
        <v>403</v>
      </c>
      <c r="P434" s="23" t="s">
        <v>404</v>
      </c>
      <c r="Q434" s="23" t="s">
        <v>480</v>
      </c>
      <c r="R434" s="23"/>
      <c r="S434" s="23" t="s">
        <v>463</v>
      </c>
      <c r="T434" s="23" t="s">
        <v>405</v>
      </c>
      <c r="U434" s="23" t="s">
        <v>402</v>
      </c>
      <c r="V434" s="23" t="s">
        <v>403</v>
      </c>
      <c r="W434" s="23" t="s">
        <v>404</v>
      </c>
      <c r="X434" s="23">
        <v>291863893</v>
      </c>
      <c r="Y434" s="23"/>
      <c r="Z434" s="23"/>
      <c r="AA434" s="23" t="s">
        <v>462</v>
      </c>
      <c r="AB434" s="32" t="s">
        <v>892</v>
      </c>
    </row>
    <row r="435" spans="1:28" ht="15" customHeight="1" x14ac:dyDescent="0.25">
      <c r="A435" s="6" t="s">
        <v>210</v>
      </c>
      <c r="B435" s="5" t="s">
        <v>244</v>
      </c>
      <c r="C435" s="5" t="s">
        <v>397</v>
      </c>
      <c r="D435" s="5" t="s">
        <v>267</v>
      </c>
      <c r="E435" s="18" t="str">
        <f t="shared" si="6"/>
        <v>R12/D13</v>
      </c>
      <c r="F435" s="5" t="s">
        <v>774</v>
      </c>
      <c r="G435" s="7" t="e">
        <f>#REF!</f>
        <v>#REF!</v>
      </c>
      <c r="H435" s="5" t="s">
        <v>404</v>
      </c>
      <c r="I435" s="5" t="s">
        <v>773</v>
      </c>
      <c r="J435" s="23">
        <v>511203950</v>
      </c>
      <c r="K435" s="20" t="s">
        <v>891</v>
      </c>
      <c r="L435" s="23" t="s">
        <v>218</v>
      </c>
      <c r="M435" s="23" t="s">
        <v>405</v>
      </c>
      <c r="N435" s="23" t="s">
        <v>402</v>
      </c>
      <c r="O435" s="23" t="s">
        <v>403</v>
      </c>
      <c r="P435" s="23" t="s">
        <v>404</v>
      </c>
      <c r="Q435" s="23" t="s">
        <v>480</v>
      </c>
      <c r="R435" s="23"/>
      <c r="S435" s="23" t="s">
        <v>463</v>
      </c>
      <c r="T435" s="23" t="s">
        <v>405</v>
      </c>
      <c r="U435" s="23" t="s">
        <v>402</v>
      </c>
      <c r="V435" s="23" t="s">
        <v>403</v>
      </c>
      <c r="W435" s="23" t="s">
        <v>404</v>
      </c>
      <c r="X435" s="23">
        <v>291863893</v>
      </c>
      <c r="Y435" s="23"/>
      <c r="Z435" s="23"/>
      <c r="AA435" s="23" t="s">
        <v>462</v>
      </c>
      <c r="AB435" s="32" t="s">
        <v>892</v>
      </c>
    </row>
    <row r="436" spans="1:28" ht="15" customHeight="1" x14ac:dyDescent="0.25">
      <c r="A436" s="6" t="s">
        <v>210</v>
      </c>
      <c r="B436" s="5" t="s">
        <v>121</v>
      </c>
      <c r="C436" s="5" t="s">
        <v>257</v>
      </c>
      <c r="D436" s="5" t="s">
        <v>189</v>
      </c>
      <c r="E436" s="18" t="str">
        <f t="shared" si="6"/>
        <v>R12/R13</v>
      </c>
      <c r="F436" s="5" t="s">
        <v>774</v>
      </c>
      <c r="G436" s="7" t="e">
        <f>#REF!</f>
        <v>#REF!</v>
      </c>
      <c r="H436" s="5" t="s">
        <v>404</v>
      </c>
      <c r="I436" s="5" t="s">
        <v>773</v>
      </c>
      <c r="J436" s="23">
        <v>511203950</v>
      </c>
      <c r="K436" s="20" t="s">
        <v>891</v>
      </c>
      <c r="L436" s="23" t="s">
        <v>218</v>
      </c>
      <c r="M436" s="23" t="s">
        <v>405</v>
      </c>
      <c r="N436" s="23" t="s">
        <v>402</v>
      </c>
      <c r="O436" s="23" t="s">
        <v>403</v>
      </c>
      <c r="P436" s="23" t="s">
        <v>404</v>
      </c>
      <c r="Q436" s="23" t="s">
        <v>480</v>
      </c>
      <c r="R436" s="23"/>
      <c r="S436" s="23" t="s">
        <v>463</v>
      </c>
      <c r="T436" s="23" t="s">
        <v>405</v>
      </c>
      <c r="U436" s="23" t="s">
        <v>402</v>
      </c>
      <c r="V436" s="23" t="s">
        <v>403</v>
      </c>
      <c r="W436" s="23" t="s">
        <v>404</v>
      </c>
      <c r="X436" s="23">
        <v>291863893</v>
      </c>
      <c r="Y436" s="23"/>
      <c r="Z436" s="23"/>
      <c r="AA436" s="23" t="s">
        <v>462</v>
      </c>
      <c r="AB436" s="32" t="s">
        <v>892</v>
      </c>
    </row>
    <row r="437" spans="1:28" ht="15" customHeight="1" x14ac:dyDescent="0.25">
      <c r="A437" s="6" t="s">
        <v>210</v>
      </c>
      <c r="B437" s="5" t="s">
        <v>604</v>
      </c>
      <c r="C437" s="5" t="s">
        <v>136</v>
      </c>
      <c r="D437" s="5" t="s">
        <v>139</v>
      </c>
      <c r="E437" s="18" t="str">
        <f t="shared" si="6"/>
        <v>R13</v>
      </c>
      <c r="F437" s="5" t="s">
        <v>774</v>
      </c>
      <c r="G437" s="7" t="e">
        <f>#REF!</f>
        <v>#REF!</v>
      </c>
      <c r="H437" s="5" t="s">
        <v>404</v>
      </c>
      <c r="I437" s="5" t="s">
        <v>773</v>
      </c>
      <c r="J437" s="23">
        <v>511203950</v>
      </c>
      <c r="K437" s="20" t="s">
        <v>891</v>
      </c>
      <c r="L437" s="23" t="s">
        <v>218</v>
      </c>
      <c r="M437" s="23" t="s">
        <v>405</v>
      </c>
      <c r="N437" s="23" t="s">
        <v>402</v>
      </c>
      <c r="O437" s="23" t="s">
        <v>403</v>
      </c>
      <c r="P437" s="23" t="s">
        <v>404</v>
      </c>
      <c r="Q437" s="23" t="s">
        <v>480</v>
      </c>
      <c r="R437" s="23"/>
      <c r="S437" s="23" t="s">
        <v>463</v>
      </c>
      <c r="T437" s="23" t="s">
        <v>405</v>
      </c>
      <c r="U437" s="23" t="s">
        <v>402</v>
      </c>
      <c r="V437" s="23" t="s">
        <v>403</v>
      </c>
      <c r="W437" s="23" t="s">
        <v>404</v>
      </c>
      <c r="X437" s="23">
        <v>291863893</v>
      </c>
      <c r="Y437" s="23"/>
      <c r="Z437" s="23"/>
      <c r="AA437" s="23" t="s">
        <v>462</v>
      </c>
      <c r="AB437" s="32" t="s">
        <v>892</v>
      </c>
    </row>
    <row r="438" spans="1:28" ht="15" customHeight="1" x14ac:dyDescent="0.25">
      <c r="A438" s="6" t="s">
        <v>210</v>
      </c>
      <c r="B438" s="5" t="s">
        <v>10</v>
      </c>
      <c r="C438" s="5" t="s">
        <v>136</v>
      </c>
      <c r="D438" s="5" t="s">
        <v>190</v>
      </c>
      <c r="E438" s="18" t="str">
        <f t="shared" si="6"/>
        <v>R13</v>
      </c>
      <c r="F438" s="5" t="s">
        <v>774</v>
      </c>
      <c r="G438" s="7" t="e">
        <f>#REF!</f>
        <v>#REF!</v>
      </c>
      <c r="H438" s="5" t="s">
        <v>404</v>
      </c>
      <c r="I438" s="5" t="s">
        <v>773</v>
      </c>
      <c r="J438" s="23">
        <v>511203950</v>
      </c>
      <c r="K438" s="20" t="s">
        <v>891</v>
      </c>
      <c r="L438" s="23" t="s">
        <v>218</v>
      </c>
      <c r="M438" s="23" t="s">
        <v>405</v>
      </c>
      <c r="N438" s="23" t="s">
        <v>402</v>
      </c>
      <c r="O438" s="23" t="s">
        <v>403</v>
      </c>
      <c r="P438" s="23" t="s">
        <v>404</v>
      </c>
      <c r="Q438" s="23" t="s">
        <v>480</v>
      </c>
      <c r="R438" s="23"/>
      <c r="S438" s="23" t="s">
        <v>463</v>
      </c>
      <c r="T438" s="23" t="s">
        <v>405</v>
      </c>
      <c r="U438" s="23" t="s">
        <v>402</v>
      </c>
      <c r="V438" s="23" t="s">
        <v>403</v>
      </c>
      <c r="W438" s="23" t="s">
        <v>404</v>
      </c>
      <c r="X438" s="23">
        <v>291863893</v>
      </c>
      <c r="Y438" s="23"/>
      <c r="Z438" s="23"/>
      <c r="AA438" s="23" t="s">
        <v>462</v>
      </c>
      <c r="AB438" s="32" t="s">
        <v>892</v>
      </c>
    </row>
    <row r="439" spans="1:28" ht="15" customHeight="1" x14ac:dyDescent="0.25">
      <c r="A439" s="6" t="s">
        <v>210</v>
      </c>
      <c r="B439" s="5" t="s">
        <v>572</v>
      </c>
      <c r="C439" s="5" t="s">
        <v>136</v>
      </c>
      <c r="D439" s="5" t="s">
        <v>50</v>
      </c>
      <c r="E439" s="18" t="str">
        <f t="shared" si="6"/>
        <v>R13</v>
      </c>
      <c r="F439" s="5" t="s">
        <v>774</v>
      </c>
      <c r="G439" s="7" t="e">
        <f>#REF!</f>
        <v>#REF!</v>
      </c>
      <c r="H439" s="5" t="s">
        <v>404</v>
      </c>
      <c r="I439" s="5" t="s">
        <v>773</v>
      </c>
      <c r="J439" s="23">
        <v>511203950</v>
      </c>
      <c r="K439" s="20" t="s">
        <v>891</v>
      </c>
      <c r="L439" s="23" t="s">
        <v>218</v>
      </c>
      <c r="M439" s="23" t="s">
        <v>405</v>
      </c>
      <c r="N439" s="23" t="s">
        <v>402</v>
      </c>
      <c r="O439" s="23" t="s">
        <v>403</v>
      </c>
      <c r="P439" s="23" t="s">
        <v>404</v>
      </c>
      <c r="Q439" s="23" t="s">
        <v>480</v>
      </c>
      <c r="R439" s="23"/>
      <c r="S439" s="23" t="s">
        <v>463</v>
      </c>
      <c r="T439" s="23" t="s">
        <v>405</v>
      </c>
      <c r="U439" s="23" t="s">
        <v>402</v>
      </c>
      <c r="V439" s="23" t="s">
        <v>403</v>
      </c>
      <c r="W439" s="23" t="s">
        <v>404</v>
      </c>
      <c r="X439" s="23">
        <v>291863893</v>
      </c>
      <c r="Y439" s="23"/>
      <c r="Z439" s="23"/>
      <c r="AA439" s="23" t="s">
        <v>462</v>
      </c>
      <c r="AB439" s="32" t="s">
        <v>892</v>
      </c>
    </row>
    <row r="440" spans="1:28" ht="15" customHeight="1" x14ac:dyDescent="0.25">
      <c r="A440" s="6" t="s">
        <v>210</v>
      </c>
      <c r="B440" s="5" t="s">
        <v>573</v>
      </c>
      <c r="C440" s="5" t="s">
        <v>136</v>
      </c>
      <c r="D440" s="5" t="s">
        <v>51</v>
      </c>
      <c r="E440" s="18" t="str">
        <f t="shared" si="6"/>
        <v>R13</v>
      </c>
      <c r="F440" s="5" t="s">
        <v>774</v>
      </c>
      <c r="G440" s="7" t="e">
        <f>#REF!</f>
        <v>#REF!</v>
      </c>
      <c r="H440" s="5" t="s">
        <v>404</v>
      </c>
      <c r="I440" s="5" t="s">
        <v>773</v>
      </c>
      <c r="J440" s="23">
        <v>511203950</v>
      </c>
      <c r="K440" s="20" t="s">
        <v>891</v>
      </c>
      <c r="L440" s="23" t="s">
        <v>218</v>
      </c>
      <c r="M440" s="23" t="s">
        <v>405</v>
      </c>
      <c r="N440" s="23" t="s">
        <v>402</v>
      </c>
      <c r="O440" s="23" t="s">
        <v>403</v>
      </c>
      <c r="P440" s="23" t="s">
        <v>404</v>
      </c>
      <c r="Q440" s="23" t="s">
        <v>480</v>
      </c>
      <c r="R440" s="23"/>
      <c r="S440" s="23" t="s">
        <v>463</v>
      </c>
      <c r="T440" s="23" t="s">
        <v>405</v>
      </c>
      <c r="U440" s="23" t="s">
        <v>402</v>
      </c>
      <c r="V440" s="23" t="s">
        <v>403</v>
      </c>
      <c r="W440" s="23" t="s">
        <v>404</v>
      </c>
      <c r="X440" s="23">
        <v>291863893</v>
      </c>
      <c r="Y440" s="23"/>
      <c r="Z440" s="23"/>
      <c r="AA440" s="23" t="s">
        <v>462</v>
      </c>
      <c r="AB440" s="32" t="s">
        <v>892</v>
      </c>
    </row>
    <row r="441" spans="1:28" ht="15" customHeight="1" x14ac:dyDescent="0.25">
      <c r="A441" s="6" t="s">
        <v>210</v>
      </c>
      <c r="B441" s="5" t="s">
        <v>594</v>
      </c>
      <c r="C441" s="5" t="s">
        <v>136</v>
      </c>
      <c r="D441" s="5" t="s">
        <v>82</v>
      </c>
      <c r="E441" s="18" t="str">
        <f t="shared" si="6"/>
        <v>R13</v>
      </c>
      <c r="F441" s="5" t="s">
        <v>774</v>
      </c>
      <c r="G441" s="7" t="e">
        <f>#REF!</f>
        <v>#REF!</v>
      </c>
      <c r="H441" s="5" t="s">
        <v>404</v>
      </c>
      <c r="I441" s="5" t="s">
        <v>773</v>
      </c>
      <c r="J441" s="23">
        <v>511203950</v>
      </c>
      <c r="K441" s="20" t="s">
        <v>891</v>
      </c>
      <c r="L441" s="23" t="s">
        <v>218</v>
      </c>
      <c r="M441" s="23" t="s">
        <v>405</v>
      </c>
      <c r="N441" s="23" t="s">
        <v>402</v>
      </c>
      <c r="O441" s="23" t="s">
        <v>403</v>
      </c>
      <c r="P441" s="23" t="s">
        <v>404</v>
      </c>
      <c r="Q441" s="23" t="s">
        <v>480</v>
      </c>
      <c r="R441" s="23"/>
      <c r="S441" s="23" t="s">
        <v>463</v>
      </c>
      <c r="T441" s="23" t="s">
        <v>405</v>
      </c>
      <c r="U441" s="23" t="s">
        <v>402</v>
      </c>
      <c r="V441" s="23" t="s">
        <v>403</v>
      </c>
      <c r="W441" s="23" t="s">
        <v>404</v>
      </c>
      <c r="X441" s="23">
        <v>291863893</v>
      </c>
      <c r="Y441" s="23"/>
      <c r="Z441" s="23"/>
      <c r="AA441" s="23" t="s">
        <v>462</v>
      </c>
      <c r="AB441" s="32" t="s">
        <v>892</v>
      </c>
    </row>
    <row r="442" spans="1:28" ht="15" customHeight="1" x14ac:dyDescent="0.25">
      <c r="A442" s="6" t="s">
        <v>210</v>
      </c>
      <c r="B442" s="5" t="s">
        <v>45</v>
      </c>
      <c r="C442" s="5" t="s">
        <v>136</v>
      </c>
      <c r="D442" s="5" t="s">
        <v>52</v>
      </c>
      <c r="E442" s="18" t="str">
        <f t="shared" si="6"/>
        <v>R13</v>
      </c>
      <c r="F442" s="5" t="s">
        <v>774</v>
      </c>
      <c r="G442" s="7" t="e">
        <f>#REF!</f>
        <v>#REF!</v>
      </c>
      <c r="H442" s="5" t="s">
        <v>404</v>
      </c>
      <c r="I442" s="5" t="s">
        <v>773</v>
      </c>
      <c r="J442" s="23">
        <v>511203950</v>
      </c>
      <c r="K442" s="20" t="s">
        <v>891</v>
      </c>
      <c r="L442" s="23" t="s">
        <v>218</v>
      </c>
      <c r="M442" s="23" t="s">
        <v>405</v>
      </c>
      <c r="N442" s="23" t="s">
        <v>402</v>
      </c>
      <c r="O442" s="23" t="s">
        <v>403</v>
      </c>
      <c r="P442" s="23" t="s">
        <v>404</v>
      </c>
      <c r="Q442" s="23" t="s">
        <v>480</v>
      </c>
      <c r="R442" s="23"/>
      <c r="S442" s="23" t="s">
        <v>463</v>
      </c>
      <c r="T442" s="23" t="s">
        <v>405</v>
      </c>
      <c r="U442" s="23" t="s">
        <v>402</v>
      </c>
      <c r="V442" s="23" t="s">
        <v>403</v>
      </c>
      <c r="W442" s="23" t="s">
        <v>404</v>
      </c>
      <c r="X442" s="23">
        <v>291863893</v>
      </c>
      <c r="Y442" s="23"/>
      <c r="Z442" s="23"/>
      <c r="AA442" s="23" t="s">
        <v>462</v>
      </c>
      <c r="AB442" s="32" t="s">
        <v>892</v>
      </c>
    </row>
    <row r="443" spans="1:28" ht="15" customHeight="1" x14ac:dyDescent="0.25">
      <c r="A443" s="6" t="s">
        <v>210</v>
      </c>
      <c r="B443" s="5" t="s">
        <v>181</v>
      </c>
      <c r="C443" s="5" t="s">
        <v>136</v>
      </c>
      <c r="D443" s="5" t="s">
        <v>687</v>
      </c>
      <c r="E443" s="18" t="str">
        <f t="shared" si="6"/>
        <v>R13</v>
      </c>
      <c r="F443" s="5" t="s">
        <v>774</v>
      </c>
      <c r="G443" s="7" t="e">
        <f>#REF!</f>
        <v>#REF!</v>
      </c>
      <c r="H443" s="5" t="s">
        <v>404</v>
      </c>
      <c r="I443" s="5" t="s">
        <v>773</v>
      </c>
      <c r="J443" s="23">
        <v>511203950</v>
      </c>
      <c r="K443" s="20" t="s">
        <v>891</v>
      </c>
      <c r="L443" s="23" t="s">
        <v>218</v>
      </c>
      <c r="M443" s="23" t="s">
        <v>405</v>
      </c>
      <c r="N443" s="23" t="s">
        <v>402</v>
      </c>
      <c r="O443" s="23" t="s">
        <v>403</v>
      </c>
      <c r="P443" s="23" t="s">
        <v>404</v>
      </c>
      <c r="Q443" s="23" t="s">
        <v>480</v>
      </c>
      <c r="R443" s="23"/>
      <c r="S443" s="23" t="s">
        <v>463</v>
      </c>
      <c r="T443" s="23" t="s">
        <v>405</v>
      </c>
      <c r="U443" s="23" t="s">
        <v>402</v>
      </c>
      <c r="V443" s="23" t="s">
        <v>403</v>
      </c>
      <c r="W443" s="23" t="s">
        <v>404</v>
      </c>
      <c r="X443" s="23">
        <v>291863893</v>
      </c>
      <c r="Y443" s="23"/>
      <c r="Z443" s="23"/>
      <c r="AA443" s="23" t="s">
        <v>462</v>
      </c>
      <c r="AB443" s="32" t="s">
        <v>892</v>
      </c>
    </row>
    <row r="444" spans="1:28" ht="15" customHeight="1" x14ac:dyDescent="0.25">
      <c r="A444" s="6" t="s">
        <v>210</v>
      </c>
      <c r="B444" s="5" t="s">
        <v>653</v>
      </c>
      <c r="C444" s="5" t="s">
        <v>136</v>
      </c>
      <c r="D444" s="5" t="s">
        <v>775</v>
      </c>
      <c r="E444" s="18" t="str">
        <f t="shared" si="6"/>
        <v>R13</v>
      </c>
      <c r="F444" s="5" t="s">
        <v>774</v>
      </c>
      <c r="G444" s="7" t="e">
        <f>#REF!</f>
        <v>#REF!</v>
      </c>
      <c r="H444" s="5" t="s">
        <v>404</v>
      </c>
      <c r="I444" s="5" t="s">
        <v>773</v>
      </c>
      <c r="J444" s="23">
        <v>511203950</v>
      </c>
      <c r="K444" s="20" t="s">
        <v>891</v>
      </c>
      <c r="L444" s="23" t="s">
        <v>218</v>
      </c>
      <c r="M444" s="23" t="s">
        <v>405</v>
      </c>
      <c r="N444" s="23" t="s">
        <v>402</v>
      </c>
      <c r="O444" s="23" t="s">
        <v>403</v>
      </c>
      <c r="P444" s="23" t="s">
        <v>404</v>
      </c>
      <c r="Q444" s="23" t="s">
        <v>480</v>
      </c>
      <c r="R444" s="23"/>
      <c r="S444" s="23" t="s">
        <v>463</v>
      </c>
      <c r="T444" s="23" t="s">
        <v>405</v>
      </c>
      <c r="U444" s="23" t="s">
        <v>402</v>
      </c>
      <c r="V444" s="23" t="s">
        <v>403</v>
      </c>
      <c r="W444" s="23" t="s">
        <v>404</v>
      </c>
      <c r="X444" s="23">
        <v>291863893</v>
      </c>
      <c r="Y444" s="23"/>
      <c r="Z444" s="23"/>
      <c r="AA444" s="23" t="s">
        <v>462</v>
      </c>
      <c r="AB444" s="32" t="s">
        <v>892</v>
      </c>
    </row>
    <row r="445" spans="1:28" ht="15" customHeight="1" x14ac:dyDescent="0.25">
      <c r="A445" s="6" t="s">
        <v>210</v>
      </c>
      <c r="B445" s="5" t="s">
        <v>654</v>
      </c>
      <c r="C445" s="5" t="s">
        <v>136</v>
      </c>
      <c r="D445" s="5" t="s">
        <v>191</v>
      </c>
      <c r="E445" s="18" t="str">
        <f t="shared" si="6"/>
        <v>R13</v>
      </c>
      <c r="F445" s="5" t="s">
        <v>774</v>
      </c>
      <c r="G445" s="7" t="e">
        <f>#REF!</f>
        <v>#REF!</v>
      </c>
      <c r="H445" s="5" t="s">
        <v>404</v>
      </c>
      <c r="I445" s="5" t="s">
        <v>773</v>
      </c>
      <c r="J445" s="23">
        <v>511203950</v>
      </c>
      <c r="K445" s="20" t="s">
        <v>891</v>
      </c>
      <c r="L445" s="23" t="s">
        <v>218</v>
      </c>
      <c r="M445" s="23" t="s">
        <v>405</v>
      </c>
      <c r="N445" s="23" t="s">
        <v>402</v>
      </c>
      <c r="O445" s="23" t="s">
        <v>403</v>
      </c>
      <c r="P445" s="23" t="s">
        <v>404</v>
      </c>
      <c r="Q445" s="23" t="s">
        <v>480</v>
      </c>
      <c r="R445" s="23"/>
      <c r="S445" s="23" t="s">
        <v>463</v>
      </c>
      <c r="T445" s="23" t="s">
        <v>405</v>
      </c>
      <c r="U445" s="23" t="s">
        <v>402</v>
      </c>
      <c r="V445" s="23" t="s">
        <v>403</v>
      </c>
      <c r="W445" s="23" t="s">
        <v>404</v>
      </c>
      <c r="X445" s="23">
        <v>291863893</v>
      </c>
      <c r="Y445" s="23"/>
      <c r="Z445" s="23"/>
      <c r="AA445" s="23" t="s">
        <v>462</v>
      </c>
      <c r="AB445" s="32" t="s">
        <v>892</v>
      </c>
    </row>
    <row r="446" spans="1:28" ht="15" customHeight="1" x14ac:dyDescent="0.25">
      <c r="A446" s="6" t="s">
        <v>210</v>
      </c>
      <c r="B446" s="5" t="s">
        <v>606</v>
      </c>
      <c r="C446" s="5" t="s">
        <v>136</v>
      </c>
      <c r="D446" s="5" t="s">
        <v>192</v>
      </c>
      <c r="E446" s="18" t="str">
        <f t="shared" si="6"/>
        <v>R13</v>
      </c>
      <c r="F446" s="5" t="s">
        <v>774</v>
      </c>
      <c r="G446" s="7" t="e">
        <f>#REF!</f>
        <v>#REF!</v>
      </c>
      <c r="H446" s="5" t="s">
        <v>404</v>
      </c>
      <c r="I446" s="5" t="s">
        <v>773</v>
      </c>
      <c r="J446" s="23">
        <v>511203950</v>
      </c>
      <c r="K446" s="20" t="s">
        <v>891</v>
      </c>
      <c r="L446" s="23" t="s">
        <v>218</v>
      </c>
      <c r="M446" s="23" t="s">
        <v>405</v>
      </c>
      <c r="N446" s="23" t="s">
        <v>402</v>
      </c>
      <c r="O446" s="23" t="s">
        <v>403</v>
      </c>
      <c r="P446" s="23" t="s">
        <v>404</v>
      </c>
      <c r="Q446" s="23" t="s">
        <v>480</v>
      </c>
      <c r="R446" s="23"/>
      <c r="S446" s="23" t="s">
        <v>463</v>
      </c>
      <c r="T446" s="23" t="s">
        <v>405</v>
      </c>
      <c r="U446" s="23" t="s">
        <v>402</v>
      </c>
      <c r="V446" s="23" t="s">
        <v>403</v>
      </c>
      <c r="W446" s="23" t="s">
        <v>404</v>
      </c>
      <c r="X446" s="23">
        <v>291863893</v>
      </c>
      <c r="Y446" s="23"/>
      <c r="Z446" s="23"/>
      <c r="AA446" s="23" t="s">
        <v>462</v>
      </c>
      <c r="AB446" s="32" t="s">
        <v>892</v>
      </c>
    </row>
    <row r="447" spans="1:28" ht="15" customHeight="1" x14ac:dyDescent="0.25">
      <c r="A447" s="6" t="s">
        <v>210</v>
      </c>
      <c r="B447" s="5" t="s">
        <v>14</v>
      </c>
      <c r="C447" s="5" t="s">
        <v>359</v>
      </c>
      <c r="D447" s="5" t="s">
        <v>30</v>
      </c>
      <c r="E447" s="18" t="str">
        <f t="shared" si="6"/>
        <v>R12</v>
      </c>
      <c r="F447" s="5" t="s">
        <v>774</v>
      </c>
      <c r="G447" s="7" t="e">
        <f>#REF!</f>
        <v>#REF!</v>
      </c>
      <c r="H447" s="5" t="s">
        <v>404</v>
      </c>
      <c r="I447" s="5" t="s">
        <v>773</v>
      </c>
      <c r="J447" s="23">
        <v>511203950</v>
      </c>
      <c r="K447" s="20" t="s">
        <v>891</v>
      </c>
      <c r="L447" s="23" t="s">
        <v>218</v>
      </c>
      <c r="M447" s="23" t="s">
        <v>405</v>
      </c>
      <c r="N447" s="23" t="s">
        <v>402</v>
      </c>
      <c r="O447" s="23" t="s">
        <v>403</v>
      </c>
      <c r="P447" s="23" t="s">
        <v>404</v>
      </c>
      <c r="Q447" s="23" t="s">
        <v>480</v>
      </c>
      <c r="R447" s="23"/>
      <c r="S447" s="23" t="s">
        <v>463</v>
      </c>
      <c r="T447" s="23" t="s">
        <v>405</v>
      </c>
      <c r="U447" s="23" t="s">
        <v>402</v>
      </c>
      <c r="V447" s="23" t="s">
        <v>403</v>
      </c>
      <c r="W447" s="23" t="s">
        <v>404</v>
      </c>
      <c r="X447" s="23">
        <v>291863893</v>
      </c>
      <c r="Y447" s="23"/>
      <c r="Z447" s="23"/>
      <c r="AA447" s="23" t="s">
        <v>462</v>
      </c>
      <c r="AB447" s="32" t="s">
        <v>892</v>
      </c>
    </row>
    <row r="448" spans="1:28" ht="15" customHeight="1" x14ac:dyDescent="0.25">
      <c r="A448" s="6" t="s">
        <v>210</v>
      </c>
      <c r="B448" s="5" t="s">
        <v>15</v>
      </c>
      <c r="C448" s="5" t="s">
        <v>400</v>
      </c>
      <c r="D448" s="5" t="s">
        <v>31</v>
      </c>
      <c r="E448" s="18" t="str">
        <f t="shared" si="6"/>
        <v>R12, R13</v>
      </c>
      <c r="F448" s="5" t="s">
        <v>774</v>
      </c>
      <c r="G448" s="7" t="e">
        <f>#REF!</f>
        <v>#REF!</v>
      </c>
      <c r="H448" s="5" t="s">
        <v>404</v>
      </c>
      <c r="I448" s="5" t="s">
        <v>773</v>
      </c>
      <c r="J448" s="23">
        <v>511203950</v>
      </c>
      <c r="K448" s="20" t="s">
        <v>891</v>
      </c>
      <c r="L448" s="23" t="s">
        <v>218</v>
      </c>
      <c r="M448" s="23" t="s">
        <v>405</v>
      </c>
      <c r="N448" s="23" t="s">
        <v>402</v>
      </c>
      <c r="O448" s="23" t="s">
        <v>403</v>
      </c>
      <c r="P448" s="23" t="s">
        <v>404</v>
      </c>
      <c r="Q448" s="23" t="s">
        <v>480</v>
      </c>
      <c r="R448" s="23"/>
      <c r="S448" s="23" t="s">
        <v>463</v>
      </c>
      <c r="T448" s="23" t="s">
        <v>405</v>
      </c>
      <c r="U448" s="23" t="s">
        <v>402</v>
      </c>
      <c r="V448" s="23" t="s">
        <v>403</v>
      </c>
      <c r="W448" s="23" t="s">
        <v>404</v>
      </c>
      <c r="X448" s="23">
        <v>291863893</v>
      </c>
      <c r="Y448" s="23"/>
      <c r="Z448" s="23"/>
      <c r="AA448" s="23" t="s">
        <v>462</v>
      </c>
      <c r="AB448" s="32" t="s">
        <v>892</v>
      </c>
    </row>
    <row r="449" spans="1:28" ht="15" customHeight="1" x14ac:dyDescent="0.25">
      <c r="A449" s="6" t="s">
        <v>210</v>
      </c>
      <c r="B449" s="5" t="s">
        <v>16</v>
      </c>
      <c r="C449" s="5" t="s">
        <v>359</v>
      </c>
      <c r="D449" s="5" t="s">
        <v>32</v>
      </c>
      <c r="E449" s="18" t="str">
        <f t="shared" si="6"/>
        <v>R12</v>
      </c>
      <c r="F449" s="5" t="s">
        <v>774</v>
      </c>
      <c r="G449" s="7" t="e">
        <f>#REF!</f>
        <v>#REF!</v>
      </c>
      <c r="H449" s="5" t="s">
        <v>404</v>
      </c>
      <c r="I449" s="5" t="s">
        <v>773</v>
      </c>
      <c r="J449" s="23">
        <v>511203950</v>
      </c>
      <c r="K449" s="20" t="s">
        <v>891</v>
      </c>
      <c r="L449" s="23" t="s">
        <v>218</v>
      </c>
      <c r="M449" s="23" t="s">
        <v>405</v>
      </c>
      <c r="N449" s="23" t="s">
        <v>402</v>
      </c>
      <c r="O449" s="23" t="s">
        <v>403</v>
      </c>
      <c r="P449" s="23" t="s">
        <v>404</v>
      </c>
      <c r="Q449" s="23" t="s">
        <v>480</v>
      </c>
      <c r="R449" s="23"/>
      <c r="S449" s="23" t="s">
        <v>463</v>
      </c>
      <c r="T449" s="23" t="s">
        <v>405</v>
      </c>
      <c r="U449" s="23" t="s">
        <v>402</v>
      </c>
      <c r="V449" s="23" t="s">
        <v>403</v>
      </c>
      <c r="W449" s="23" t="s">
        <v>404</v>
      </c>
      <c r="X449" s="23">
        <v>291863893</v>
      </c>
      <c r="Y449" s="23"/>
      <c r="Z449" s="23"/>
      <c r="AA449" s="23" t="s">
        <v>462</v>
      </c>
      <c r="AB449" s="32" t="s">
        <v>892</v>
      </c>
    </row>
    <row r="450" spans="1:28" ht="15" customHeight="1" x14ac:dyDescent="0.25">
      <c r="A450" s="6" t="s">
        <v>210</v>
      </c>
      <c r="B450" s="5" t="s">
        <v>17</v>
      </c>
      <c r="C450" s="5" t="s">
        <v>359</v>
      </c>
      <c r="D450" s="5" t="s">
        <v>33</v>
      </c>
      <c r="E450" s="18" t="str">
        <f t="shared" ref="E450:E513" si="7">C450</f>
        <v>R12</v>
      </c>
      <c r="F450" s="5" t="s">
        <v>774</v>
      </c>
      <c r="G450" s="7" t="e">
        <f>#REF!</f>
        <v>#REF!</v>
      </c>
      <c r="H450" s="5" t="s">
        <v>404</v>
      </c>
      <c r="I450" s="5" t="s">
        <v>773</v>
      </c>
      <c r="J450" s="23">
        <v>511203950</v>
      </c>
      <c r="K450" s="20" t="s">
        <v>891</v>
      </c>
      <c r="L450" s="23" t="s">
        <v>218</v>
      </c>
      <c r="M450" s="23" t="s">
        <v>405</v>
      </c>
      <c r="N450" s="23" t="s">
        <v>402</v>
      </c>
      <c r="O450" s="23" t="s">
        <v>403</v>
      </c>
      <c r="P450" s="23" t="s">
        <v>404</v>
      </c>
      <c r="Q450" s="23" t="s">
        <v>480</v>
      </c>
      <c r="R450" s="23"/>
      <c r="S450" s="23" t="s">
        <v>463</v>
      </c>
      <c r="T450" s="23" t="s">
        <v>405</v>
      </c>
      <c r="U450" s="23" t="s">
        <v>402</v>
      </c>
      <c r="V450" s="23" t="s">
        <v>403</v>
      </c>
      <c r="W450" s="23" t="s">
        <v>404</v>
      </c>
      <c r="X450" s="23">
        <v>291863893</v>
      </c>
      <c r="Y450" s="23"/>
      <c r="Z450" s="23"/>
      <c r="AA450" s="23" t="s">
        <v>462</v>
      </c>
      <c r="AB450" s="32" t="s">
        <v>892</v>
      </c>
    </row>
    <row r="451" spans="1:28" ht="15" customHeight="1" x14ac:dyDescent="0.25">
      <c r="A451" s="6" t="s">
        <v>210</v>
      </c>
      <c r="B451" s="5" t="s">
        <v>18</v>
      </c>
      <c r="C451" s="5" t="s">
        <v>400</v>
      </c>
      <c r="D451" s="5" t="s">
        <v>34</v>
      </c>
      <c r="E451" s="18" t="str">
        <f t="shared" si="7"/>
        <v>R12, R13</v>
      </c>
      <c r="F451" s="5" t="s">
        <v>774</v>
      </c>
      <c r="G451" s="7" t="e">
        <f>#REF!</f>
        <v>#REF!</v>
      </c>
      <c r="H451" s="5" t="s">
        <v>404</v>
      </c>
      <c r="I451" s="5" t="s">
        <v>773</v>
      </c>
      <c r="J451" s="23">
        <v>511203950</v>
      </c>
      <c r="K451" s="20" t="s">
        <v>891</v>
      </c>
      <c r="L451" s="23" t="s">
        <v>218</v>
      </c>
      <c r="M451" s="23" t="s">
        <v>405</v>
      </c>
      <c r="N451" s="23" t="s">
        <v>402</v>
      </c>
      <c r="O451" s="23" t="s">
        <v>403</v>
      </c>
      <c r="P451" s="23" t="s">
        <v>404</v>
      </c>
      <c r="Q451" s="23" t="s">
        <v>480</v>
      </c>
      <c r="R451" s="23"/>
      <c r="S451" s="23" t="s">
        <v>463</v>
      </c>
      <c r="T451" s="23" t="s">
        <v>405</v>
      </c>
      <c r="U451" s="23" t="s">
        <v>402</v>
      </c>
      <c r="V451" s="23" t="s">
        <v>403</v>
      </c>
      <c r="W451" s="23" t="s">
        <v>404</v>
      </c>
      <c r="X451" s="23">
        <v>291863893</v>
      </c>
      <c r="Y451" s="23"/>
      <c r="Z451" s="23"/>
      <c r="AA451" s="23" t="s">
        <v>462</v>
      </c>
      <c r="AB451" s="32" t="s">
        <v>892</v>
      </c>
    </row>
    <row r="452" spans="1:28" ht="15" customHeight="1" x14ac:dyDescent="0.25">
      <c r="A452" s="6" t="s">
        <v>210</v>
      </c>
      <c r="B452" s="5" t="s">
        <v>108</v>
      </c>
      <c r="C452" s="5" t="s">
        <v>359</v>
      </c>
      <c r="D452" s="5" t="s">
        <v>114</v>
      </c>
      <c r="E452" s="18" t="str">
        <f t="shared" si="7"/>
        <v>R12</v>
      </c>
      <c r="F452" s="5" t="s">
        <v>774</v>
      </c>
      <c r="G452" s="7" t="e">
        <f>#REF!</f>
        <v>#REF!</v>
      </c>
      <c r="H452" s="5" t="s">
        <v>404</v>
      </c>
      <c r="I452" s="5" t="s">
        <v>773</v>
      </c>
      <c r="J452" s="23">
        <v>511203950</v>
      </c>
      <c r="K452" s="20" t="s">
        <v>891</v>
      </c>
      <c r="L452" s="23" t="s">
        <v>218</v>
      </c>
      <c r="M452" s="23" t="s">
        <v>405</v>
      </c>
      <c r="N452" s="23" t="s">
        <v>402</v>
      </c>
      <c r="O452" s="23" t="s">
        <v>403</v>
      </c>
      <c r="P452" s="23" t="s">
        <v>404</v>
      </c>
      <c r="Q452" s="23" t="s">
        <v>480</v>
      </c>
      <c r="R452" s="23"/>
      <c r="S452" s="23" t="s">
        <v>463</v>
      </c>
      <c r="T452" s="23" t="s">
        <v>405</v>
      </c>
      <c r="U452" s="23" t="s">
        <v>402</v>
      </c>
      <c r="V452" s="23" t="s">
        <v>403</v>
      </c>
      <c r="W452" s="23" t="s">
        <v>404</v>
      </c>
      <c r="X452" s="23">
        <v>291863893</v>
      </c>
      <c r="Y452" s="23"/>
      <c r="Z452" s="23"/>
      <c r="AA452" s="23" t="s">
        <v>462</v>
      </c>
      <c r="AB452" s="32" t="s">
        <v>892</v>
      </c>
    </row>
    <row r="453" spans="1:28" ht="15" customHeight="1" x14ac:dyDescent="0.25">
      <c r="A453" s="6" t="s">
        <v>210</v>
      </c>
      <c r="B453" s="5" t="s">
        <v>19</v>
      </c>
      <c r="C453" s="5" t="s">
        <v>359</v>
      </c>
      <c r="D453" s="5" t="s">
        <v>35</v>
      </c>
      <c r="E453" s="18" t="str">
        <f t="shared" si="7"/>
        <v>R12</v>
      </c>
      <c r="F453" s="5" t="s">
        <v>774</v>
      </c>
      <c r="G453" s="7" t="e">
        <f>#REF!</f>
        <v>#REF!</v>
      </c>
      <c r="H453" s="5" t="s">
        <v>404</v>
      </c>
      <c r="I453" s="5" t="s">
        <v>773</v>
      </c>
      <c r="J453" s="23">
        <v>511203950</v>
      </c>
      <c r="K453" s="20" t="s">
        <v>891</v>
      </c>
      <c r="L453" s="23" t="s">
        <v>218</v>
      </c>
      <c r="M453" s="23" t="s">
        <v>405</v>
      </c>
      <c r="N453" s="23" t="s">
        <v>402</v>
      </c>
      <c r="O453" s="23" t="s">
        <v>403</v>
      </c>
      <c r="P453" s="23" t="s">
        <v>404</v>
      </c>
      <c r="Q453" s="23" t="s">
        <v>480</v>
      </c>
      <c r="R453" s="23"/>
      <c r="S453" s="23" t="s">
        <v>463</v>
      </c>
      <c r="T453" s="23" t="s">
        <v>405</v>
      </c>
      <c r="U453" s="23" t="s">
        <v>402</v>
      </c>
      <c r="V453" s="23" t="s">
        <v>403</v>
      </c>
      <c r="W453" s="23" t="s">
        <v>404</v>
      </c>
      <c r="X453" s="23">
        <v>291863893</v>
      </c>
      <c r="Y453" s="23"/>
      <c r="Z453" s="23"/>
      <c r="AA453" s="23" t="s">
        <v>462</v>
      </c>
      <c r="AB453" s="32" t="s">
        <v>892</v>
      </c>
    </row>
    <row r="454" spans="1:28" ht="15" customHeight="1" x14ac:dyDescent="0.25">
      <c r="A454" s="6" t="s">
        <v>210</v>
      </c>
      <c r="B454" s="5" t="s">
        <v>655</v>
      </c>
      <c r="C454" s="5" t="s">
        <v>136</v>
      </c>
      <c r="D454" s="5" t="s">
        <v>430</v>
      </c>
      <c r="E454" s="18" t="str">
        <f t="shared" si="7"/>
        <v>R13</v>
      </c>
      <c r="F454" s="5" t="s">
        <v>774</v>
      </c>
      <c r="G454" s="7" t="e">
        <f>#REF!</f>
        <v>#REF!</v>
      </c>
      <c r="H454" s="5" t="s">
        <v>404</v>
      </c>
      <c r="I454" s="5" t="s">
        <v>773</v>
      </c>
      <c r="J454" s="23">
        <v>511203950</v>
      </c>
      <c r="K454" s="20" t="s">
        <v>891</v>
      </c>
      <c r="L454" s="23" t="s">
        <v>218</v>
      </c>
      <c r="M454" s="23" t="s">
        <v>405</v>
      </c>
      <c r="N454" s="23" t="s">
        <v>402</v>
      </c>
      <c r="O454" s="23" t="s">
        <v>403</v>
      </c>
      <c r="P454" s="23" t="s">
        <v>404</v>
      </c>
      <c r="Q454" s="23" t="s">
        <v>480</v>
      </c>
      <c r="R454" s="23"/>
      <c r="S454" s="23" t="s">
        <v>463</v>
      </c>
      <c r="T454" s="23" t="s">
        <v>405</v>
      </c>
      <c r="U454" s="23" t="s">
        <v>402</v>
      </c>
      <c r="V454" s="23" t="s">
        <v>403</v>
      </c>
      <c r="W454" s="23" t="s">
        <v>404</v>
      </c>
      <c r="X454" s="23">
        <v>291863893</v>
      </c>
      <c r="Y454" s="23"/>
      <c r="Z454" s="23"/>
      <c r="AA454" s="23" t="s">
        <v>462</v>
      </c>
      <c r="AB454" s="32" t="s">
        <v>892</v>
      </c>
    </row>
    <row r="455" spans="1:28" ht="15" customHeight="1" x14ac:dyDescent="0.25">
      <c r="A455" s="6" t="s">
        <v>210</v>
      </c>
      <c r="B455" s="5" t="s">
        <v>20</v>
      </c>
      <c r="C455" s="5" t="s">
        <v>359</v>
      </c>
      <c r="D455" s="5" t="s">
        <v>36</v>
      </c>
      <c r="E455" s="18" t="str">
        <f t="shared" si="7"/>
        <v>R12</v>
      </c>
      <c r="F455" s="5" t="s">
        <v>774</v>
      </c>
      <c r="G455" s="7" t="e">
        <f>#REF!</f>
        <v>#REF!</v>
      </c>
      <c r="H455" s="5" t="s">
        <v>404</v>
      </c>
      <c r="I455" s="5" t="s">
        <v>773</v>
      </c>
      <c r="J455" s="23">
        <v>511203950</v>
      </c>
      <c r="K455" s="20" t="s">
        <v>891</v>
      </c>
      <c r="L455" s="23" t="s">
        <v>218</v>
      </c>
      <c r="M455" s="23" t="s">
        <v>405</v>
      </c>
      <c r="N455" s="23" t="s">
        <v>402</v>
      </c>
      <c r="O455" s="23" t="s">
        <v>403</v>
      </c>
      <c r="P455" s="23" t="s">
        <v>404</v>
      </c>
      <c r="Q455" s="23" t="s">
        <v>480</v>
      </c>
      <c r="R455" s="23"/>
      <c r="S455" s="23" t="s">
        <v>463</v>
      </c>
      <c r="T455" s="23" t="s">
        <v>405</v>
      </c>
      <c r="U455" s="23" t="s">
        <v>402</v>
      </c>
      <c r="V455" s="23" t="s">
        <v>403</v>
      </c>
      <c r="W455" s="23" t="s">
        <v>404</v>
      </c>
      <c r="X455" s="23">
        <v>291863893</v>
      </c>
      <c r="Y455" s="23"/>
      <c r="Z455" s="23"/>
      <c r="AA455" s="23" t="s">
        <v>462</v>
      </c>
      <c r="AB455" s="32" t="s">
        <v>892</v>
      </c>
    </row>
    <row r="456" spans="1:28" ht="15" customHeight="1" x14ac:dyDescent="0.25">
      <c r="A456" s="6" t="s">
        <v>210</v>
      </c>
      <c r="B456" s="5" t="s">
        <v>331</v>
      </c>
      <c r="C456" s="5" t="s">
        <v>136</v>
      </c>
      <c r="D456" s="5" t="s">
        <v>332</v>
      </c>
      <c r="E456" s="18" t="str">
        <f t="shared" si="7"/>
        <v>R13</v>
      </c>
      <c r="F456" s="5" t="s">
        <v>774</v>
      </c>
      <c r="G456" s="7" t="e">
        <f>#REF!</f>
        <v>#REF!</v>
      </c>
      <c r="H456" s="5" t="s">
        <v>404</v>
      </c>
      <c r="I456" s="5" t="s">
        <v>773</v>
      </c>
      <c r="J456" s="23">
        <v>511203950</v>
      </c>
      <c r="K456" s="20" t="s">
        <v>891</v>
      </c>
      <c r="L456" s="23" t="s">
        <v>218</v>
      </c>
      <c r="M456" s="23" t="s">
        <v>405</v>
      </c>
      <c r="N456" s="23" t="s">
        <v>402</v>
      </c>
      <c r="O456" s="23" t="s">
        <v>403</v>
      </c>
      <c r="P456" s="23" t="s">
        <v>404</v>
      </c>
      <c r="Q456" s="23" t="s">
        <v>480</v>
      </c>
      <c r="R456" s="23"/>
      <c r="S456" s="23" t="s">
        <v>463</v>
      </c>
      <c r="T456" s="23" t="s">
        <v>405</v>
      </c>
      <c r="U456" s="23" t="s">
        <v>402</v>
      </c>
      <c r="V456" s="23" t="s">
        <v>403</v>
      </c>
      <c r="W456" s="23" t="s">
        <v>404</v>
      </c>
      <c r="X456" s="23">
        <v>291863893</v>
      </c>
      <c r="Y456" s="23"/>
      <c r="Z456" s="23"/>
      <c r="AA456" s="23" t="s">
        <v>462</v>
      </c>
      <c r="AB456" s="32" t="s">
        <v>892</v>
      </c>
    </row>
    <row r="457" spans="1:28" ht="15" customHeight="1" x14ac:dyDescent="0.25">
      <c r="A457" s="6" t="s">
        <v>210</v>
      </c>
      <c r="B457" s="5" t="s">
        <v>22</v>
      </c>
      <c r="C457" s="5" t="s">
        <v>136</v>
      </c>
      <c r="D457" s="5" t="s">
        <v>38</v>
      </c>
      <c r="E457" s="18" t="str">
        <f t="shared" si="7"/>
        <v>R13</v>
      </c>
      <c r="F457" s="5" t="s">
        <v>774</v>
      </c>
      <c r="G457" s="7" t="e">
        <f>#REF!</f>
        <v>#REF!</v>
      </c>
      <c r="H457" s="5" t="s">
        <v>404</v>
      </c>
      <c r="I457" s="5" t="s">
        <v>773</v>
      </c>
      <c r="J457" s="23">
        <v>511203950</v>
      </c>
      <c r="K457" s="20" t="s">
        <v>891</v>
      </c>
      <c r="L457" s="23" t="s">
        <v>218</v>
      </c>
      <c r="M457" s="23" t="s">
        <v>405</v>
      </c>
      <c r="N457" s="23" t="s">
        <v>402</v>
      </c>
      <c r="O457" s="23" t="s">
        <v>403</v>
      </c>
      <c r="P457" s="23" t="s">
        <v>404</v>
      </c>
      <c r="Q457" s="23" t="s">
        <v>480</v>
      </c>
      <c r="R457" s="23"/>
      <c r="S457" s="23" t="s">
        <v>463</v>
      </c>
      <c r="T457" s="23" t="s">
        <v>405</v>
      </c>
      <c r="U457" s="23" t="s">
        <v>402</v>
      </c>
      <c r="V457" s="23" t="s">
        <v>403</v>
      </c>
      <c r="W457" s="23" t="s">
        <v>404</v>
      </c>
      <c r="X457" s="23">
        <v>291863893</v>
      </c>
      <c r="Y457" s="23"/>
      <c r="Z457" s="23"/>
      <c r="AA457" s="23" t="s">
        <v>462</v>
      </c>
      <c r="AB457" s="32" t="s">
        <v>892</v>
      </c>
    </row>
    <row r="458" spans="1:28" ht="15" customHeight="1" x14ac:dyDescent="0.25">
      <c r="A458" s="6" t="s">
        <v>210</v>
      </c>
      <c r="B458" s="5" t="s">
        <v>23</v>
      </c>
      <c r="C458" s="5" t="s">
        <v>136</v>
      </c>
      <c r="D458" s="5" t="s">
        <v>39</v>
      </c>
      <c r="E458" s="18" t="str">
        <f t="shared" si="7"/>
        <v>R13</v>
      </c>
      <c r="F458" s="5" t="s">
        <v>774</v>
      </c>
      <c r="G458" s="7" t="e">
        <f>#REF!</f>
        <v>#REF!</v>
      </c>
      <c r="H458" s="5" t="s">
        <v>404</v>
      </c>
      <c r="I458" s="5" t="s">
        <v>773</v>
      </c>
      <c r="J458" s="23">
        <v>511203950</v>
      </c>
      <c r="K458" s="20" t="s">
        <v>891</v>
      </c>
      <c r="L458" s="23" t="s">
        <v>218</v>
      </c>
      <c r="M458" s="23" t="s">
        <v>405</v>
      </c>
      <c r="N458" s="23" t="s">
        <v>402</v>
      </c>
      <c r="O458" s="23" t="s">
        <v>403</v>
      </c>
      <c r="P458" s="23" t="s">
        <v>404</v>
      </c>
      <c r="Q458" s="23" t="s">
        <v>480</v>
      </c>
      <c r="R458" s="23"/>
      <c r="S458" s="23" t="s">
        <v>463</v>
      </c>
      <c r="T458" s="23" t="s">
        <v>405</v>
      </c>
      <c r="U458" s="23" t="s">
        <v>402</v>
      </c>
      <c r="V458" s="23" t="s">
        <v>403</v>
      </c>
      <c r="W458" s="23" t="s">
        <v>404</v>
      </c>
      <c r="X458" s="23">
        <v>291863893</v>
      </c>
      <c r="Y458" s="23"/>
      <c r="Z458" s="23"/>
      <c r="AA458" s="23" t="s">
        <v>462</v>
      </c>
      <c r="AB458" s="32" t="s">
        <v>892</v>
      </c>
    </row>
    <row r="459" spans="1:28" ht="15" customHeight="1" x14ac:dyDescent="0.25">
      <c r="A459" s="6" t="s">
        <v>210</v>
      </c>
      <c r="B459" s="5" t="s">
        <v>79</v>
      </c>
      <c r="C459" s="5" t="s">
        <v>136</v>
      </c>
      <c r="D459" s="5" t="s">
        <v>80</v>
      </c>
      <c r="E459" s="18" t="str">
        <f t="shared" si="7"/>
        <v>R13</v>
      </c>
      <c r="F459" s="5" t="s">
        <v>774</v>
      </c>
      <c r="G459" s="7" t="e">
        <f>#REF!</f>
        <v>#REF!</v>
      </c>
      <c r="H459" s="5" t="s">
        <v>404</v>
      </c>
      <c r="I459" s="5" t="s">
        <v>773</v>
      </c>
      <c r="J459" s="23">
        <v>511203950</v>
      </c>
      <c r="K459" s="20" t="s">
        <v>891</v>
      </c>
      <c r="L459" s="23" t="s">
        <v>218</v>
      </c>
      <c r="M459" s="23" t="s">
        <v>405</v>
      </c>
      <c r="N459" s="23" t="s">
        <v>402</v>
      </c>
      <c r="O459" s="23" t="s">
        <v>403</v>
      </c>
      <c r="P459" s="23" t="s">
        <v>404</v>
      </c>
      <c r="Q459" s="23" t="s">
        <v>480</v>
      </c>
      <c r="R459" s="23"/>
      <c r="S459" s="23" t="s">
        <v>463</v>
      </c>
      <c r="T459" s="23" t="s">
        <v>405</v>
      </c>
      <c r="U459" s="23" t="s">
        <v>402</v>
      </c>
      <c r="V459" s="23" t="s">
        <v>403</v>
      </c>
      <c r="W459" s="23" t="s">
        <v>404</v>
      </c>
      <c r="X459" s="23">
        <v>291863893</v>
      </c>
      <c r="Y459" s="23"/>
      <c r="Z459" s="23"/>
      <c r="AA459" s="23" t="s">
        <v>462</v>
      </c>
      <c r="AB459" s="32" t="s">
        <v>892</v>
      </c>
    </row>
    <row r="460" spans="1:28" ht="15" customHeight="1" x14ac:dyDescent="0.25">
      <c r="A460" s="6" t="s">
        <v>210</v>
      </c>
      <c r="B460" s="5" t="s">
        <v>122</v>
      </c>
      <c r="C460" s="5" t="s">
        <v>136</v>
      </c>
      <c r="D460" s="5" t="s">
        <v>303</v>
      </c>
      <c r="E460" s="18" t="str">
        <f t="shared" si="7"/>
        <v>R13</v>
      </c>
      <c r="F460" s="5" t="s">
        <v>774</v>
      </c>
      <c r="G460" s="7" t="e">
        <f>#REF!</f>
        <v>#REF!</v>
      </c>
      <c r="H460" s="5" t="s">
        <v>404</v>
      </c>
      <c r="I460" s="5" t="s">
        <v>773</v>
      </c>
      <c r="J460" s="23">
        <v>511203950</v>
      </c>
      <c r="K460" s="20" t="s">
        <v>891</v>
      </c>
      <c r="L460" s="23" t="s">
        <v>218</v>
      </c>
      <c r="M460" s="23" t="s">
        <v>405</v>
      </c>
      <c r="N460" s="23" t="s">
        <v>402</v>
      </c>
      <c r="O460" s="23" t="s">
        <v>403</v>
      </c>
      <c r="P460" s="23" t="s">
        <v>404</v>
      </c>
      <c r="Q460" s="23" t="s">
        <v>480</v>
      </c>
      <c r="R460" s="23"/>
      <c r="S460" s="23" t="s">
        <v>463</v>
      </c>
      <c r="T460" s="23" t="s">
        <v>405</v>
      </c>
      <c r="U460" s="23" t="s">
        <v>402</v>
      </c>
      <c r="V460" s="23" t="s">
        <v>403</v>
      </c>
      <c r="W460" s="23" t="s">
        <v>404</v>
      </c>
      <c r="X460" s="23">
        <v>291863893</v>
      </c>
      <c r="Y460" s="23"/>
      <c r="Z460" s="23"/>
      <c r="AA460" s="23" t="s">
        <v>462</v>
      </c>
      <c r="AB460" s="32" t="s">
        <v>892</v>
      </c>
    </row>
    <row r="461" spans="1:28" ht="15" customHeight="1" x14ac:dyDescent="0.25">
      <c r="A461" s="6" t="s">
        <v>210</v>
      </c>
      <c r="B461" s="5" t="s">
        <v>140</v>
      </c>
      <c r="C461" s="5" t="s">
        <v>136</v>
      </c>
      <c r="D461" s="5" t="s">
        <v>692</v>
      </c>
      <c r="E461" s="18" t="str">
        <f t="shared" si="7"/>
        <v>R13</v>
      </c>
      <c r="F461" s="5" t="s">
        <v>774</v>
      </c>
      <c r="G461" s="7" t="e">
        <f>#REF!</f>
        <v>#REF!</v>
      </c>
      <c r="H461" s="5" t="s">
        <v>404</v>
      </c>
      <c r="I461" s="5" t="s">
        <v>773</v>
      </c>
      <c r="J461" s="23">
        <v>511203950</v>
      </c>
      <c r="K461" s="20" t="s">
        <v>891</v>
      </c>
      <c r="L461" s="23" t="s">
        <v>218</v>
      </c>
      <c r="M461" s="23" t="s">
        <v>405</v>
      </c>
      <c r="N461" s="23" t="s">
        <v>402</v>
      </c>
      <c r="O461" s="23" t="s">
        <v>403</v>
      </c>
      <c r="P461" s="23" t="s">
        <v>404</v>
      </c>
      <c r="Q461" s="23" t="s">
        <v>480</v>
      </c>
      <c r="R461" s="23"/>
      <c r="S461" s="23" t="s">
        <v>463</v>
      </c>
      <c r="T461" s="23" t="s">
        <v>405</v>
      </c>
      <c r="U461" s="23" t="s">
        <v>402</v>
      </c>
      <c r="V461" s="23" t="s">
        <v>403</v>
      </c>
      <c r="W461" s="23" t="s">
        <v>404</v>
      </c>
      <c r="X461" s="23">
        <v>291863893</v>
      </c>
      <c r="Y461" s="23"/>
      <c r="Z461" s="23"/>
      <c r="AA461" s="23" t="s">
        <v>462</v>
      </c>
      <c r="AB461" s="32" t="s">
        <v>892</v>
      </c>
    </row>
    <row r="462" spans="1:28" ht="15" customHeight="1" x14ac:dyDescent="0.25">
      <c r="A462" s="6" t="s">
        <v>210</v>
      </c>
      <c r="B462" s="5" t="s">
        <v>54</v>
      </c>
      <c r="C462" s="5" t="s">
        <v>400</v>
      </c>
      <c r="D462" s="5" t="s">
        <v>61</v>
      </c>
      <c r="E462" s="18" t="str">
        <f t="shared" si="7"/>
        <v>R12, R13</v>
      </c>
      <c r="F462" s="5" t="s">
        <v>774</v>
      </c>
      <c r="G462" s="7" t="e">
        <f>#REF!</f>
        <v>#REF!</v>
      </c>
      <c r="H462" s="5" t="s">
        <v>404</v>
      </c>
      <c r="I462" s="5" t="s">
        <v>773</v>
      </c>
      <c r="J462" s="23">
        <v>511203950</v>
      </c>
      <c r="K462" s="20" t="s">
        <v>891</v>
      </c>
      <c r="L462" s="23" t="s">
        <v>218</v>
      </c>
      <c r="M462" s="23" t="s">
        <v>405</v>
      </c>
      <c r="N462" s="23" t="s">
        <v>402</v>
      </c>
      <c r="O462" s="23" t="s">
        <v>403</v>
      </c>
      <c r="P462" s="23" t="s">
        <v>404</v>
      </c>
      <c r="Q462" s="23" t="s">
        <v>480</v>
      </c>
      <c r="R462" s="23"/>
      <c r="S462" s="23" t="s">
        <v>463</v>
      </c>
      <c r="T462" s="23" t="s">
        <v>405</v>
      </c>
      <c r="U462" s="23" t="s">
        <v>402</v>
      </c>
      <c r="V462" s="23" t="s">
        <v>403</v>
      </c>
      <c r="W462" s="23" t="s">
        <v>404</v>
      </c>
      <c r="X462" s="23">
        <v>291863893</v>
      </c>
      <c r="Y462" s="23"/>
      <c r="Z462" s="23"/>
      <c r="AA462" s="23" t="s">
        <v>462</v>
      </c>
      <c r="AB462" s="32" t="s">
        <v>892</v>
      </c>
    </row>
    <row r="463" spans="1:28" ht="15" customHeight="1" x14ac:dyDescent="0.25">
      <c r="A463" s="6" t="s">
        <v>210</v>
      </c>
      <c r="B463" s="5" t="s">
        <v>46</v>
      </c>
      <c r="C463" s="5" t="s">
        <v>136</v>
      </c>
      <c r="D463" s="5" t="s">
        <v>577</v>
      </c>
      <c r="E463" s="18" t="str">
        <f t="shared" si="7"/>
        <v>R13</v>
      </c>
      <c r="F463" s="5" t="s">
        <v>774</v>
      </c>
      <c r="G463" s="7" t="e">
        <f>#REF!</f>
        <v>#REF!</v>
      </c>
      <c r="H463" s="5" t="s">
        <v>404</v>
      </c>
      <c r="I463" s="5" t="s">
        <v>773</v>
      </c>
      <c r="J463" s="23">
        <v>511203950</v>
      </c>
      <c r="K463" s="20" t="s">
        <v>891</v>
      </c>
      <c r="L463" s="23" t="s">
        <v>218</v>
      </c>
      <c r="M463" s="23" t="s">
        <v>405</v>
      </c>
      <c r="N463" s="23" t="s">
        <v>402</v>
      </c>
      <c r="O463" s="23" t="s">
        <v>403</v>
      </c>
      <c r="P463" s="23" t="s">
        <v>404</v>
      </c>
      <c r="Q463" s="23" t="s">
        <v>480</v>
      </c>
      <c r="R463" s="23"/>
      <c r="S463" s="23" t="s">
        <v>463</v>
      </c>
      <c r="T463" s="23" t="s">
        <v>405</v>
      </c>
      <c r="U463" s="23" t="s">
        <v>402</v>
      </c>
      <c r="V463" s="23" t="s">
        <v>403</v>
      </c>
      <c r="W463" s="23" t="s">
        <v>404</v>
      </c>
      <c r="X463" s="23">
        <v>291863893</v>
      </c>
      <c r="Y463" s="23"/>
      <c r="Z463" s="23"/>
      <c r="AA463" s="23" t="s">
        <v>462</v>
      </c>
      <c r="AB463" s="32" t="s">
        <v>892</v>
      </c>
    </row>
    <row r="464" spans="1:28" ht="15" customHeight="1" x14ac:dyDescent="0.25">
      <c r="A464" s="6" t="s">
        <v>210</v>
      </c>
      <c r="B464" s="5" t="s">
        <v>24</v>
      </c>
      <c r="C464" s="5" t="s">
        <v>359</v>
      </c>
      <c r="D464" s="5" t="s">
        <v>40</v>
      </c>
      <c r="E464" s="18" t="str">
        <f t="shared" si="7"/>
        <v>R12</v>
      </c>
      <c r="F464" s="5" t="s">
        <v>774</v>
      </c>
      <c r="G464" s="7" t="e">
        <f>#REF!</f>
        <v>#REF!</v>
      </c>
      <c r="H464" s="5" t="s">
        <v>404</v>
      </c>
      <c r="I464" s="5" t="s">
        <v>773</v>
      </c>
      <c r="J464" s="23">
        <v>511203950</v>
      </c>
      <c r="K464" s="20" t="s">
        <v>891</v>
      </c>
      <c r="L464" s="23" t="s">
        <v>218</v>
      </c>
      <c r="M464" s="23" t="s">
        <v>405</v>
      </c>
      <c r="N464" s="23" t="s">
        <v>402</v>
      </c>
      <c r="O464" s="23" t="s">
        <v>403</v>
      </c>
      <c r="P464" s="23" t="s">
        <v>404</v>
      </c>
      <c r="Q464" s="23" t="s">
        <v>480</v>
      </c>
      <c r="R464" s="23"/>
      <c r="S464" s="23" t="s">
        <v>463</v>
      </c>
      <c r="T464" s="23" t="s">
        <v>405</v>
      </c>
      <c r="U464" s="23" t="s">
        <v>402</v>
      </c>
      <c r="V464" s="23" t="s">
        <v>403</v>
      </c>
      <c r="W464" s="23" t="s">
        <v>404</v>
      </c>
      <c r="X464" s="23">
        <v>291863893</v>
      </c>
      <c r="Y464" s="23"/>
      <c r="Z464" s="23"/>
      <c r="AA464" s="23" t="s">
        <v>462</v>
      </c>
      <c r="AB464" s="32" t="s">
        <v>892</v>
      </c>
    </row>
    <row r="465" spans="1:28" ht="15" customHeight="1" x14ac:dyDescent="0.25">
      <c r="A465" s="6" t="s">
        <v>210</v>
      </c>
      <c r="B465" s="5" t="s">
        <v>25</v>
      </c>
      <c r="C465" s="5" t="s">
        <v>398</v>
      </c>
      <c r="D465" s="5" t="s">
        <v>41</v>
      </c>
      <c r="E465" s="18" t="str">
        <f t="shared" si="7"/>
        <v>R12/D13, R13/D15</v>
      </c>
      <c r="F465" s="5" t="s">
        <v>774</v>
      </c>
      <c r="G465" s="7" t="e">
        <f>#REF!</f>
        <v>#REF!</v>
      </c>
      <c r="H465" s="5" t="s">
        <v>404</v>
      </c>
      <c r="I465" s="5" t="s">
        <v>773</v>
      </c>
      <c r="J465" s="23">
        <v>511203950</v>
      </c>
      <c r="K465" s="20" t="s">
        <v>891</v>
      </c>
      <c r="L465" s="23" t="s">
        <v>218</v>
      </c>
      <c r="M465" s="23" t="s">
        <v>405</v>
      </c>
      <c r="N465" s="23" t="s">
        <v>402</v>
      </c>
      <c r="O465" s="23" t="s">
        <v>403</v>
      </c>
      <c r="P465" s="23" t="s">
        <v>404</v>
      </c>
      <c r="Q465" s="23" t="s">
        <v>480</v>
      </c>
      <c r="R465" s="23"/>
      <c r="S465" s="23" t="s">
        <v>463</v>
      </c>
      <c r="T465" s="23" t="s">
        <v>405</v>
      </c>
      <c r="U465" s="23" t="s">
        <v>402</v>
      </c>
      <c r="V465" s="23" t="s">
        <v>403</v>
      </c>
      <c r="W465" s="23" t="s">
        <v>404</v>
      </c>
      <c r="X465" s="23">
        <v>291863893</v>
      </c>
      <c r="Y465" s="23"/>
      <c r="Z465" s="23"/>
      <c r="AA465" s="23" t="s">
        <v>462</v>
      </c>
      <c r="AB465" s="32" t="s">
        <v>892</v>
      </c>
    </row>
    <row r="466" spans="1:28" ht="15" customHeight="1" x14ac:dyDescent="0.25">
      <c r="A466" s="6" t="s">
        <v>703</v>
      </c>
      <c r="B466" s="5" t="s">
        <v>572</v>
      </c>
      <c r="C466" s="5" t="s">
        <v>136</v>
      </c>
      <c r="D466" s="5" t="s">
        <v>50</v>
      </c>
      <c r="E466" s="18" t="str">
        <f t="shared" si="7"/>
        <v>R13</v>
      </c>
      <c r="F466" s="5" t="s">
        <v>770</v>
      </c>
      <c r="G466" s="7" t="e">
        <f>#REF!</f>
        <v>#REF!</v>
      </c>
      <c r="H466" s="5" t="s">
        <v>351</v>
      </c>
      <c r="I466" s="5" t="s">
        <v>769</v>
      </c>
      <c r="J466" s="23">
        <v>511000693</v>
      </c>
      <c r="K466" s="23" t="s">
        <v>894</v>
      </c>
      <c r="L466" s="23" t="s">
        <v>363</v>
      </c>
      <c r="M466" s="23" t="s">
        <v>222</v>
      </c>
      <c r="N466" s="23" t="s">
        <v>364</v>
      </c>
      <c r="O466" s="23" t="s">
        <v>365</v>
      </c>
      <c r="P466" s="23" t="s">
        <v>347</v>
      </c>
      <c r="Q466" s="23">
        <v>291203333</v>
      </c>
      <c r="R466" s="23">
        <v>291227641</v>
      </c>
      <c r="S466" s="23" t="s">
        <v>221</v>
      </c>
      <c r="T466" s="23" t="s">
        <v>348</v>
      </c>
      <c r="U466" s="23" t="s">
        <v>349</v>
      </c>
      <c r="V466" s="23" t="s">
        <v>350</v>
      </c>
      <c r="W466" s="23" t="s">
        <v>351</v>
      </c>
      <c r="X466" s="23">
        <v>291930780</v>
      </c>
      <c r="Y466" s="23">
        <v>291934949</v>
      </c>
      <c r="Z466" s="24" t="s">
        <v>221</v>
      </c>
      <c r="AA466" s="23" t="s">
        <v>506</v>
      </c>
      <c r="AB466" s="32" t="s">
        <v>870</v>
      </c>
    </row>
    <row r="467" spans="1:28" ht="15" customHeight="1" x14ac:dyDescent="0.25">
      <c r="A467" s="6" t="s">
        <v>703</v>
      </c>
      <c r="B467" s="5" t="s">
        <v>573</v>
      </c>
      <c r="C467" s="5" t="s">
        <v>136</v>
      </c>
      <c r="D467" s="5" t="s">
        <v>51</v>
      </c>
      <c r="E467" s="18" t="str">
        <f t="shared" si="7"/>
        <v>R13</v>
      </c>
      <c r="F467" s="5" t="s">
        <v>770</v>
      </c>
      <c r="G467" s="7" t="e">
        <f>#REF!</f>
        <v>#REF!</v>
      </c>
      <c r="H467" s="5" t="s">
        <v>351</v>
      </c>
      <c r="I467" s="5" t="s">
        <v>769</v>
      </c>
      <c r="J467" s="23">
        <v>511000693</v>
      </c>
      <c r="K467" s="23" t="s">
        <v>894</v>
      </c>
      <c r="L467" s="23" t="s">
        <v>363</v>
      </c>
      <c r="M467" s="23" t="s">
        <v>222</v>
      </c>
      <c r="N467" s="23" t="s">
        <v>364</v>
      </c>
      <c r="O467" s="23" t="s">
        <v>365</v>
      </c>
      <c r="P467" s="23" t="s">
        <v>347</v>
      </c>
      <c r="Q467" s="23">
        <v>291203333</v>
      </c>
      <c r="R467" s="23">
        <v>291227641</v>
      </c>
      <c r="S467" s="23" t="s">
        <v>221</v>
      </c>
      <c r="T467" s="23" t="s">
        <v>348</v>
      </c>
      <c r="U467" s="23" t="s">
        <v>349</v>
      </c>
      <c r="V467" s="23" t="s">
        <v>350</v>
      </c>
      <c r="W467" s="23" t="s">
        <v>351</v>
      </c>
      <c r="X467" s="23">
        <v>291930780</v>
      </c>
      <c r="Y467" s="23">
        <v>291934949</v>
      </c>
      <c r="Z467" s="24" t="s">
        <v>221</v>
      </c>
      <c r="AA467" s="23" t="s">
        <v>506</v>
      </c>
      <c r="AB467" s="32" t="s">
        <v>870</v>
      </c>
    </row>
    <row r="468" spans="1:28" ht="15" customHeight="1" x14ac:dyDescent="0.25">
      <c r="A468" s="6" t="s">
        <v>703</v>
      </c>
      <c r="B468" s="5" t="s">
        <v>594</v>
      </c>
      <c r="C468" s="5" t="s">
        <v>136</v>
      </c>
      <c r="D468" s="5" t="s">
        <v>82</v>
      </c>
      <c r="E468" s="18" t="str">
        <f t="shared" si="7"/>
        <v>R13</v>
      </c>
      <c r="F468" s="5" t="s">
        <v>770</v>
      </c>
      <c r="G468" s="7" t="e">
        <f>#REF!</f>
        <v>#REF!</v>
      </c>
      <c r="H468" s="5" t="s">
        <v>351</v>
      </c>
      <c r="I468" s="5" t="s">
        <v>769</v>
      </c>
      <c r="J468" s="23">
        <v>511000693</v>
      </c>
      <c r="K468" s="23" t="s">
        <v>894</v>
      </c>
      <c r="L468" s="23" t="s">
        <v>363</v>
      </c>
      <c r="M468" s="23" t="s">
        <v>222</v>
      </c>
      <c r="N468" s="23" t="s">
        <v>364</v>
      </c>
      <c r="O468" s="23" t="s">
        <v>365</v>
      </c>
      <c r="P468" s="23" t="s">
        <v>347</v>
      </c>
      <c r="Q468" s="23">
        <v>291203333</v>
      </c>
      <c r="R468" s="23">
        <v>291227641</v>
      </c>
      <c r="S468" s="23" t="s">
        <v>221</v>
      </c>
      <c r="T468" s="23" t="s">
        <v>348</v>
      </c>
      <c r="U468" s="23" t="s">
        <v>349</v>
      </c>
      <c r="V468" s="23" t="s">
        <v>350</v>
      </c>
      <c r="W468" s="23" t="s">
        <v>351</v>
      </c>
      <c r="X468" s="23">
        <v>291930780</v>
      </c>
      <c r="Y468" s="23">
        <v>291934949</v>
      </c>
      <c r="Z468" s="24" t="s">
        <v>221</v>
      </c>
      <c r="AA468" s="23" t="s">
        <v>506</v>
      </c>
      <c r="AB468" s="32" t="s">
        <v>870</v>
      </c>
    </row>
    <row r="469" spans="1:28" ht="15" customHeight="1" x14ac:dyDescent="0.25">
      <c r="A469" s="6" t="s">
        <v>703</v>
      </c>
      <c r="B469" s="5" t="s">
        <v>81</v>
      </c>
      <c r="C469" s="5" t="s">
        <v>136</v>
      </c>
      <c r="D469" s="5" t="s">
        <v>689</v>
      </c>
      <c r="E469" s="18" t="str">
        <f t="shared" si="7"/>
        <v>R13</v>
      </c>
      <c r="F469" s="5" t="s">
        <v>770</v>
      </c>
      <c r="G469" s="7" t="e">
        <f>#REF!</f>
        <v>#REF!</v>
      </c>
      <c r="H469" s="5" t="s">
        <v>351</v>
      </c>
      <c r="I469" s="5" t="s">
        <v>769</v>
      </c>
      <c r="J469" s="23">
        <v>511000693</v>
      </c>
      <c r="K469" s="23" t="s">
        <v>894</v>
      </c>
      <c r="L469" s="23" t="s">
        <v>363</v>
      </c>
      <c r="M469" s="23" t="s">
        <v>222</v>
      </c>
      <c r="N469" s="23" t="s">
        <v>364</v>
      </c>
      <c r="O469" s="23" t="s">
        <v>365</v>
      </c>
      <c r="P469" s="23" t="s">
        <v>347</v>
      </c>
      <c r="Q469" s="23">
        <v>291203333</v>
      </c>
      <c r="R469" s="23">
        <v>291227641</v>
      </c>
      <c r="S469" s="23" t="s">
        <v>221</v>
      </c>
      <c r="T469" s="23" t="s">
        <v>348</v>
      </c>
      <c r="U469" s="23" t="s">
        <v>349</v>
      </c>
      <c r="V469" s="23" t="s">
        <v>350</v>
      </c>
      <c r="W469" s="23" t="s">
        <v>351</v>
      </c>
      <c r="X469" s="23">
        <v>291930780</v>
      </c>
      <c r="Y469" s="23">
        <v>291934949</v>
      </c>
      <c r="Z469" s="24" t="s">
        <v>221</v>
      </c>
      <c r="AA469" s="23" t="s">
        <v>506</v>
      </c>
      <c r="AB469" s="32" t="s">
        <v>870</v>
      </c>
    </row>
    <row r="470" spans="1:28" ht="15" customHeight="1" x14ac:dyDescent="0.25">
      <c r="A470" s="6" t="s">
        <v>703</v>
      </c>
      <c r="B470" s="5" t="s">
        <v>45</v>
      </c>
      <c r="C470" s="5" t="s">
        <v>136</v>
      </c>
      <c r="D470" s="5" t="s">
        <v>52</v>
      </c>
      <c r="E470" s="18" t="str">
        <f t="shared" si="7"/>
        <v>R13</v>
      </c>
      <c r="F470" s="5" t="s">
        <v>770</v>
      </c>
      <c r="G470" s="7" t="e">
        <f>#REF!</f>
        <v>#REF!</v>
      </c>
      <c r="H470" s="5" t="s">
        <v>351</v>
      </c>
      <c r="I470" s="5" t="s">
        <v>769</v>
      </c>
      <c r="J470" s="23">
        <v>511000693</v>
      </c>
      <c r="K470" s="23" t="s">
        <v>894</v>
      </c>
      <c r="L470" s="23" t="s">
        <v>363</v>
      </c>
      <c r="M470" s="23" t="s">
        <v>222</v>
      </c>
      <c r="N470" s="23" t="s">
        <v>364</v>
      </c>
      <c r="O470" s="23" t="s">
        <v>365</v>
      </c>
      <c r="P470" s="23" t="s">
        <v>347</v>
      </c>
      <c r="Q470" s="23">
        <v>291203333</v>
      </c>
      <c r="R470" s="23">
        <v>291227641</v>
      </c>
      <c r="S470" s="23" t="s">
        <v>221</v>
      </c>
      <c r="T470" s="23" t="s">
        <v>348</v>
      </c>
      <c r="U470" s="23" t="s">
        <v>349</v>
      </c>
      <c r="V470" s="23" t="s">
        <v>350</v>
      </c>
      <c r="W470" s="23" t="s">
        <v>351</v>
      </c>
      <c r="X470" s="23">
        <v>291930780</v>
      </c>
      <c r="Y470" s="23">
        <v>291934949</v>
      </c>
      <c r="Z470" s="24" t="s">
        <v>221</v>
      </c>
      <c r="AA470" s="23" t="s">
        <v>506</v>
      </c>
      <c r="AB470" s="32" t="s">
        <v>870</v>
      </c>
    </row>
    <row r="471" spans="1:28" ht="15" customHeight="1" x14ac:dyDescent="0.25">
      <c r="A471" s="6" t="s">
        <v>703</v>
      </c>
      <c r="B471" s="5" t="s">
        <v>605</v>
      </c>
      <c r="C471" s="5" t="s">
        <v>136</v>
      </c>
      <c r="D471" s="5" t="s">
        <v>956</v>
      </c>
      <c r="E471" s="18" t="str">
        <f t="shared" si="7"/>
        <v>R13</v>
      </c>
      <c r="F471" s="5" t="s">
        <v>770</v>
      </c>
      <c r="G471" s="7" t="e">
        <f>#REF!</f>
        <v>#REF!</v>
      </c>
      <c r="H471" s="5" t="s">
        <v>351</v>
      </c>
      <c r="I471" s="5" t="s">
        <v>769</v>
      </c>
      <c r="J471" s="23">
        <v>511000693</v>
      </c>
      <c r="K471" s="23" t="s">
        <v>894</v>
      </c>
      <c r="L471" s="23" t="s">
        <v>363</v>
      </c>
      <c r="M471" s="23" t="s">
        <v>222</v>
      </c>
      <c r="N471" s="23" t="s">
        <v>364</v>
      </c>
      <c r="O471" s="23" t="s">
        <v>365</v>
      </c>
      <c r="P471" s="23" t="s">
        <v>347</v>
      </c>
      <c r="Q471" s="23">
        <v>291203333</v>
      </c>
      <c r="R471" s="23">
        <v>291227641</v>
      </c>
      <c r="S471" s="23" t="s">
        <v>221</v>
      </c>
      <c r="T471" s="23" t="s">
        <v>348</v>
      </c>
      <c r="U471" s="23" t="s">
        <v>349</v>
      </c>
      <c r="V471" s="23" t="s">
        <v>350</v>
      </c>
      <c r="W471" s="23" t="s">
        <v>351</v>
      </c>
      <c r="X471" s="23">
        <v>291930780</v>
      </c>
      <c r="Y471" s="23">
        <v>291934949</v>
      </c>
      <c r="Z471" s="24" t="s">
        <v>221</v>
      </c>
      <c r="AA471" s="23" t="s">
        <v>506</v>
      </c>
      <c r="AB471" s="32" t="s">
        <v>870</v>
      </c>
    </row>
    <row r="472" spans="1:28" ht="15" customHeight="1" x14ac:dyDescent="0.25">
      <c r="A472" s="6" t="s">
        <v>703</v>
      </c>
      <c r="B472" s="5" t="s">
        <v>574</v>
      </c>
      <c r="C472" s="5" t="s">
        <v>136</v>
      </c>
      <c r="D472" s="5" t="s">
        <v>576</v>
      </c>
      <c r="E472" s="18" t="str">
        <f t="shared" si="7"/>
        <v>R13</v>
      </c>
      <c r="F472" s="5" t="s">
        <v>770</v>
      </c>
      <c r="G472" s="7" t="e">
        <f>#REF!</f>
        <v>#REF!</v>
      </c>
      <c r="H472" s="5" t="s">
        <v>351</v>
      </c>
      <c r="I472" s="5" t="s">
        <v>769</v>
      </c>
      <c r="J472" s="23">
        <v>511000693</v>
      </c>
      <c r="K472" s="23" t="s">
        <v>894</v>
      </c>
      <c r="L472" s="23" t="s">
        <v>363</v>
      </c>
      <c r="M472" s="23" t="s">
        <v>222</v>
      </c>
      <c r="N472" s="23" t="s">
        <v>364</v>
      </c>
      <c r="O472" s="23" t="s">
        <v>365</v>
      </c>
      <c r="P472" s="23" t="s">
        <v>347</v>
      </c>
      <c r="Q472" s="23">
        <v>291203333</v>
      </c>
      <c r="R472" s="23">
        <v>291227641</v>
      </c>
      <c r="S472" s="23" t="s">
        <v>221</v>
      </c>
      <c r="T472" s="23" t="s">
        <v>348</v>
      </c>
      <c r="U472" s="23" t="s">
        <v>349</v>
      </c>
      <c r="V472" s="23" t="s">
        <v>350</v>
      </c>
      <c r="W472" s="23" t="s">
        <v>351</v>
      </c>
      <c r="X472" s="23">
        <v>291930780</v>
      </c>
      <c r="Y472" s="23">
        <v>291934949</v>
      </c>
      <c r="Z472" s="24" t="s">
        <v>221</v>
      </c>
      <c r="AA472" s="23" t="s">
        <v>506</v>
      </c>
      <c r="AB472" s="32" t="s">
        <v>870</v>
      </c>
    </row>
    <row r="473" spans="1:28" ht="15" customHeight="1" x14ac:dyDescent="0.25">
      <c r="A473" s="6" t="s">
        <v>703</v>
      </c>
      <c r="B473" s="5" t="s">
        <v>46</v>
      </c>
      <c r="C473" s="5" t="s">
        <v>136</v>
      </c>
      <c r="D473" s="5" t="s">
        <v>577</v>
      </c>
      <c r="E473" s="18" t="str">
        <f t="shared" si="7"/>
        <v>R13</v>
      </c>
      <c r="F473" s="5" t="s">
        <v>770</v>
      </c>
      <c r="G473" s="7" t="e">
        <f>#REF!</f>
        <v>#REF!</v>
      </c>
      <c r="H473" s="5" t="s">
        <v>351</v>
      </c>
      <c r="I473" s="5" t="s">
        <v>769</v>
      </c>
      <c r="J473" s="23">
        <v>511000693</v>
      </c>
      <c r="K473" s="23" t="s">
        <v>894</v>
      </c>
      <c r="L473" s="23" t="s">
        <v>363</v>
      </c>
      <c r="M473" s="23" t="s">
        <v>222</v>
      </c>
      <c r="N473" s="23" t="s">
        <v>364</v>
      </c>
      <c r="O473" s="23" t="s">
        <v>365</v>
      </c>
      <c r="P473" s="23" t="s">
        <v>347</v>
      </c>
      <c r="Q473" s="23">
        <v>291203333</v>
      </c>
      <c r="R473" s="23">
        <v>291227641</v>
      </c>
      <c r="S473" s="23" t="s">
        <v>221</v>
      </c>
      <c r="T473" s="23" t="s">
        <v>348</v>
      </c>
      <c r="U473" s="23" t="s">
        <v>349</v>
      </c>
      <c r="V473" s="23" t="s">
        <v>350</v>
      </c>
      <c r="W473" s="23" t="s">
        <v>351</v>
      </c>
      <c r="X473" s="23">
        <v>291930780</v>
      </c>
      <c r="Y473" s="23">
        <v>291934949</v>
      </c>
      <c r="Z473" s="24" t="s">
        <v>221</v>
      </c>
      <c r="AA473" s="23" t="s">
        <v>506</v>
      </c>
      <c r="AB473" s="32" t="s">
        <v>870</v>
      </c>
    </row>
    <row r="474" spans="1:28" ht="15" customHeight="1" x14ac:dyDescent="0.25">
      <c r="A474" s="6" t="s">
        <v>597</v>
      </c>
      <c r="B474" s="5" t="s">
        <v>285</v>
      </c>
      <c r="C474" s="5" t="s">
        <v>136</v>
      </c>
      <c r="D474" s="5" t="s">
        <v>281</v>
      </c>
      <c r="E474" s="18" t="str">
        <f t="shared" si="7"/>
        <v>R13</v>
      </c>
      <c r="F474" s="5" t="s">
        <v>772</v>
      </c>
      <c r="G474" s="7" t="e">
        <f>#REF!</f>
        <v>#REF!</v>
      </c>
      <c r="H474" s="5" t="s">
        <v>347</v>
      </c>
      <c r="I474" s="5" t="s">
        <v>771</v>
      </c>
      <c r="J474" s="23">
        <v>511217315</v>
      </c>
      <c r="K474" s="23" t="s">
        <v>893</v>
      </c>
      <c r="L474" s="23" t="s">
        <v>583</v>
      </c>
      <c r="M474" s="23" t="s">
        <v>584</v>
      </c>
      <c r="N474" s="23" t="s">
        <v>585</v>
      </c>
      <c r="O474" s="23" t="s">
        <v>347</v>
      </c>
      <c r="P474" s="23" t="s">
        <v>347</v>
      </c>
      <c r="Q474" s="23">
        <v>291211000</v>
      </c>
      <c r="R474" s="23"/>
      <c r="S474" s="23" t="s">
        <v>589</v>
      </c>
      <c r="T474" s="23" t="s">
        <v>596</v>
      </c>
      <c r="U474" s="23" t="s">
        <v>586</v>
      </c>
      <c r="V474" s="23" t="s">
        <v>587</v>
      </c>
      <c r="W474" s="23" t="s">
        <v>347</v>
      </c>
      <c r="X474" s="23">
        <v>291743431</v>
      </c>
      <c r="Y474" s="23">
        <v>291745072</v>
      </c>
      <c r="Z474" s="23" t="s">
        <v>588</v>
      </c>
      <c r="AA474" s="23" t="s">
        <v>581</v>
      </c>
      <c r="AB474" s="32" t="s">
        <v>582</v>
      </c>
    </row>
    <row r="475" spans="1:28" ht="15" customHeight="1" x14ac:dyDescent="0.25">
      <c r="A475" s="6" t="s">
        <v>597</v>
      </c>
      <c r="B475" s="5" t="s">
        <v>290</v>
      </c>
      <c r="C475" s="5" t="s">
        <v>136</v>
      </c>
      <c r="D475" s="5" t="s">
        <v>281</v>
      </c>
      <c r="E475" s="18" t="str">
        <f t="shared" si="7"/>
        <v>R13</v>
      </c>
      <c r="F475" s="5" t="s">
        <v>772</v>
      </c>
      <c r="G475" s="7" t="e">
        <f>#REF!</f>
        <v>#REF!</v>
      </c>
      <c r="H475" s="5" t="s">
        <v>347</v>
      </c>
      <c r="I475" s="5" t="s">
        <v>771</v>
      </c>
      <c r="J475" s="23">
        <v>511217315</v>
      </c>
      <c r="K475" s="23" t="s">
        <v>893</v>
      </c>
      <c r="L475" s="23" t="s">
        <v>583</v>
      </c>
      <c r="M475" s="23" t="s">
        <v>584</v>
      </c>
      <c r="N475" s="23" t="s">
        <v>585</v>
      </c>
      <c r="O475" s="23" t="s">
        <v>347</v>
      </c>
      <c r="P475" s="23" t="s">
        <v>347</v>
      </c>
      <c r="Q475" s="23">
        <v>291211000</v>
      </c>
      <c r="R475" s="23"/>
      <c r="S475" s="23" t="s">
        <v>589</v>
      </c>
      <c r="T475" s="23" t="s">
        <v>596</v>
      </c>
      <c r="U475" s="23" t="s">
        <v>586</v>
      </c>
      <c r="V475" s="23" t="s">
        <v>587</v>
      </c>
      <c r="W475" s="23" t="s">
        <v>347</v>
      </c>
      <c r="X475" s="23">
        <v>291743431</v>
      </c>
      <c r="Y475" s="23">
        <v>291745072</v>
      </c>
      <c r="Z475" s="23" t="s">
        <v>588</v>
      </c>
      <c r="AA475" s="23" t="s">
        <v>581</v>
      </c>
      <c r="AB475" s="32" t="s">
        <v>582</v>
      </c>
    </row>
    <row r="476" spans="1:28" ht="15" customHeight="1" x14ac:dyDescent="0.25">
      <c r="A476" s="6" t="s">
        <v>597</v>
      </c>
      <c r="B476" s="5" t="s">
        <v>296</v>
      </c>
      <c r="C476" s="5" t="s">
        <v>136</v>
      </c>
      <c r="D476" s="5" t="s">
        <v>281</v>
      </c>
      <c r="E476" s="18" t="str">
        <f t="shared" si="7"/>
        <v>R13</v>
      </c>
      <c r="F476" s="5" t="s">
        <v>772</v>
      </c>
      <c r="G476" s="7" t="e">
        <f>#REF!</f>
        <v>#REF!</v>
      </c>
      <c r="H476" s="5" t="s">
        <v>347</v>
      </c>
      <c r="I476" s="5" t="s">
        <v>771</v>
      </c>
      <c r="J476" s="23">
        <v>511217315</v>
      </c>
      <c r="K476" s="23" t="s">
        <v>893</v>
      </c>
      <c r="L476" s="23" t="s">
        <v>583</v>
      </c>
      <c r="M476" s="23" t="s">
        <v>584</v>
      </c>
      <c r="N476" s="23" t="s">
        <v>585</v>
      </c>
      <c r="O476" s="23" t="s">
        <v>347</v>
      </c>
      <c r="P476" s="23" t="s">
        <v>347</v>
      </c>
      <c r="Q476" s="23">
        <v>291211000</v>
      </c>
      <c r="R476" s="23"/>
      <c r="S476" s="23" t="s">
        <v>589</v>
      </c>
      <c r="T476" s="23" t="s">
        <v>596</v>
      </c>
      <c r="U476" s="23" t="s">
        <v>586</v>
      </c>
      <c r="V476" s="23" t="s">
        <v>587</v>
      </c>
      <c r="W476" s="23" t="s">
        <v>347</v>
      </c>
      <c r="X476" s="23">
        <v>291743431</v>
      </c>
      <c r="Y476" s="23">
        <v>291745072</v>
      </c>
      <c r="Z476" s="23" t="s">
        <v>588</v>
      </c>
      <c r="AA476" s="23" t="s">
        <v>581</v>
      </c>
      <c r="AB476" s="32" t="s">
        <v>582</v>
      </c>
    </row>
    <row r="477" spans="1:28" ht="15" customHeight="1" x14ac:dyDescent="0.25">
      <c r="A477" s="6" t="s">
        <v>597</v>
      </c>
      <c r="B477" s="5" t="s">
        <v>590</v>
      </c>
      <c r="C477" s="5" t="s">
        <v>136</v>
      </c>
      <c r="D477" s="5" t="s">
        <v>591</v>
      </c>
      <c r="E477" s="18" t="str">
        <f t="shared" si="7"/>
        <v>R13</v>
      </c>
      <c r="F477" s="5" t="s">
        <v>772</v>
      </c>
      <c r="G477" s="7" t="e">
        <f>#REF!</f>
        <v>#REF!</v>
      </c>
      <c r="H477" s="5" t="s">
        <v>347</v>
      </c>
      <c r="I477" s="5" t="s">
        <v>771</v>
      </c>
      <c r="J477" s="23">
        <v>511217315</v>
      </c>
      <c r="K477" s="23" t="s">
        <v>893</v>
      </c>
      <c r="L477" s="23" t="s">
        <v>583</v>
      </c>
      <c r="M477" s="23" t="s">
        <v>584</v>
      </c>
      <c r="N477" s="23" t="s">
        <v>585</v>
      </c>
      <c r="O477" s="23" t="s">
        <v>347</v>
      </c>
      <c r="P477" s="23" t="s">
        <v>347</v>
      </c>
      <c r="Q477" s="23">
        <v>291211000</v>
      </c>
      <c r="R477" s="23"/>
      <c r="S477" s="23" t="s">
        <v>589</v>
      </c>
      <c r="T477" s="23" t="s">
        <v>596</v>
      </c>
      <c r="U477" s="23" t="s">
        <v>586</v>
      </c>
      <c r="V477" s="23" t="s">
        <v>587</v>
      </c>
      <c r="W477" s="23" t="s">
        <v>347</v>
      </c>
      <c r="X477" s="23">
        <v>291743431</v>
      </c>
      <c r="Y477" s="23">
        <v>291745072</v>
      </c>
      <c r="Z477" s="23" t="s">
        <v>588</v>
      </c>
      <c r="AA477" s="23" t="s">
        <v>581</v>
      </c>
      <c r="AB477" s="32" t="s">
        <v>582</v>
      </c>
    </row>
    <row r="478" spans="1:28" ht="15" customHeight="1" x14ac:dyDescent="0.25">
      <c r="A478" s="6" t="s">
        <v>597</v>
      </c>
      <c r="B478" s="5" t="s">
        <v>56</v>
      </c>
      <c r="C478" s="5" t="s">
        <v>136</v>
      </c>
      <c r="D478" s="5" t="s">
        <v>477</v>
      </c>
      <c r="E478" s="18" t="str">
        <f t="shared" si="7"/>
        <v>R13</v>
      </c>
      <c r="F478" s="5" t="s">
        <v>772</v>
      </c>
      <c r="G478" s="7" t="e">
        <f>#REF!</f>
        <v>#REF!</v>
      </c>
      <c r="H478" s="5" t="s">
        <v>347</v>
      </c>
      <c r="I478" s="5" t="s">
        <v>771</v>
      </c>
      <c r="J478" s="23">
        <v>511217315</v>
      </c>
      <c r="K478" s="23" t="s">
        <v>893</v>
      </c>
      <c r="L478" s="23" t="s">
        <v>583</v>
      </c>
      <c r="M478" s="23" t="s">
        <v>584</v>
      </c>
      <c r="N478" s="23" t="s">
        <v>585</v>
      </c>
      <c r="O478" s="23" t="s">
        <v>347</v>
      </c>
      <c r="P478" s="23" t="s">
        <v>347</v>
      </c>
      <c r="Q478" s="23">
        <v>291211000</v>
      </c>
      <c r="R478" s="23"/>
      <c r="S478" s="23" t="s">
        <v>589</v>
      </c>
      <c r="T478" s="23" t="s">
        <v>596</v>
      </c>
      <c r="U478" s="23" t="s">
        <v>586</v>
      </c>
      <c r="V478" s="23" t="s">
        <v>587</v>
      </c>
      <c r="W478" s="23" t="s">
        <v>347</v>
      </c>
      <c r="X478" s="23">
        <v>291743431</v>
      </c>
      <c r="Y478" s="23">
        <v>291745072</v>
      </c>
      <c r="Z478" s="23" t="s">
        <v>588</v>
      </c>
      <c r="AA478" s="23" t="s">
        <v>581</v>
      </c>
      <c r="AB478" s="32" t="s">
        <v>582</v>
      </c>
    </row>
    <row r="479" spans="1:28" ht="15" customHeight="1" x14ac:dyDescent="0.25">
      <c r="A479" s="6" t="s">
        <v>597</v>
      </c>
      <c r="B479" s="5" t="s">
        <v>57</v>
      </c>
      <c r="C479" s="5" t="s">
        <v>136</v>
      </c>
      <c r="D479" s="5" t="s">
        <v>63</v>
      </c>
      <c r="E479" s="18" t="str">
        <f t="shared" si="7"/>
        <v>R13</v>
      </c>
      <c r="F479" s="5" t="s">
        <v>772</v>
      </c>
      <c r="G479" s="7" t="e">
        <f>#REF!</f>
        <v>#REF!</v>
      </c>
      <c r="H479" s="5" t="s">
        <v>347</v>
      </c>
      <c r="I479" s="5" t="s">
        <v>771</v>
      </c>
      <c r="J479" s="23">
        <v>511217315</v>
      </c>
      <c r="K479" s="23" t="s">
        <v>893</v>
      </c>
      <c r="L479" s="23" t="s">
        <v>583</v>
      </c>
      <c r="M479" s="23" t="s">
        <v>584</v>
      </c>
      <c r="N479" s="23" t="s">
        <v>585</v>
      </c>
      <c r="O479" s="23" t="s">
        <v>347</v>
      </c>
      <c r="P479" s="23" t="s">
        <v>347</v>
      </c>
      <c r="Q479" s="23">
        <v>291211000</v>
      </c>
      <c r="R479" s="23"/>
      <c r="S479" s="23" t="s">
        <v>589</v>
      </c>
      <c r="T479" s="23" t="s">
        <v>596</v>
      </c>
      <c r="U479" s="23" t="s">
        <v>586</v>
      </c>
      <c r="V479" s="23" t="s">
        <v>587</v>
      </c>
      <c r="W479" s="23" t="s">
        <v>347</v>
      </c>
      <c r="X479" s="23">
        <v>291743431</v>
      </c>
      <c r="Y479" s="23">
        <v>291745072</v>
      </c>
      <c r="Z479" s="23" t="s">
        <v>588</v>
      </c>
      <c r="AA479" s="23" t="s">
        <v>581</v>
      </c>
      <c r="AB479" s="32" t="s">
        <v>582</v>
      </c>
    </row>
    <row r="480" spans="1:28" ht="15" customHeight="1" x14ac:dyDescent="0.25">
      <c r="A480" s="6" t="s">
        <v>597</v>
      </c>
      <c r="B480" s="5" t="s">
        <v>58</v>
      </c>
      <c r="C480" s="5" t="s">
        <v>136</v>
      </c>
      <c r="D480" s="5" t="s">
        <v>64</v>
      </c>
      <c r="E480" s="18" t="str">
        <f t="shared" si="7"/>
        <v>R13</v>
      </c>
      <c r="F480" s="5" t="s">
        <v>772</v>
      </c>
      <c r="G480" s="7" t="e">
        <f>#REF!</f>
        <v>#REF!</v>
      </c>
      <c r="H480" s="5" t="s">
        <v>347</v>
      </c>
      <c r="I480" s="5" t="s">
        <v>771</v>
      </c>
      <c r="J480" s="23">
        <v>511217315</v>
      </c>
      <c r="K480" s="23" t="s">
        <v>893</v>
      </c>
      <c r="L480" s="23" t="s">
        <v>583</v>
      </c>
      <c r="M480" s="23" t="s">
        <v>584</v>
      </c>
      <c r="N480" s="23" t="s">
        <v>585</v>
      </c>
      <c r="O480" s="23" t="s">
        <v>347</v>
      </c>
      <c r="P480" s="23" t="s">
        <v>347</v>
      </c>
      <c r="Q480" s="23">
        <v>291211000</v>
      </c>
      <c r="R480" s="23"/>
      <c r="S480" s="23" t="s">
        <v>589</v>
      </c>
      <c r="T480" s="23" t="s">
        <v>596</v>
      </c>
      <c r="U480" s="23" t="s">
        <v>586</v>
      </c>
      <c r="V480" s="23" t="s">
        <v>587</v>
      </c>
      <c r="W480" s="23" t="s">
        <v>347</v>
      </c>
      <c r="X480" s="23">
        <v>291743431</v>
      </c>
      <c r="Y480" s="23">
        <v>291745072</v>
      </c>
      <c r="Z480" s="23" t="s">
        <v>588</v>
      </c>
      <c r="AA480" s="23" t="s">
        <v>581</v>
      </c>
      <c r="AB480" s="32" t="s">
        <v>582</v>
      </c>
    </row>
    <row r="481" spans="1:28" ht="15" customHeight="1" x14ac:dyDescent="0.25">
      <c r="A481" s="6" t="s">
        <v>597</v>
      </c>
      <c r="B481" s="5" t="s">
        <v>13</v>
      </c>
      <c r="C481" s="5" t="s">
        <v>136</v>
      </c>
      <c r="D481" s="5" t="s">
        <v>29</v>
      </c>
      <c r="E481" s="18" t="str">
        <f t="shared" si="7"/>
        <v>R13</v>
      </c>
      <c r="F481" s="5" t="s">
        <v>772</v>
      </c>
      <c r="G481" s="7" t="e">
        <f>#REF!</f>
        <v>#REF!</v>
      </c>
      <c r="H481" s="5" t="s">
        <v>347</v>
      </c>
      <c r="I481" s="5" t="s">
        <v>771</v>
      </c>
      <c r="J481" s="23">
        <v>511217315</v>
      </c>
      <c r="K481" s="23" t="s">
        <v>893</v>
      </c>
      <c r="L481" s="23" t="s">
        <v>583</v>
      </c>
      <c r="M481" s="23" t="s">
        <v>584</v>
      </c>
      <c r="N481" s="23" t="s">
        <v>585</v>
      </c>
      <c r="O481" s="23" t="s">
        <v>347</v>
      </c>
      <c r="P481" s="23" t="s">
        <v>347</v>
      </c>
      <c r="Q481" s="23">
        <v>291211000</v>
      </c>
      <c r="R481" s="23"/>
      <c r="S481" s="23" t="s">
        <v>589</v>
      </c>
      <c r="T481" s="23" t="s">
        <v>596</v>
      </c>
      <c r="U481" s="23" t="s">
        <v>586</v>
      </c>
      <c r="V481" s="23" t="s">
        <v>587</v>
      </c>
      <c r="W481" s="23" t="s">
        <v>347</v>
      </c>
      <c r="X481" s="23">
        <v>291743431</v>
      </c>
      <c r="Y481" s="23">
        <v>291745072</v>
      </c>
      <c r="Z481" s="23" t="s">
        <v>588</v>
      </c>
      <c r="AA481" s="23" t="s">
        <v>581</v>
      </c>
      <c r="AB481" s="32" t="s">
        <v>582</v>
      </c>
    </row>
    <row r="482" spans="1:28" ht="15" customHeight="1" x14ac:dyDescent="0.25">
      <c r="A482" s="6" t="s">
        <v>597</v>
      </c>
      <c r="B482" s="5" t="s">
        <v>119</v>
      </c>
      <c r="C482" s="5" t="s">
        <v>136</v>
      </c>
      <c r="D482" s="5" t="s">
        <v>150</v>
      </c>
      <c r="E482" s="18" t="str">
        <f t="shared" si="7"/>
        <v>R13</v>
      </c>
      <c r="F482" s="5" t="s">
        <v>772</v>
      </c>
      <c r="G482" s="7" t="e">
        <f>#REF!</f>
        <v>#REF!</v>
      </c>
      <c r="H482" s="5" t="s">
        <v>347</v>
      </c>
      <c r="I482" s="5" t="s">
        <v>771</v>
      </c>
      <c r="J482" s="23">
        <v>511217315</v>
      </c>
      <c r="K482" s="23" t="s">
        <v>893</v>
      </c>
      <c r="L482" s="23" t="s">
        <v>583</v>
      </c>
      <c r="M482" s="23" t="s">
        <v>584</v>
      </c>
      <c r="N482" s="23" t="s">
        <v>585</v>
      </c>
      <c r="O482" s="23" t="s">
        <v>347</v>
      </c>
      <c r="P482" s="23" t="s">
        <v>347</v>
      </c>
      <c r="Q482" s="23">
        <v>291211000</v>
      </c>
      <c r="R482" s="23"/>
      <c r="S482" s="23" t="s">
        <v>589</v>
      </c>
      <c r="T482" s="23" t="s">
        <v>596</v>
      </c>
      <c r="U482" s="23" t="s">
        <v>586</v>
      </c>
      <c r="V482" s="23" t="s">
        <v>587</v>
      </c>
      <c r="W482" s="23" t="s">
        <v>347</v>
      </c>
      <c r="X482" s="23">
        <v>291743431</v>
      </c>
      <c r="Y482" s="23">
        <v>291745072</v>
      </c>
      <c r="Z482" s="23" t="s">
        <v>588</v>
      </c>
      <c r="AA482" s="23" t="s">
        <v>581</v>
      </c>
      <c r="AB482" s="32" t="s">
        <v>582</v>
      </c>
    </row>
    <row r="483" spans="1:28" ht="15" customHeight="1" x14ac:dyDescent="0.25">
      <c r="A483" s="6" t="s">
        <v>597</v>
      </c>
      <c r="B483" s="5" t="s">
        <v>120</v>
      </c>
      <c r="C483" s="5" t="s">
        <v>136</v>
      </c>
      <c r="D483" s="5" t="s">
        <v>156</v>
      </c>
      <c r="E483" s="18" t="str">
        <f t="shared" si="7"/>
        <v>R13</v>
      </c>
      <c r="F483" s="5" t="s">
        <v>772</v>
      </c>
      <c r="G483" s="7" t="e">
        <f>#REF!</f>
        <v>#REF!</v>
      </c>
      <c r="H483" s="5" t="s">
        <v>347</v>
      </c>
      <c r="I483" s="5" t="s">
        <v>771</v>
      </c>
      <c r="J483" s="23">
        <v>511217315</v>
      </c>
      <c r="K483" s="23" t="s">
        <v>893</v>
      </c>
      <c r="L483" s="23" t="s">
        <v>583</v>
      </c>
      <c r="M483" s="23" t="s">
        <v>584</v>
      </c>
      <c r="N483" s="23" t="s">
        <v>585</v>
      </c>
      <c r="O483" s="23" t="s">
        <v>347</v>
      </c>
      <c r="P483" s="23" t="s">
        <v>347</v>
      </c>
      <c r="Q483" s="23">
        <v>291211000</v>
      </c>
      <c r="R483" s="23"/>
      <c r="S483" s="23" t="s">
        <v>589</v>
      </c>
      <c r="T483" s="23" t="s">
        <v>596</v>
      </c>
      <c r="U483" s="23" t="s">
        <v>586</v>
      </c>
      <c r="V483" s="23" t="s">
        <v>587</v>
      </c>
      <c r="W483" s="23" t="s">
        <v>347</v>
      </c>
      <c r="X483" s="23">
        <v>291743431</v>
      </c>
      <c r="Y483" s="23">
        <v>291745072</v>
      </c>
      <c r="Z483" s="23" t="s">
        <v>588</v>
      </c>
      <c r="AA483" s="23" t="s">
        <v>581</v>
      </c>
      <c r="AB483" s="32" t="s">
        <v>582</v>
      </c>
    </row>
    <row r="484" spans="1:28" ht="15" customHeight="1" x14ac:dyDescent="0.25">
      <c r="A484" s="6" t="s">
        <v>597</v>
      </c>
      <c r="B484" s="5" t="s">
        <v>59</v>
      </c>
      <c r="C484" s="5" t="s">
        <v>136</v>
      </c>
      <c r="D484" s="5" t="s">
        <v>65</v>
      </c>
      <c r="E484" s="18" t="str">
        <f t="shared" si="7"/>
        <v>R13</v>
      </c>
      <c r="F484" s="5" t="s">
        <v>772</v>
      </c>
      <c r="G484" s="7" t="e">
        <f>#REF!</f>
        <v>#REF!</v>
      </c>
      <c r="H484" s="5" t="s">
        <v>347</v>
      </c>
      <c r="I484" s="5" t="s">
        <v>771</v>
      </c>
      <c r="J484" s="23">
        <v>511217315</v>
      </c>
      <c r="K484" s="23" t="s">
        <v>893</v>
      </c>
      <c r="L484" s="23" t="s">
        <v>583</v>
      </c>
      <c r="M484" s="23" t="s">
        <v>584</v>
      </c>
      <c r="N484" s="23" t="s">
        <v>585</v>
      </c>
      <c r="O484" s="23" t="s">
        <v>347</v>
      </c>
      <c r="P484" s="23" t="s">
        <v>347</v>
      </c>
      <c r="Q484" s="23">
        <v>291211000</v>
      </c>
      <c r="R484" s="23"/>
      <c r="S484" s="23" t="s">
        <v>589</v>
      </c>
      <c r="T484" s="23" t="s">
        <v>596</v>
      </c>
      <c r="U484" s="23" t="s">
        <v>586</v>
      </c>
      <c r="V484" s="23" t="s">
        <v>587</v>
      </c>
      <c r="W484" s="23" t="s">
        <v>347</v>
      </c>
      <c r="X484" s="23">
        <v>291743431</v>
      </c>
      <c r="Y484" s="23">
        <v>291745072</v>
      </c>
      <c r="Z484" s="23" t="s">
        <v>588</v>
      </c>
      <c r="AA484" s="23" t="s">
        <v>581</v>
      </c>
      <c r="AB484" s="32" t="s">
        <v>582</v>
      </c>
    </row>
    <row r="485" spans="1:28" ht="15" customHeight="1" x14ac:dyDescent="0.25">
      <c r="A485" s="6" t="s">
        <v>597</v>
      </c>
      <c r="B485" s="5" t="s">
        <v>392</v>
      </c>
      <c r="C485" s="5" t="s">
        <v>136</v>
      </c>
      <c r="D485" s="5" t="s">
        <v>393</v>
      </c>
      <c r="E485" s="18" t="str">
        <f t="shared" si="7"/>
        <v>R13</v>
      </c>
      <c r="F485" s="5" t="s">
        <v>772</v>
      </c>
      <c r="G485" s="7" t="e">
        <f>#REF!</f>
        <v>#REF!</v>
      </c>
      <c r="H485" s="5" t="s">
        <v>347</v>
      </c>
      <c r="I485" s="5" t="s">
        <v>771</v>
      </c>
      <c r="J485" s="23">
        <v>511217315</v>
      </c>
      <c r="K485" s="23" t="s">
        <v>893</v>
      </c>
      <c r="L485" s="23" t="s">
        <v>583</v>
      </c>
      <c r="M485" s="23" t="s">
        <v>584</v>
      </c>
      <c r="N485" s="23" t="s">
        <v>585</v>
      </c>
      <c r="O485" s="23" t="s">
        <v>347</v>
      </c>
      <c r="P485" s="23" t="s">
        <v>347</v>
      </c>
      <c r="Q485" s="23">
        <v>291211000</v>
      </c>
      <c r="R485" s="23"/>
      <c r="S485" s="23" t="s">
        <v>589</v>
      </c>
      <c r="T485" s="23" t="s">
        <v>596</v>
      </c>
      <c r="U485" s="23" t="s">
        <v>586</v>
      </c>
      <c r="V485" s="23" t="s">
        <v>587</v>
      </c>
      <c r="W485" s="23" t="s">
        <v>347</v>
      </c>
      <c r="X485" s="23">
        <v>291743431</v>
      </c>
      <c r="Y485" s="23">
        <v>291745072</v>
      </c>
      <c r="Z485" s="23" t="s">
        <v>588</v>
      </c>
      <c r="AA485" s="23" t="s">
        <v>581</v>
      </c>
      <c r="AB485" s="32" t="s">
        <v>582</v>
      </c>
    </row>
    <row r="486" spans="1:28" ht="15" customHeight="1" x14ac:dyDescent="0.25">
      <c r="A486" s="6" t="s">
        <v>597</v>
      </c>
      <c r="B486" s="5" t="s">
        <v>609</v>
      </c>
      <c r="C486" s="5" t="s">
        <v>136</v>
      </c>
      <c r="D486" s="5" t="s">
        <v>142</v>
      </c>
      <c r="E486" s="18" t="str">
        <f t="shared" si="7"/>
        <v>R13</v>
      </c>
      <c r="F486" s="5" t="s">
        <v>772</v>
      </c>
      <c r="G486" s="7" t="e">
        <f>#REF!</f>
        <v>#REF!</v>
      </c>
      <c r="H486" s="5" t="s">
        <v>347</v>
      </c>
      <c r="I486" s="5" t="s">
        <v>771</v>
      </c>
      <c r="J486" s="23">
        <v>511217315</v>
      </c>
      <c r="K486" s="23" t="s">
        <v>893</v>
      </c>
      <c r="L486" s="23" t="s">
        <v>583</v>
      </c>
      <c r="M486" s="23" t="s">
        <v>584</v>
      </c>
      <c r="N486" s="23" t="s">
        <v>585</v>
      </c>
      <c r="O486" s="23" t="s">
        <v>347</v>
      </c>
      <c r="P486" s="23" t="s">
        <v>347</v>
      </c>
      <c r="Q486" s="23">
        <v>291211000</v>
      </c>
      <c r="R486" s="23"/>
      <c r="S486" s="23" t="s">
        <v>589</v>
      </c>
      <c r="T486" s="23" t="s">
        <v>596</v>
      </c>
      <c r="U486" s="23" t="s">
        <v>586</v>
      </c>
      <c r="V486" s="23" t="s">
        <v>587</v>
      </c>
      <c r="W486" s="23" t="s">
        <v>347</v>
      </c>
      <c r="X486" s="23">
        <v>291743431</v>
      </c>
      <c r="Y486" s="23">
        <v>291745072</v>
      </c>
      <c r="Z486" s="23" t="s">
        <v>588</v>
      </c>
      <c r="AA486" s="23" t="s">
        <v>581</v>
      </c>
      <c r="AB486" s="32" t="s">
        <v>582</v>
      </c>
    </row>
    <row r="487" spans="1:28" ht="15" customHeight="1" x14ac:dyDescent="0.25">
      <c r="A487" s="6" t="s">
        <v>597</v>
      </c>
      <c r="B487" s="5" t="s">
        <v>43</v>
      </c>
      <c r="C487" s="5" t="s">
        <v>136</v>
      </c>
      <c r="D487" s="5" t="s">
        <v>47</v>
      </c>
      <c r="E487" s="18" t="str">
        <f t="shared" si="7"/>
        <v>R13</v>
      </c>
      <c r="F487" s="5" t="s">
        <v>772</v>
      </c>
      <c r="G487" s="7" t="e">
        <f>#REF!</f>
        <v>#REF!</v>
      </c>
      <c r="H487" s="5" t="s">
        <v>347</v>
      </c>
      <c r="I487" s="5" t="s">
        <v>771</v>
      </c>
      <c r="J487" s="23">
        <v>511217315</v>
      </c>
      <c r="K487" s="23" t="s">
        <v>893</v>
      </c>
      <c r="L487" s="23" t="s">
        <v>583</v>
      </c>
      <c r="M487" s="23" t="s">
        <v>584</v>
      </c>
      <c r="N487" s="23" t="s">
        <v>585</v>
      </c>
      <c r="O487" s="23" t="s">
        <v>347</v>
      </c>
      <c r="P487" s="23" t="s">
        <v>347</v>
      </c>
      <c r="Q487" s="23">
        <v>291211000</v>
      </c>
      <c r="R487" s="23"/>
      <c r="S487" s="23" t="s">
        <v>589</v>
      </c>
      <c r="T487" s="23" t="s">
        <v>596</v>
      </c>
      <c r="U487" s="23" t="s">
        <v>586</v>
      </c>
      <c r="V487" s="23" t="s">
        <v>587</v>
      </c>
      <c r="W487" s="23" t="s">
        <v>347</v>
      </c>
      <c r="X487" s="23">
        <v>291743431</v>
      </c>
      <c r="Y487" s="23">
        <v>291745072</v>
      </c>
      <c r="Z487" s="23" t="s">
        <v>588</v>
      </c>
      <c r="AA487" s="23" t="s">
        <v>581</v>
      </c>
      <c r="AB487" s="32" t="s">
        <v>582</v>
      </c>
    </row>
    <row r="488" spans="1:28" ht="15" customHeight="1" x14ac:dyDescent="0.25">
      <c r="A488" s="6" t="s">
        <v>597</v>
      </c>
      <c r="B488" s="5" t="s">
        <v>72</v>
      </c>
      <c r="C488" s="5" t="s">
        <v>136</v>
      </c>
      <c r="D488" s="5" t="s">
        <v>38</v>
      </c>
      <c r="E488" s="18" t="str">
        <f t="shared" si="7"/>
        <v>R13</v>
      </c>
      <c r="F488" s="5" t="s">
        <v>772</v>
      </c>
      <c r="G488" s="7" t="e">
        <f>#REF!</f>
        <v>#REF!</v>
      </c>
      <c r="H488" s="5" t="s">
        <v>347</v>
      </c>
      <c r="I488" s="5" t="s">
        <v>771</v>
      </c>
      <c r="J488" s="23">
        <v>511217315</v>
      </c>
      <c r="K488" s="23" t="s">
        <v>893</v>
      </c>
      <c r="L488" s="23" t="s">
        <v>583</v>
      </c>
      <c r="M488" s="23" t="s">
        <v>584</v>
      </c>
      <c r="N488" s="23" t="s">
        <v>585</v>
      </c>
      <c r="O488" s="23" t="s">
        <v>347</v>
      </c>
      <c r="P488" s="23" t="s">
        <v>347</v>
      </c>
      <c r="Q488" s="23">
        <v>291211000</v>
      </c>
      <c r="R488" s="23"/>
      <c r="S488" s="23" t="s">
        <v>589</v>
      </c>
      <c r="T488" s="23" t="s">
        <v>596</v>
      </c>
      <c r="U488" s="23" t="s">
        <v>586</v>
      </c>
      <c r="V488" s="23" t="s">
        <v>587</v>
      </c>
      <c r="W488" s="23" t="s">
        <v>347</v>
      </c>
      <c r="X488" s="23">
        <v>291743431</v>
      </c>
      <c r="Y488" s="23">
        <v>291745072</v>
      </c>
      <c r="Z488" s="23" t="s">
        <v>588</v>
      </c>
      <c r="AA488" s="23" t="s">
        <v>581</v>
      </c>
      <c r="AB488" s="32" t="s">
        <v>582</v>
      </c>
    </row>
    <row r="489" spans="1:28" ht="15" customHeight="1" x14ac:dyDescent="0.25">
      <c r="A489" s="6" t="s">
        <v>597</v>
      </c>
      <c r="B489" s="5" t="s">
        <v>73</v>
      </c>
      <c r="C489" s="5" t="s">
        <v>136</v>
      </c>
      <c r="D489" s="5" t="s">
        <v>592</v>
      </c>
      <c r="E489" s="18" t="str">
        <f t="shared" si="7"/>
        <v>R13</v>
      </c>
      <c r="F489" s="5" t="s">
        <v>772</v>
      </c>
      <c r="G489" s="7" t="e">
        <f>#REF!</f>
        <v>#REF!</v>
      </c>
      <c r="H489" s="5" t="s">
        <v>347</v>
      </c>
      <c r="I489" s="5" t="s">
        <v>771</v>
      </c>
      <c r="J489" s="23">
        <v>511217315</v>
      </c>
      <c r="K489" s="23" t="s">
        <v>893</v>
      </c>
      <c r="L489" s="23" t="s">
        <v>583</v>
      </c>
      <c r="M489" s="23" t="s">
        <v>584</v>
      </c>
      <c r="N489" s="23" t="s">
        <v>585</v>
      </c>
      <c r="O489" s="23" t="s">
        <v>347</v>
      </c>
      <c r="P489" s="23" t="s">
        <v>347</v>
      </c>
      <c r="Q489" s="23">
        <v>291211000</v>
      </c>
      <c r="R489" s="23"/>
      <c r="S489" s="23" t="s">
        <v>589</v>
      </c>
      <c r="T489" s="23" t="s">
        <v>596</v>
      </c>
      <c r="U489" s="23" t="s">
        <v>586</v>
      </c>
      <c r="V489" s="23" t="s">
        <v>587</v>
      </c>
      <c r="W489" s="23" t="s">
        <v>347</v>
      </c>
      <c r="X489" s="23">
        <v>291743431</v>
      </c>
      <c r="Y489" s="23">
        <v>291745072</v>
      </c>
      <c r="Z489" s="23" t="s">
        <v>588</v>
      </c>
      <c r="AA489" s="23" t="s">
        <v>581</v>
      </c>
      <c r="AB489" s="32" t="s">
        <v>582</v>
      </c>
    </row>
    <row r="490" spans="1:28" ht="15" customHeight="1" x14ac:dyDescent="0.25">
      <c r="A490" s="6" t="s">
        <v>597</v>
      </c>
      <c r="B490" s="5" t="s">
        <v>74</v>
      </c>
      <c r="C490" s="5" t="s">
        <v>136</v>
      </c>
      <c r="D490" s="5" t="s">
        <v>77</v>
      </c>
      <c r="E490" s="18" t="str">
        <f t="shared" si="7"/>
        <v>R13</v>
      </c>
      <c r="F490" s="5" t="s">
        <v>772</v>
      </c>
      <c r="G490" s="7" t="e">
        <f>#REF!</f>
        <v>#REF!</v>
      </c>
      <c r="H490" s="5" t="s">
        <v>347</v>
      </c>
      <c r="I490" s="5" t="s">
        <v>771</v>
      </c>
      <c r="J490" s="23">
        <v>511217315</v>
      </c>
      <c r="K490" s="23" t="s">
        <v>893</v>
      </c>
      <c r="L490" s="23" t="s">
        <v>583</v>
      </c>
      <c r="M490" s="23" t="s">
        <v>584</v>
      </c>
      <c r="N490" s="23" t="s">
        <v>585</v>
      </c>
      <c r="O490" s="23" t="s">
        <v>347</v>
      </c>
      <c r="P490" s="23" t="s">
        <v>347</v>
      </c>
      <c r="Q490" s="23">
        <v>291211000</v>
      </c>
      <c r="R490" s="23"/>
      <c r="S490" s="23" t="s">
        <v>589</v>
      </c>
      <c r="T490" s="23" t="s">
        <v>596</v>
      </c>
      <c r="U490" s="23" t="s">
        <v>586</v>
      </c>
      <c r="V490" s="23" t="s">
        <v>587</v>
      </c>
      <c r="W490" s="23" t="s">
        <v>347</v>
      </c>
      <c r="X490" s="23">
        <v>291743431</v>
      </c>
      <c r="Y490" s="23">
        <v>291745072</v>
      </c>
      <c r="Z490" s="23" t="s">
        <v>588</v>
      </c>
      <c r="AA490" s="23" t="s">
        <v>581</v>
      </c>
      <c r="AB490" s="32" t="s">
        <v>582</v>
      </c>
    </row>
    <row r="491" spans="1:28" ht="15" customHeight="1" x14ac:dyDescent="0.25">
      <c r="A491" s="6" t="s">
        <v>597</v>
      </c>
      <c r="B491" s="5" t="s">
        <v>75</v>
      </c>
      <c r="C491" s="5" t="s">
        <v>136</v>
      </c>
      <c r="D491" s="5" t="s">
        <v>66</v>
      </c>
      <c r="E491" s="18" t="str">
        <f t="shared" si="7"/>
        <v>R13</v>
      </c>
      <c r="F491" s="5" t="s">
        <v>772</v>
      </c>
      <c r="G491" s="7" t="e">
        <f>#REF!</f>
        <v>#REF!</v>
      </c>
      <c r="H491" s="5" t="s">
        <v>347</v>
      </c>
      <c r="I491" s="5" t="s">
        <v>771</v>
      </c>
      <c r="J491" s="23">
        <v>511217315</v>
      </c>
      <c r="K491" s="23" t="s">
        <v>893</v>
      </c>
      <c r="L491" s="23" t="s">
        <v>583</v>
      </c>
      <c r="M491" s="23" t="s">
        <v>584</v>
      </c>
      <c r="N491" s="23" t="s">
        <v>585</v>
      </c>
      <c r="O491" s="23" t="s">
        <v>347</v>
      </c>
      <c r="P491" s="23" t="s">
        <v>347</v>
      </c>
      <c r="Q491" s="23">
        <v>291211000</v>
      </c>
      <c r="R491" s="23"/>
      <c r="S491" s="23" t="s">
        <v>589</v>
      </c>
      <c r="T491" s="23" t="s">
        <v>596</v>
      </c>
      <c r="U491" s="23" t="s">
        <v>586</v>
      </c>
      <c r="V491" s="23" t="s">
        <v>587</v>
      </c>
      <c r="W491" s="23" t="s">
        <v>347</v>
      </c>
      <c r="X491" s="23">
        <v>291743431</v>
      </c>
      <c r="Y491" s="23">
        <v>291745072</v>
      </c>
      <c r="Z491" s="23" t="s">
        <v>588</v>
      </c>
      <c r="AA491" s="23" t="s">
        <v>581</v>
      </c>
      <c r="AB491" s="32" t="s">
        <v>582</v>
      </c>
    </row>
    <row r="492" spans="1:28" ht="15" customHeight="1" x14ac:dyDescent="0.25">
      <c r="A492" s="6" t="s">
        <v>597</v>
      </c>
      <c r="B492" s="5" t="s">
        <v>593</v>
      </c>
      <c r="C492" s="5" t="s">
        <v>136</v>
      </c>
      <c r="D492" s="5" t="s">
        <v>521</v>
      </c>
      <c r="E492" s="18" t="str">
        <f t="shared" si="7"/>
        <v>R13</v>
      </c>
      <c r="F492" s="5" t="s">
        <v>772</v>
      </c>
      <c r="G492" s="7" t="e">
        <f>#REF!</f>
        <v>#REF!</v>
      </c>
      <c r="H492" s="5" t="s">
        <v>347</v>
      </c>
      <c r="I492" s="5" t="s">
        <v>771</v>
      </c>
      <c r="J492" s="23">
        <v>511217315</v>
      </c>
      <c r="K492" s="23" t="s">
        <v>893</v>
      </c>
      <c r="L492" s="23" t="s">
        <v>583</v>
      </c>
      <c r="M492" s="23" t="s">
        <v>584</v>
      </c>
      <c r="N492" s="23" t="s">
        <v>585</v>
      </c>
      <c r="O492" s="23" t="s">
        <v>347</v>
      </c>
      <c r="P492" s="23" t="s">
        <v>347</v>
      </c>
      <c r="Q492" s="23">
        <v>291211000</v>
      </c>
      <c r="R492" s="23"/>
      <c r="S492" s="23" t="s">
        <v>589</v>
      </c>
      <c r="T492" s="23" t="s">
        <v>596</v>
      </c>
      <c r="U492" s="23" t="s">
        <v>586</v>
      </c>
      <c r="V492" s="23" t="s">
        <v>587</v>
      </c>
      <c r="W492" s="23" t="s">
        <v>347</v>
      </c>
      <c r="X492" s="23">
        <v>291743431</v>
      </c>
      <c r="Y492" s="23">
        <v>291745072</v>
      </c>
      <c r="Z492" s="23" t="s">
        <v>588</v>
      </c>
      <c r="AA492" s="23" t="s">
        <v>581</v>
      </c>
      <c r="AB492" s="32" t="s">
        <v>582</v>
      </c>
    </row>
    <row r="493" spans="1:28" ht="15" customHeight="1" x14ac:dyDescent="0.25">
      <c r="A493" s="6" t="s">
        <v>597</v>
      </c>
      <c r="B493" s="5" t="s">
        <v>121</v>
      </c>
      <c r="C493" s="5" t="s">
        <v>136</v>
      </c>
      <c r="D493" s="5" t="s">
        <v>189</v>
      </c>
      <c r="E493" s="18" t="str">
        <f t="shared" si="7"/>
        <v>R13</v>
      </c>
      <c r="F493" s="5" t="s">
        <v>772</v>
      </c>
      <c r="G493" s="7" t="e">
        <f>#REF!</f>
        <v>#REF!</v>
      </c>
      <c r="H493" s="5" t="s">
        <v>347</v>
      </c>
      <c r="I493" s="5" t="s">
        <v>771</v>
      </c>
      <c r="J493" s="23">
        <v>511217315</v>
      </c>
      <c r="K493" s="23" t="s">
        <v>893</v>
      </c>
      <c r="L493" s="23" t="s">
        <v>583</v>
      </c>
      <c r="M493" s="23" t="s">
        <v>584</v>
      </c>
      <c r="N493" s="23" t="s">
        <v>585</v>
      </c>
      <c r="O493" s="23" t="s">
        <v>347</v>
      </c>
      <c r="P493" s="23" t="s">
        <v>347</v>
      </c>
      <c r="Q493" s="23">
        <v>291211000</v>
      </c>
      <c r="R493" s="23"/>
      <c r="S493" s="23" t="s">
        <v>589</v>
      </c>
      <c r="T493" s="23" t="s">
        <v>596</v>
      </c>
      <c r="U493" s="23" t="s">
        <v>586</v>
      </c>
      <c r="V493" s="23" t="s">
        <v>587</v>
      </c>
      <c r="W493" s="23" t="s">
        <v>347</v>
      </c>
      <c r="X493" s="23">
        <v>291743431</v>
      </c>
      <c r="Y493" s="23">
        <v>291745072</v>
      </c>
      <c r="Z493" s="23" t="s">
        <v>588</v>
      </c>
      <c r="AA493" s="23" t="s">
        <v>581</v>
      </c>
      <c r="AB493" s="32" t="s">
        <v>582</v>
      </c>
    </row>
    <row r="494" spans="1:28" ht="15" customHeight="1" x14ac:dyDescent="0.25">
      <c r="A494" s="6" t="s">
        <v>597</v>
      </c>
      <c r="B494" s="5" t="s">
        <v>572</v>
      </c>
      <c r="C494" s="5" t="s">
        <v>136</v>
      </c>
      <c r="D494" s="5" t="s">
        <v>50</v>
      </c>
      <c r="E494" s="18" t="str">
        <f t="shared" si="7"/>
        <v>R13</v>
      </c>
      <c r="F494" s="5" t="s">
        <v>772</v>
      </c>
      <c r="G494" s="7" t="e">
        <f>#REF!</f>
        <v>#REF!</v>
      </c>
      <c r="H494" s="5" t="s">
        <v>347</v>
      </c>
      <c r="I494" s="5" t="s">
        <v>771</v>
      </c>
      <c r="J494" s="23">
        <v>511217315</v>
      </c>
      <c r="K494" s="23" t="s">
        <v>893</v>
      </c>
      <c r="L494" s="23" t="s">
        <v>583</v>
      </c>
      <c r="M494" s="23" t="s">
        <v>584</v>
      </c>
      <c r="N494" s="23" t="s">
        <v>585</v>
      </c>
      <c r="O494" s="23" t="s">
        <v>347</v>
      </c>
      <c r="P494" s="23" t="s">
        <v>347</v>
      </c>
      <c r="Q494" s="23">
        <v>291211000</v>
      </c>
      <c r="R494" s="23"/>
      <c r="S494" s="23" t="s">
        <v>589</v>
      </c>
      <c r="T494" s="23" t="s">
        <v>596</v>
      </c>
      <c r="U494" s="23" t="s">
        <v>586</v>
      </c>
      <c r="V494" s="23" t="s">
        <v>587</v>
      </c>
      <c r="W494" s="23" t="s">
        <v>347</v>
      </c>
      <c r="X494" s="23">
        <v>291743431</v>
      </c>
      <c r="Y494" s="23">
        <v>291745072</v>
      </c>
      <c r="Z494" s="23" t="s">
        <v>588</v>
      </c>
      <c r="AA494" s="23" t="s">
        <v>581</v>
      </c>
      <c r="AB494" s="32" t="s">
        <v>582</v>
      </c>
    </row>
    <row r="495" spans="1:28" ht="15" customHeight="1" x14ac:dyDescent="0.25">
      <c r="A495" s="6" t="s">
        <v>597</v>
      </c>
      <c r="B495" s="5" t="s">
        <v>573</v>
      </c>
      <c r="C495" s="5" t="s">
        <v>136</v>
      </c>
      <c r="D495" s="5" t="s">
        <v>51</v>
      </c>
      <c r="E495" s="18" t="str">
        <f t="shared" si="7"/>
        <v>R13</v>
      </c>
      <c r="F495" s="5" t="s">
        <v>772</v>
      </c>
      <c r="G495" s="7" t="e">
        <f>#REF!</f>
        <v>#REF!</v>
      </c>
      <c r="H495" s="5" t="s">
        <v>347</v>
      </c>
      <c r="I495" s="5" t="s">
        <v>771</v>
      </c>
      <c r="J495" s="23">
        <v>511217315</v>
      </c>
      <c r="K495" s="23" t="s">
        <v>893</v>
      </c>
      <c r="L495" s="23" t="s">
        <v>583</v>
      </c>
      <c r="M495" s="23" t="s">
        <v>584</v>
      </c>
      <c r="N495" s="23" t="s">
        <v>585</v>
      </c>
      <c r="O495" s="23" t="s">
        <v>347</v>
      </c>
      <c r="P495" s="23" t="s">
        <v>347</v>
      </c>
      <c r="Q495" s="23">
        <v>291211000</v>
      </c>
      <c r="R495" s="23"/>
      <c r="S495" s="23" t="s">
        <v>589</v>
      </c>
      <c r="T495" s="23" t="s">
        <v>596</v>
      </c>
      <c r="U495" s="23" t="s">
        <v>586</v>
      </c>
      <c r="V495" s="23" t="s">
        <v>587</v>
      </c>
      <c r="W495" s="23" t="s">
        <v>347</v>
      </c>
      <c r="X495" s="23">
        <v>291743431</v>
      </c>
      <c r="Y495" s="23">
        <v>291745072</v>
      </c>
      <c r="Z495" s="23" t="s">
        <v>588</v>
      </c>
      <c r="AA495" s="23" t="s">
        <v>581</v>
      </c>
      <c r="AB495" s="32" t="s">
        <v>582</v>
      </c>
    </row>
    <row r="496" spans="1:28" ht="15" customHeight="1" x14ac:dyDescent="0.25">
      <c r="A496" s="6" t="s">
        <v>597</v>
      </c>
      <c r="B496" s="5" t="s">
        <v>594</v>
      </c>
      <c r="C496" s="5" t="s">
        <v>136</v>
      </c>
      <c r="D496" s="5" t="s">
        <v>82</v>
      </c>
      <c r="E496" s="18" t="str">
        <f t="shared" si="7"/>
        <v>R13</v>
      </c>
      <c r="F496" s="5" t="s">
        <v>772</v>
      </c>
      <c r="G496" s="7" t="e">
        <f>#REF!</f>
        <v>#REF!</v>
      </c>
      <c r="H496" s="5" t="s">
        <v>347</v>
      </c>
      <c r="I496" s="5" t="s">
        <v>771</v>
      </c>
      <c r="J496" s="23">
        <v>511217315</v>
      </c>
      <c r="K496" s="23" t="s">
        <v>893</v>
      </c>
      <c r="L496" s="23" t="s">
        <v>583</v>
      </c>
      <c r="M496" s="23" t="s">
        <v>584</v>
      </c>
      <c r="N496" s="23" t="s">
        <v>585</v>
      </c>
      <c r="O496" s="23" t="s">
        <v>347</v>
      </c>
      <c r="P496" s="23" t="s">
        <v>347</v>
      </c>
      <c r="Q496" s="23">
        <v>291211000</v>
      </c>
      <c r="R496" s="23"/>
      <c r="S496" s="23" t="s">
        <v>589</v>
      </c>
      <c r="T496" s="23" t="s">
        <v>596</v>
      </c>
      <c r="U496" s="23" t="s">
        <v>586</v>
      </c>
      <c r="V496" s="23" t="s">
        <v>587</v>
      </c>
      <c r="W496" s="23" t="s">
        <v>347</v>
      </c>
      <c r="X496" s="23">
        <v>291743431</v>
      </c>
      <c r="Y496" s="23">
        <v>291745072</v>
      </c>
      <c r="Z496" s="23" t="s">
        <v>588</v>
      </c>
      <c r="AA496" s="23" t="s">
        <v>581</v>
      </c>
      <c r="AB496" s="32" t="s">
        <v>582</v>
      </c>
    </row>
    <row r="497" spans="1:28" ht="15" customHeight="1" x14ac:dyDescent="0.25">
      <c r="A497" s="6" t="s">
        <v>597</v>
      </c>
      <c r="B497" s="5" t="s">
        <v>81</v>
      </c>
      <c r="C497" s="5" t="s">
        <v>136</v>
      </c>
      <c r="D497" s="5" t="s">
        <v>689</v>
      </c>
      <c r="E497" s="18" t="str">
        <f t="shared" si="7"/>
        <v>R13</v>
      </c>
      <c r="F497" s="5" t="s">
        <v>772</v>
      </c>
      <c r="G497" s="7" t="e">
        <f>#REF!</f>
        <v>#REF!</v>
      </c>
      <c r="H497" s="5" t="s">
        <v>347</v>
      </c>
      <c r="I497" s="5" t="s">
        <v>771</v>
      </c>
      <c r="J497" s="23">
        <v>511217315</v>
      </c>
      <c r="K497" s="23" t="s">
        <v>893</v>
      </c>
      <c r="L497" s="23" t="s">
        <v>583</v>
      </c>
      <c r="M497" s="23" t="s">
        <v>584</v>
      </c>
      <c r="N497" s="23" t="s">
        <v>585</v>
      </c>
      <c r="O497" s="23" t="s">
        <v>347</v>
      </c>
      <c r="P497" s="23" t="s">
        <v>347</v>
      </c>
      <c r="Q497" s="23">
        <v>291211000</v>
      </c>
      <c r="R497" s="23"/>
      <c r="S497" s="23" t="s">
        <v>589</v>
      </c>
      <c r="T497" s="23" t="s">
        <v>596</v>
      </c>
      <c r="U497" s="23" t="s">
        <v>586</v>
      </c>
      <c r="V497" s="23" t="s">
        <v>587</v>
      </c>
      <c r="W497" s="23" t="s">
        <v>347</v>
      </c>
      <c r="X497" s="23">
        <v>291743431</v>
      </c>
      <c r="Y497" s="23">
        <v>291745072</v>
      </c>
      <c r="Z497" s="23" t="s">
        <v>588</v>
      </c>
      <c r="AA497" s="23" t="s">
        <v>581</v>
      </c>
      <c r="AB497" s="32" t="s">
        <v>582</v>
      </c>
    </row>
    <row r="498" spans="1:28" ht="15" customHeight="1" x14ac:dyDescent="0.25">
      <c r="A498" s="6" t="s">
        <v>597</v>
      </c>
      <c r="B498" s="5" t="s">
        <v>45</v>
      </c>
      <c r="C498" s="5" t="s">
        <v>136</v>
      </c>
      <c r="D498" s="5" t="s">
        <v>52</v>
      </c>
      <c r="E498" s="18" t="str">
        <f t="shared" si="7"/>
        <v>R13</v>
      </c>
      <c r="F498" s="5" t="s">
        <v>772</v>
      </c>
      <c r="G498" s="7" t="e">
        <f>#REF!</f>
        <v>#REF!</v>
      </c>
      <c r="H498" s="5" t="s">
        <v>347</v>
      </c>
      <c r="I498" s="5" t="s">
        <v>771</v>
      </c>
      <c r="J498" s="23">
        <v>511217315</v>
      </c>
      <c r="K498" s="23" t="s">
        <v>893</v>
      </c>
      <c r="L498" s="23" t="s">
        <v>583</v>
      </c>
      <c r="M498" s="23" t="s">
        <v>584</v>
      </c>
      <c r="N498" s="23" t="s">
        <v>585</v>
      </c>
      <c r="O498" s="23" t="s">
        <v>347</v>
      </c>
      <c r="P498" s="23" t="s">
        <v>347</v>
      </c>
      <c r="Q498" s="23">
        <v>291211000</v>
      </c>
      <c r="R498" s="23"/>
      <c r="S498" s="23" t="s">
        <v>589</v>
      </c>
      <c r="T498" s="23" t="s">
        <v>596</v>
      </c>
      <c r="U498" s="23" t="s">
        <v>586</v>
      </c>
      <c r="V498" s="23" t="s">
        <v>587</v>
      </c>
      <c r="W498" s="23" t="s">
        <v>347</v>
      </c>
      <c r="X498" s="23">
        <v>291743431</v>
      </c>
      <c r="Y498" s="23">
        <v>291745072</v>
      </c>
      <c r="Z498" s="23" t="s">
        <v>588</v>
      </c>
      <c r="AA498" s="23" t="s">
        <v>581</v>
      </c>
      <c r="AB498" s="32" t="s">
        <v>582</v>
      </c>
    </row>
    <row r="499" spans="1:28" ht="15" customHeight="1" x14ac:dyDescent="0.25">
      <c r="A499" s="6" t="s">
        <v>597</v>
      </c>
      <c r="B499" s="5" t="s">
        <v>106</v>
      </c>
      <c r="C499" s="5" t="s">
        <v>257</v>
      </c>
      <c r="D499" s="5" t="s">
        <v>113</v>
      </c>
      <c r="E499" s="18" t="str">
        <f t="shared" si="7"/>
        <v>R12/R13</v>
      </c>
      <c r="F499" s="5" t="s">
        <v>772</v>
      </c>
      <c r="G499" s="7" t="e">
        <f>#REF!</f>
        <v>#REF!</v>
      </c>
      <c r="H499" s="5" t="s">
        <v>347</v>
      </c>
      <c r="I499" s="5" t="s">
        <v>771</v>
      </c>
      <c r="J499" s="23">
        <v>511217315</v>
      </c>
      <c r="K499" s="23" t="s">
        <v>893</v>
      </c>
      <c r="L499" s="23" t="s">
        <v>583</v>
      </c>
      <c r="M499" s="23" t="s">
        <v>584</v>
      </c>
      <c r="N499" s="23" t="s">
        <v>585</v>
      </c>
      <c r="O499" s="23" t="s">
        <v>347</v>
      </c>
      <c r="P499" s="23" t="s">
        <v>347</v>
      </c>
      <c r="Q499" s="23">
        <v>291211000</v>
      </c>
      <c r="R499" s="23"/>
      <c r="S499" s="23" t="s">
        <v>589</v>
      </c>
      <c r="T499" s="23" t="s">
        <v>596</v>
      </c>
      <c r="U499" s="23" t="s">
        <v>586</v>
      </c>
      <c r="V499" s="23" t="s">
        <v>587</v>
      </c>
      <c r="W499" s="23" t="s">
        <v>347</v>
      </c>
      <c r="X499" s="23">
        <v>291743431</v>
      </c>
      <c r="Y499" s="23">
        <v>291745072</v>
      </c>
      <c r="Z499" s="23" t="s">
        <v>588</v>
      </c>
      <c r="AA499" s="23" t="s">
        <v>581</v>
      </c>
      <c r="AB499" s="32" t="s">
        <v>582</v>
      </c>
    </row>
    <row r="500" spans="1:28" ht="15" customHeight="1" x14ac:dyDescent="0.25">
      <c r="A500" s="6" t="s">
        <v>597</v>
      </c>
      <c r="B500" s="5" t="s">
        <v>107</v>
      </c>
      <c r="C500" s="5" t="s">
        <v>380</v>
      </c>
      <c r="D500" s="5" t="s">
        <v>66</v>
      </c>
      <c r="E500" s="18" t="str">
        <f t="shared" si="7"/>
        <v>D13/D15</v>
      </c>
      <c r="F500" s="5" t="s">
        <v>772</v>
      </c>
      <c r="G500" s="7" t="e">
        <f>#REF!</f>
        <v>#REF!</v>
      </c>
      <c r="H500" s="5" t="s">
        <v>347</v>
      </c>
      <c r="I500" s="5" t="s">
        <v>771</v>
      </c>
      <c r="J500" s="23">
        <v>511217315</v>
      </c>
      <c r="K500" s="23" t="s">
        <v>893</v>
      </c>
      <c r="L500" s="23" t="s">
        <v>583</v>
      </c>
      <c r="M500" s="23" t="s">
        <v>584</v>
      </c>
      <c r="N500" s="23" t="s">
        <v>585</v>
      </c>
      <c r="O500" s="23" t="s">
        <v>347</v>
      </c>
      <c r="P500" s="23" t="s">
        <v>347</v>
      </c>
      <c r="Q500" s="23">
        <v>291211000</v>
      </c>
      <c r="R500" s="23"/>
      <c r="S500" s="23" t="s">
        <v>589</v>
      </c>
      <c r="T500" s="23" t="s">
        <v>596</v>
      </c>
      <c r="U500" s="23" t="s">
        <v>586</v>
      </c>
      <c r="V500" s="23" t="s">
        <v>587</v>
      </c>
      <c r="W500" s="23" t="s">
        <v>347</v>
      </c>
      <c r="X500" s="23">
        <v>291743431</v>
      </c>
      <c r="Y500" s="23">
        <v>291745072</v>
      </c>
      <c r="Z500" s="23" t="s">
        <v>588</v>
      </c>
      <c r="AA500" s="23" t="s">
        <v>581</v>
      </c>
      <c r="AB500" s="32" t="s">
        <v>582</v>
      </c>
    </row>
    <row r="501" spans="1:28" ht="15" customHeight="1" x14ac:dyDescent="0.25">
      <c r="A501" s="6" t="s">
        <v>597</v>
      </c>
      <c r="B501" s="5" t="s">
        <v>78</v>
      </c>
      <c r="C501" s="5" t="s">
        <v>257</v>
      </c>
      <c r="D501" s="5" t="s">
        <v>77</v>
      </c>
      <c r="E501" s="18" t="str">
        <f t="shared" si="7"/>
        <v>R12/R13</v>
      </c>
      <c r="F501" s="5" t="s">
        <v>772</v>
      </c>
      <c r="G501" s="7" t="e">
        <f>#REF!</f>
        <v>#REF!</v>
      </c>
      <c r="H501" s="5" t="s">
        <v>347</v>
      </c>
      <c r="I501" s="5" t="s">
        <v>771</v>
      </c>
      <c r="J501" s="23">
        <v>511217315</v>
      </c>
      <c r="K501" s="23" t="s">
        <v>893</v>
      </c>
      <c r="L501" s="23" t="s">
        <v>583</v>
      </c>
      <c r="M501" s="23" t="s">
        <v>584</v>
      </c>
      <c r="N501" s="23" t="s">
        <v>585</v>
      </c>
      <c r="O501" s="23" t="s">
        <v>347</v>
      </c>
      <c r="P501" s="23" t="s">
        <v>347</v>
      </c>
      <c r="Q501" s="23">
        <v>291211000</v>
      </c>
      <c r="R501" s="23"/>
      <c r="S501" s="23" t="s">
        <v>589</v>
      </c>
      <c r="T501" s="23" t="s">
        <v>596</v>
      </c>
      <c r="U501" s="23" t="s">
        <v>586</v>
      </c>
      <c r="V501" s="23" t="s">
        <v>587</v>
      </c>
      <c r="W501" s="23" t="s">
        <v>347</v>
      </c>
      <c r="X501" s="23">
        <v>291743431</v>
      </c>
      <c r="Y501" s="23">
        <v>291745072</v>
      </c>
      <c r="Z501" s="23" t="s">
        <v>588</v>
      </c>
      <c r="AA501" s="23" t="s">
        <v>581</v>
      </c>
      <c r="AB501" s="32" t="s">
        <v>582</v>
      </c>
    </row>
    <row r="502" spans="1:28" ht="15" customHeight="1" x14ac:dyDescent="0.25">
      <c r="A502" s="6" t="s">
        <v>597</v>
      </c>
      <c r="B502" s="5" t="s">
        <v>14</v>
      </c>
      <c r="C502" s="5" t="s">
        <v>257</v>
      </c>
      <c r="D502" s="5" t="s">
        <v>30</v>
      </c>
      <c r="E502" s="18" t="str">
        <f t="shared" si="7"/>
        <v>R12/R13</v>
      </c>
      <c r="F502" s="5" t="s">
        <v>772</v>
      </c>
      <c r="G502" s="7" t="e">
        <f>#REF!</f>
        <v>#REF!</v>
      </c>
      <c r="H502" s="5" t="s">
        <v>347</v>
      </c>
      <c r="I502" s="5" t="s">
        <v>771</v>
      </c>
      <c r="J502" s="23">
        <v>511217315</v>
      </c>
      <c r="K502" s="23" t="s">
        <v>893</v>
      </c>
      <c r="L502" s="23" t="s">
        <v>583</v>
      </c>
      <c r="M502" s="23" t="s">
        <v>584</v>
      </c>
      <c r="N502" s="23" t="s">
        <v>585</v>
      </c>
      <c r="O502" s="23" t="s">
        <v>347</v>
      </c>
      <c r="P502" s="23" t="s">
        <v>347</v>
      </c>
      <c r="Q502" s="23">
        <v>291211000</v>
      </c>
      <c r="R502" s="23"/>
      <c r="S502" s="23" t="s">
        <v>589</v>
      </c>
      <c r="T502" s="23" t="s">
        <v>596</v>
      </c>
      <c r="U502" s="23" t="s">
        <v>586</v>
      </c>
      <c r="V502" s="23" t="s">
        <v>587</v>
      </c>
      <c r="W502" s="23" t="s">
        <v>347</v>
      </c>
      <c r="X502" s="23">
        <v>291743431</v>
      </c>
      <c r="Y502" s="23">
        <v>291745072</v>
      </c>
      <c r="Z502" s="23" t="s">
        <v>588</v>
      </c>
      <c r="AA502" s="23" t="s">
        <v>581</v>
      </c>
      <c r="AB502" s="32" t="s">
        <v>582</v>
      </c>
    </row>
    <row r="503" spans="1:28" ht="15" customHeight="1" x14ac:dyDescent="0.25">
      <c r="A503" s="6" t="s">
        <v>597</v>
      </c>
      <c r="B503" s="5" t="s">
        <v>15</v>
      </c>
      <c r="C503" s="5" t="s">
        <v>257</v>
      </c>
      <c r="D503" s="5" t="s">
        <v>31</v>
      </c>
      <c r="E503" s="18" t="str">
        <f t="shared" si="7"/>
        <v>R12/R13</v>
      </c>
      <c r="F503" s="5" t="s">
        <v>772</v>
      </c>
      <c r="G503" s="7" t="e">
        <f>#REF!</f>
        <v>#REF!</v>
      </c>
      <c r="H503" s="5" t="s">
        <v>347</v>
      </c>
      <c r="I503" s="5" t="s">
        <v>771</v>
      </c>
      <c r="J503" s="23">
        <v>511217315</v>
      </c>
      <c r="K503" s="23" t="s">
        <v>893</v>
      </c>
      <c r="L503" s="23" t="s">
        <v>583</v>
      </c>
      <c r="M503" s="23" t="s">
        <v>584</v>
      </c>
      <c r="N503" s="23" t="s">
        <v>585</v>
      </c>
      <c r="O503" s="23" t="s">
        <v>347</v>
      </c>
      <c r="P503" s="23" t="s">
        <v>347</v>
      </c>
      <c r="Q503" s="23">
        <v>291211000</v>
      </c>
      <c r="R503" s="23"/>
      <c r="S503" s="23" t="s">
        <v>589</v>
      </c>
      <c r="T503" s="23" t="s">
        <v>596</v>
      </c>
      <c r="U503" s="23" t="s">
        <v>586</v>
      </c>
      <c r="V503" s="23" t="s">
        <v>587</v>
      </c>
      <c r="W503" s="23" t="s">
        <v>347</v>
      </c>
      <c r="X503" s="23">
        <v>291743431</v>
      </c>
      <c r="Y503" s="23">
        <v>291745072</v>
      </c>
      <c r="Z503" s="23" t="s">
        <v>588</v>
      </c>
      <c r="AA503" s="23" t="s">
        <v>581</v>
      </c>
      <c r="AB503" s="32" t="s">
        <v>582</v>
      </c>
    </row>
    <row r="504" spans="1:28" ht="15" customHeight="1" x14ac:dyDescent="0.25">
      <c r="A504" s="6" t="s">
        <v>597</v>
      </c>
      <c r="B504" s="5" t="s">
        <v>16</v>
      </c>
      <c r="C504" s="5" t="s">
        <v>257</v>
      </c>
      <c r="D504" s="5" t="s">
        <v>32</v>
      </c>
      <c r="E504" s="18" t="str">
        <f t="shared" si="7"/>
        <v>R12/R13</v>
      </c>
      <c r="F504" s="5" t="s">
        <v>772</v>
      </c>
      <c r="G504" s="7" t="e">
        <f>#REF!</f>
        <v>#REF!</v>
      </c>
      <c r="H504" s="5" t="s">
        <v>347</v>
      </c>
      <c r="I504" s="5" t="s">
        <v>771</v>
      </c>
      <c r="J504" s="23">
        <v>511217315</v>
      </c>
      <c r="K504" s="23" t="s">
        <v>893</v>
      </c>
      <c r="L504" s="23" t="s">
        <v>583</v>
      </c>
      <c r="M504" s="23" t="s">
        <v>584</v>
      </c>
      <c r="N504" s="23" t="s">
        <v>585</v>
      </c>
      <c r="O504" s="23" t="s">
        <v>347</v>
      </c>
      <c r="P504" s="23" t="s">
        <v>347</v>
      </c>
      <c r="Q504" s="23">
        <v>291211000</v>
      </c>
      <c r="R504" s="23"/>
      <c r="S504" s="23" t="s">
        <v>589</v>
      </c>
      <c r="T504" s="23" t="s">
        <v>596</v>
      </c>
      <c r="U504" s="23" t="s">
        <v>586</v>
      </c>
      <c r="V504" s="23" t="s">
        <v>587</v>
      </c>
      <c r="W504" s="23" t="s">
        <v>347</v>
      </c>
      <c r="X504" s="23">
        <v>291743431</v>
      </c>
      <c r="Y504" s="23">
        <v>291745072</v>
      </c>
      <c r="Z504" s="23" t="s">
        <v>588</v>
      </c>
      <c r="AA504" s="23" t="s">
        <v>581</v>
      </c>
      <c r="AB504" s="32" t="s">
        <v>582</v>
      </c>
    </row>
    <row r="505" spans="1:28" ht="15" customHeight="1" x14ac:dyDescent="0.25">
      <c r="A505" s="6" t="s">
        <v>597</v>
      </c>
      <c r="B505" s="5" t="s">
        <v>17</v>
      </c>
      <c r="C505" s="5" t="s">
        <v>257</v>
      </c>
      <c r="D505" s="5" t="s">
        <v>33</v>
      </c>
      <c r="E505" s="18" t="str">
        <f t="shared" si="7"/>
        <v>R12/R13</v>
      </c>
      <c r="F505" s="5" t="s">
        <v>772</v>
      </c>
      <c r="G505" s="7" t="e">
        <f>#REF!</f>
        <v>#REF!</v>
      </c>
      <c r="H505" s="5" t="s">
        <v>347</v>
      </c>
      <c r="I505" s="5" t="s">
        <v>771</v>
      </c>
      <c r="J505" s="23">
        <v>511217315</v>
      </c>
      <c r="K505" s="23" t="s">
        <v>893</v>
      </c>
      <c r="L505" s="23" t="s">
        <v>583</v>
      </c>
      <c r="M505" s="23" t="s">
        <v>584</v>
      </c>
      <c r="N505" s="23" t="s">
        <v>585</v>
      </c>
      <c r="O505" s="23" t="s">
        <v>347</v>
      </c>
      <c r="P505" s="23" t="s">
        <v>347</v>
      </c>
      <c r="Q505" s="23">
        <v>291211000</v>
      </c>
      <c r="R505" s="23"/>
      <c r="S505" s="23" t="s">
        <v>589</v>
      </c>
      <c r="T505" s="23" t="s">
        <v>596</v>
      </c>
      <c r="U505" s="23" t="s">
        <v>586</v>
      </c>
      <c r="V505" s="23" t="s">
        <v>587</v>
      </c>
      <c r="W505" s="23" t="s">
        <v>347</v>
      </c>
      <c r="X505" s="23">
        <v>291743431</v>
      </c>
      <c r="Y505" s="23">
        <v>291745072</v>
      </c>
      <c r="Z505" s="23" t="s">
        <v>588</v>
      </c>
      <c r="AA505" s="23" t="s">
        <v>581</v>
      </c>
      <c r="AB505" s="32" t="s">
        <v>582</v>
      </c>
    </row>
    <row r="506" spans="1:28" ht="15" customHeight="1" x14ac:dyDescent="0.25">
      <c r="A506" s="6" t="s">
        <v>597</v>
      </c>
      <c r="B506" s="5" t="s">
        <v>18</v>
      </c>
      <c r="C506" s="5" t="s">
        <v>257</v>
      </c>
      <c r="D506" s="5" t="s">
        <v>34</v>
      </c>
      <c r="E506" s="18" t="str">
        <f t="shared" si="7"/>
        <v>R12/R13</v>
      </c>
      <c r="F506" s="5" t="s">
        <v>772</v>
      </c>
      <c r="G506" s="7" t="e">
        <f>#REF!</f>
        <v>#REF!</v>
      </c>
      <c r="H506" s="5" t="s">
        <v>347</v>
      </c>
      <c r="I506" s="5" t="s">
        <v>771</v>
      </c>
      <c r="J506" s="23">
        <v>511217315</v>
      </c>
      <c r="K506" s="23" t="s">
        <v>893</v>
      </c>
      <c r="L506" s="23" t="s">
        <v>583</v>
      </c>
      <c r="M506" s="23" t="s">
        <v>584</v>
      </c>
      <c r="N506" s="23" t="s">
        <v>585</v>
      </c>
      <c r="O506" s="23" t="s">
        <v>347</v>
      </c>
      <c r="P506" s="23" t="s">
        <v>347</v>
      </c>
      <c r="Q506" s="23">
        <v>291211000</v>
      </c>
      <c r="R506" s="23"/>
      <c r="S506" s="23" t="s">
        <v>589</v>
      </c>
      <c r="T506" s="23" t="s">
        <v>596</v>
      </c>
      <c r="U506" s="23" t="s">
        <v>586</v>
      </c>
      <c r="V506" s="23" t="s">
        <v>587</v>
      </c>
      <c r="W506" s="23" t="s">
        <v>347</v>
      </c>
      <c r="X506" s="23">
        <v>291743431</v>
      </c>
      <c r="Y506" s="23">
        <v>291745072</v>
      </c>
      <c r="Z506" s="23" t="s">
        <v>588</v>
      </c>
      <c r="AA506" s="23" t="s">
        <v>581</v>
      </c>
      <c r="AB506" s="32" t="s">
        <v>582</v>
      </c>
    </row>
    <row r="507" spans="1:28" ht="15" customHeight="1" x14ac:dyDescent="0.25">
      <c r="A507" s="6" t="s">
        <v>597</v>
      </c>
      <c r="B507" s="5" t="s">
        <v>108</v>
      </c>
      <c r="C507" s="5" t="s">
        <v>257</v>
      </c>
      <c r="D507" s="5" t="s">
        <v>114</v>
      </c>
      <c r="E507" s="18" t="str">
        <f t="shared" si="7"/>
        <v>R12/R13</v>
      </c>
      <c r="F507" s="5" t="s">
        <v>772</v>
      </c>
      <c r="G507" s="7" t="e">
        <f>#REF!</f>
        <v>#REF!</v>
      </c>
      <c r="H507" s="5" t="s">
        <v>347</v>
      </c>
      <c r="I507" s="5" t="s">
        <v>771</v>
      </c>
      <c r="J507" s="23">
        <v>511217315</v>
      </c>
      <c r="K507" s="23" t="s">
        <v>893</v>
      </c>
      <c r="L507" s="23" t="s">
        <v>583</v>
      </c>
      <c r="M507" s="23" t="s">
        <v>584</v>
      </c>
      <c r="N507" s="23" t="s">
        <v>585</v>
      </c>
      <c r="O507" s="23" t="s">
        <v>347</v>
      </c>
      <c r="P507" s="23" t="s">
        <v>347</v>
      </c>
      <c r="Q507" s="23">
        <v>291211000</v>
      </c>
      <c r="R507" s="23"/>
      <c r="S507" s="23" t="s">
        <v>589</v>
      </c>
      <c r="T507" s="23" t="s">
        <v>596</v>
      </c>
      <c r="U507" s="23" t="s">
        <v>586</v>
      </c>
      <c r="V507" s="23" t="s">
        <v>587</v>
      </c>
      <c r="W507" s="23" t="s">
        <v>347</v>
      </c>
      <c r="X507" s="23">
        <v>291743431</v>
      </c>
      <c r="Y507" s="23">
        <v>291745072</v>
      </c>
      <c r="Z507" s="23" t="s">
        <v>588</v>
      </c>
      <c r="AA507" s="23" t="s">
        <v>581</v>
      </c>
      <c r="AB507" s="32" t="s">
        <v>582</v>
      </c>
    </row>
    <row r="508" spans="1:28" ht="15" customHeight="1" x14ac:dyDescent="0.25">
      <c r="A508" s="6" t="s">
        <v>597</v>
      </c>
      <c r="B508" s="5" t="s">
        <v>19</v>
      </c>
      <c r="C508" s="5" t="s">
        <v>257</v>
      </c>
      <c r="D508" s="5" t="s">
        <v>35</v>
      </c>
      <c r="E508" s="18" t="str">
        <f t="shared" si="7"/>
        <v>R12/R13</v>
      </c>
      <c r="F508" s="5" t="s">
        <v>772</v>
      </c>
      <c r="G508" s="7" t="e">
        <f>#REF!</f>
        <v>#REF!</v>
      </c>
      <c r="H508" s="5" t="s">
        <v>347</v>
      </c>
      <c r="I508" s="5" t="s">
        <v>771</v>
      </c>
      <c r="J508" s="23">
        <v>511217315</v>
      </c>
      <c r="K508" s="23" t="s">
        <v>893</v>
      </c>
      <c r="L508" s="23" t="s">
        <v>583</v>
      </c>
      <c r="M508" s="23" t="s">
        <v>584</v>
      </c>
      <c r="N508" s="23" t="s">
        <v>585</v>
      </c>
      <c r="O508" s="23" t="s">
        <v>347</v>
      </c>
      <c r="P508" s="23" t="s">
        <v>347</v>
      </c>
      <c r="Q508" s="23">
        <v>291211000</v>
      </c>
      <c r="R508" s="23"/>
      <c r="S508" s="23" t="s">
        <v>589</v>
      </c>
      <c r="T508" s="23" t="s">
        <v>596</v>
      </c>
      <c r="U508" s="23" t="s">
        <v>586</v>
      </c>
      <c r="V508" s="23" t="s">
        <v>587</v>
      </c>
      <c r="W508" s="23" t="s">
        <v>347</v>
      </c>
      <c r="X508" s="23">
        <v>291743431</v>
      </c>
      <c r="Y508" s="23">
        <v>291745072</v>
      </c>
      <c r="Z508" s="23" t="s">
        <v>588</v>
      </c>
      <c r="AA508" s="23" t="s">
        <v>581</v>
      </c>
      <c r="AB508" s="32" t="s">
        <v>582</v>
      </c>
    </row>
    <row r="509" spans="1:28" ht="15" customHeight="1" x14ac:dyDescent="0.25">
      <c r="A509" s="6" t="s">
        <v>597</v>
      </c>
      <c r="B509" s="5" t="s">
        <v>20</v>
      </c>
      <c r="C509" s="5" t="s">
        <v>257</v>
      </c>
      <c r="D509" s="5" t="s">
        <v>36</v>
      </c>
      <c r="E509" s="18" t="str">
        <f t="shared" si="7"/>
        <v>R12/R13</v>
      </c>
      <c r="F509" s="5" t="s">
        <v>772</v>
      </c>
      <c r="G509" s="7" t="e">
        <f>#REF!</f>
        <v>#REF!</v>
      </c>
      <c r="H509" s="5" t="s">
        <v>347</v>
      </c>
      <c r="I509" s="5" t="s">
        <v>771</v>
      </c>
      <c r="J509" s="23">
        <v>511217315</v>
      </c>
      <c r="K509" s="23" t="s">
        <v>893</v>
      </c>
      <c r="L509" s="23" t="s">
        <v>583</v>
      </c>
      <c r="M509" s="23" t="s">
        <v>584</v>
      </c>
      <c r="N509" s="23" t="s">
        <v>585</v>
      </c>
      <c r="O509" s="23" t="s">
        <v>347</v>
      </c>
      <c r="P509" s="23" t="s">
        <v>347</v>
      </c>
      <c r="Q509" s="23">
        <v>291211000</v>
      </c>
      <c r="R509" s="23"/>
      <c r="S509" s="23" t="s">
        <v>589</v>
      </c>
      <c r="T509" s="23" t="s">
        <v>596</v>
      </c>
      <c r="U509" s="23" t="s">
        <v>586</v>
      </c>
      <c r="V509" s="23" t="s">
        <v>587</v>
      </c>
      <c r="W509" s="23" t="s">
        <v>347</v>
      </c>
      <c r="X509" s="23">
        <v>291743431</v>
      </c>
      <c r="Y509" s="23">
        <v>291745072</v>
      </c>
      <c r="Z509" s="23" t="s">
        <v>588</v>
      </c>
      <c r="AA509" s="23" t="s">
        <v>581</v>
      </c>
      <c r="AB509" s="32" t="s">
        <v>582</v>
      </c>
    </row>
    <row r="510" spans="1:28" ht="15" customHeight="1" x14ac:dyDescent="0.25">
      <c r="A510" s="6" t="s">
        <v>597</v>
      </c>
      <c r="B510" s="5" t="s">
        <v>511</v>
      </c>
      <c r="C510" s="5" t="s">
        <v>136</v>
      </c>
      <c r="D510" s="22" t="s">
        <v>885</v>
      </c>
      <c r="E510" s="18" t="str">
        <f t="shared" si="7"/>
        <v>R13</v>
      </c>
      <c r="F510" s="5" t="s">
        <v>772</v>
      </c>
      <c r="G510" s="7" t="e">
        <f>#REF!</f>
        <v>#REF!</v>
      </c>
      <c r="H510" s="5" t="s">
        <v>347</v>
      </c>
      <c r="I510" s="5" t="s">
        <v>771</v>
      </c>
      <c r="J510" s="23">
        <v>511217315</v>
      </c>
      <c r="K510" s="23" t="s">
        <v>893</v>
      </c>
      <c r="L510" s="23" t="s">
        <v>583</v>
      </c>
      <c r="M510" s="23" t="s">
        <v>584</v>
      </c>
      <c r="N510" s="23" t="s">
        <v>585</v>
      </c>
      <c r="O510" s="23" t="s">
        <v>347</v>
      </c>
      <c r="P510" s="23" t="s">
        <v>347</v>
      </c>
      <c r="Q510" s="23">
        <v>291211000</v>
      </c>
      <c r="R510" s="23"/>
      <c r="S510" s="23" t="s">
        <v>589</v>
      </c>
      <c r="T510" s="23" t="s">
        <v>596</v>
      </c>
      <c r="U510" s="23" t="s">
        <v>586</v>
      </c>
      <c r="V510" s="23" t="s">
        <v>587</v>
      </c>
      <c r="W510" s="23" t="s">
        <v>347</v>
      </c>
      <c r="X510" s="23">
        <v>291743431</v>
      </c>
      <c r="Y510" s="23">
        <v>291745072</v>
      </c>
      <c r="Z510" s="23" t="s">
        <v>588</v>
      </c>
      <c r="AA510" s="23" t="s">
        <v>581</v>
      </c>
      <c r="AB510" s="32" t="s">
        <v>582</v>
      </c>
    </row>
    <row r="511" spans="1:28" ht="15" customHeight="1" x14ac:dyDescent="0.25">
      <c r="A511" s="6" t="s">
        <v>597</v>
      </c>
      <c r="B511" s="5" t="s">
        <v>54</v>
      </c>
      <c r="C511" s="5" t="s">
        <v>136</v>
      </c>
      <c r="D511" s="5" t="s">
        <v>61</v>
      </c>
      <c r="E511" s="18" t="str">
        <f t="shared" si="7"/>
        <v>R13</v>
      </c>
      <c r="F511" s="5" t="s">
        <v>772</v>
      </c>
      <c r="G511" s="7" t="e">
        <f>#REF!</f>
        <v>#REF!</v>
      </c>
      <c r="H511" s="5" t="s">
        <v>347</v>
      </c>
      <c r="I511" s="5" t="s">
        <v>771</v>
      </c>
      <c r="J511" s="23">
        <v>511217315</v>
      </c>
      <c r="K511" s="23" t="s">
        <v>893</v>
      </c>
      <c r="L511" s="23" t="s">
        <v>583</v>
      </c>
      <c r="M511" s="23" t="s">
        <v>584</v>
      </c>
      <c r="N511" s="23" t="s">
        <v>585</v>
      </c>
      <c r="O511" s="23" t="s">
        <v>347</v>
      </c>
      <c r="P511" s="23" t="s">
        <v>347</v>
      </c>
      <c r="Q511" s="23">
        <v>291211000</v>
      </c>
      <c r="R511" s="23"/>
      <c r="S511" s="23" t="s">
        <v>589</v>
      </c>
      <c r="T511" s="23" t="s">
        <v>596</v>
      </c>
      <c r="U511" s="23" t="s">
        <v>586</v>
      </c>
      <c r="V511" s="23" t="s">
        <v>587</v>
      </c>
      <c r="W511" s="23" t="s">
        <v>347</v>
      </c>
      <c r="X511" s="23">
        <v>291743431</v>
      </c>
      <c r="Y511" s="23">
        <v>291745072</v>
      </c>
      <c r="Z511" s="23" t="s">
        <v>588</v>
      </c>
      <c r="AA511" s="23" t="s">
        <v>581</v>
      </c>
      <c r="AB511" s="32" t="s">
        <v>582</v>
      </c>
    </row>
    <row r="512" spans="1:28" ht="15" customHeight="1" x14ac:dyDescent="0.25">
      <c r="A512" s="6" t="s">
        <v>597</v>
      </c>
      <c r="B512" s="5" t="s">
        <v>60</v>
      </c>
      <c r="C512" s="5" t="s">
        <v>136</v>
      </c>
      <c r="D512" s="5" t="s">
        <v>66</v>
      </c>
      <c r="E512" s="18" t="str">
        <f t="shared" si="7"/>
        <v>R13</v>
      </c>
      <c r="F512" s="5" t="s">
        <v>772</v>
      </c>
      <c r="G512" s="7" t="e">
        <f>#REF!</f>
        <v>#REF!</v>
      </c>
      <c r="H512" s="5" t="s">
        <v>347</v>
      </c>
      <c r="I512" s="5" t="s">
        <v>771</v>
      </c>
      <c r="J512" s="23">
        <v>511217315</v>
      </c>
      <c r="K512" s="23" t="s">
        <v>893</v>
      </c>
      <c r="L512" s="23" t="s">
        <v>583</v>
      </c>
      <c r="M512" s="23" t="s">
        <v>584</v>
      </c>
      <c r="N512" s="23" t="s">
        <v>585</v>
      </c>
      <c r="O512" s="23" t="s">
        <v>347</v>
      </c>
      <c r="P512" s="23" t="s">
        <v>347</v>
      </c>
      <c r="Q512" s="23">
        <v>291211000</v>
      </c>
      <c r="R512" s="23"/>
      <c r="S512" s="23" t="s">
        <v>589</v>
      </c>
      <c r="T512" s="23" t="s">
        <v>596</v>
      </c>
      <c r="U512" s="23" t="s">
        <v>586</v>
      </c>
      <c r="V512" s="23" t="s">
        <v>587</v>
      </c>
      <c r="W512" s="23" t="s">
        <v>347</v>
      </c>
      <c r="X512" s="23">
        <v>291743431</v>
      </c>
      <c r="Y512" s="23">
        <v>291745072</v>
      </c>
      <c r="Z512" s="23" t="s">
        <v>588</v>
      </c>
      <c r="AA512" s="23" t="s">
        <v>581</v>
      </c>
      <c r="AB512" s="32" t="s">
        <v>582</v>
      </c>
    </row>
    <row r="513" spans="1:28" ht="15" customHeight="1" x14ac:dyDescent="0.25">
      <c r="A513" s="6" t="s">
        <v>597</v>
      </c>
      <c r="B513" s="5" t="s">
        <v>124</v>
      </c>
      <c r="C513" s="5" t="s">
        <v>257</v>
      </c>
      <c r="D513" s="5" t="s">
        <v>157</v>
      </c>
      <c r="E513" s="18" t="str">
        <f t="shared" si="7"/>
        <v>R12/R13</v>
      </c>
      <c r="F513" s="5" t="s">
        <v>772</v>
      </c>
      <c r="G513" s="7" t="e">
        <f>#REF!</f>
        <v>#REF!</v>
      </c>
      <c r="H513" s="5" t="s">
        <v>347</v>
      </c>
      <c r="I513" s="5" t="s">
        <v>771</v>
      </c>
      <c r="J513" s="23">
        <v>511217315</v>
      </c>
      <c r="K513" s="23" t="s">
        <v>893</v>
      </c>
      <c r="L513" s="23" t="s">
        <v>583</v>
      </c>
      <c r="M513" s="23" t="s">
        <v>584</v>
      </c>
      <c r="N513" s="23" t="s">
        <v>585</v>
      </c>
      <c r="O513" s="23" t="s">
        <v>347</v>
      </c>
      <c r="P513" s="23" t="s">
        <v>347</v>
      </c>
      <c r="Q513" s="23">
        <v>291211000</v>
      </c>
      <c r="R513" s="23"/>
      <c r="S513" s="23" t="s">
        <v>589</v>
      </c>
      <c r="T513" s="23" t="s">
        <v>596</v>
      </c>
      <c r="U513" s="23" t="s">
        <v>586</v>
      </c>
      <c r="V513" s="23" t="s">
        <v>587</v>
      </c>
      <c r="W513" s="23" t="s">
        <v>347</v>
      </c>
      <c r="X513" s="23">
        <v>291743431</v>
      </c>
      <c r="Y513" s="23">
        <v>291745072</v>
      </c>
      <c r="Z513" s="23" t="s">
        <v>588</v>
      </c>
      <c r="AA513" s="23" t="s">
        <v>581</v>
      </c>
      <c r="AB513" s="32" t="s">
        <v>582</v>
      </c>
    </row>
    <row r="514" spans="1:28" ht="15" customHeight="1" x14ac:dyDescent="0.25">
      <c r="A514" s="6" t="s">
        <v>597</v>
      </c>
      <c r="B514" s="5" t="s">
        <v>125</v>
      </c>
      <c r="C514" s="5" t="s">
        <v>257</v>
      </c>
      <c r="D514" s="5" t="s">
        <v>151</v>
      </c>
      <c r="E514" s="18" t="str">
        <f t="shared" ref="E514:E577" si="8">C514</f>
        <v>R12/R13</v>
      </c>
      <c r="F514" s="5" t="s">
        <v>772</v>
      </c>
      <c r="G514" s="7" t="e">
        <f>#REF!</f>
        <v>#REF!</v>
      </c>
      <c r="H514" s="5" t="s">
        <v>347</v>
      </c>
      <c r="I514" s="5" t="s">
        <v>771</v>
      </c>
      <c r="J514" s="23">
        <v>511217315</v>
      </c>
      <c r="K514" s="23" t="s">
        <v>893</v>
      </c>
      <c r="L514" s="23" t="s">
        <v>583</v>
      </c>
      <c r="M514" s="23" t="s">
        <v>584</v>
      </c>
      <c r="N514" s="23" t="s">
        <v>585</v>
      </c>
      <c r="O514" s="23" t="s">
        <v>347</v>
      </c>
      <c r="P514" s="23" t="s">
        <v>347</v>
      </c>
      <c r="Q514" s="23">
        <v>291211000</v>
      </c>
      <c r="R514" s="23"/>
      <c r="S514" s="23" t="s">
        <v>589</v>
      </c>
      <c r="T514" s="23" t="s">
        <v>596</v>
      </c>
      <c r="U514" s="23" t="s">
        <v>586</v>
      </c>
      <c r="V514" s="23" t="s">
        <v>587</v>
      </c>
      <c r="W514" s="23" t="s">
        <v>347</v>
      </c>
      <c r="X514" s="23">
        <v>291743431</v>
      </c>
      <c r="Y514" s="23">
        <v>291745072</v>
      </c>
      <c r="Z514" s="23" t="s">
        <v>588</v>
      </c>
      <c r="AA514" s="23" t="s">
        <v>581</v>
      </c>
      <c r="AB514" s="32" t="s">
        <v>582</v>
      </c>
    </row>
    <row r="515" spans="1:28" ht="15" customHeight="1" x14ac:dyDescent="0.25">
      <c r="A515" s="6" t="s">
        <v>597</v>
      </c>
      <c r="B515" s="5" t="s">
        <v>126</v>
      </c>
      <c r="C515" s="5" t="s">
        <v>257</v>
      </c>
      <c r="D515" s="5" t="s">
        <v>152</v>
      </c>
      <c r="E515" s="18" t="str">
        <f t="shared" si="8"/>
        <v>R12/R13</v>
      </c>
      <c r="F515" s="5" t="s">
        <v>772</v>
      </c>
      <c r="G515" s="7" t="e">
        <f>#REF!</f>
        <v>#REF!</v>
      </c>
      <c r="H515" s="5" t="s">
        <v>347</v>
      </c>
      <c r="I515" s="5" t="s">
        <v>771</v>
      </c>
      <c r="J515" s="23">
        <v>511217315</v>
      </c>
      <c r="K515" s="23" t="s">
        <v>893</v>
      </c>
      <c r="L515" s="23" t="s">
        <v>583</v>
      </c>
      <c r="M515" s="23" t="s">
        <v>584</v>
      </c>
      <c r="N515" s="23" t="s">
        <v>585</v>
      </c>
      <c r="O515" s="23" t="s">
        <v>347</v>
      </c>
      <c r="P515" s="23" t="s">
        <v>347</v>
      </c>
      <c r="Q515" s="23">
        <v>291211000</v>
      </c>
      <c r="R515" s="23"/>
      <c r="S515" s="23" t="s">
        <v>589</v>
      </c>
      <c r="T515" s="23" t="s">
        <v>596</v>
      </c>
      <c r="U515" s="23" t="s">
        <v>586</v>
      </c>
      <c r="V515" s="23" t="s">
        <v>587</v>
      </c>
      <c r="W515" s="23" t="s">
        <v>347</v>
      </c>
      <c r="X515" s="23">
        <v>291743431</v>
      </c>
      <c r="Y515" s="23">
        <v>291745072</v>
      </c>
      <c r="Z515" s="23" t="s">
        <v>588</v>
      </c>
      <c r="AA515" s="23" t="s">
        <v>581</v>
      </c>
      <c r="AB515" s="32" t="s">
        <v>582</v>
      </c>
    </row>
    <row r="516" spans="1:28" ht="15" customHeight="1" x14ac:dyDescent="0.25">
      <c r="A516" s="6" t="s">
        <v>597</v>
      </c>
      <c r="B516" s="5" t="s">
        <v>452</v>
      </c>
      <c r="C516" s="5" t="s">
        <v>136</v>
      </c>
      <c r="D516" s="5" t="s">
        <v>153</v>
      </c>
      <c r="E516" s="18" t="str">
        <f t="shared" si="8"/>
        <v>R13</v>
      </c>
      <c r="F516" s="5" t="s">
        <v>772</v>
      </c>
      <c r="G516" s="7" t="e">
        <f>#REF!</f>
        <v>#REF!</v>
      </c>
      <c r="H516" s="5" t="s">
        <v>347</v>
      </c>
      <c r="I516" s="5" t="s">
        <v>771</v>
      </c>
      <c r="J516" s="23">
        <v>511217315</v>
      </c>
      <c r="K516" s="23" t="s">
        <v>893</v>
      </c>
      <c r="L516" s="23" t="s">
        <v>583</v>
      </c>
      <c r="M516" s="23" t="s">
        <v>584</v>
      </c>
      <c r="N516" s="23" t="s">
        <v>585</v>
      </c>
      <c r="O516" s="23" t="s">
        <v>347</v>
      </c>
      <c r="P516" s="23" t="s">
        <v>347</v>
      </c>
      <c r="Q516" s="23">
        <v>291211000</v>
      </c>
      <c r="R516" s="23"/>
      <c r="S516" s="23" t="s">
        <v>589</v>
      </c>
      <c r="T516" s="23" t="s">
        <v>596</v>
      </c>
      <c r="U516" s="23" t="s">
        <v>586</v>
      </c>
      <c r="V516" s="23" t="s">
        <v>587</v>
      </c>
      <c r="W516" s="23" t="s">
        <v>347</v>
      </c>
      <c r="X516" s="23">
        <v>291743431</v>
      </c>
      <c r="Y516" s="23">
        <v>291745072</v>
      </c>
      <c r="Z516" s="23" t="s">
        <v>588</v>
      </c>
      <c r="AA516" s="23" t="s">
        <v>581</v>
      </c>
      <c r="AB516" s="32" t="s">
        <v>582</v>
      </c>
    </row>
    <row r="517" spans="1:28" ht="15" customHeight="1" x14ac:dyDescent="0.25">
      <c r="A517" s="6" t="s">
        <v>597</v>
      </c>
      <c r="B517" s="5" t="s">
        <v>453</v>
      </c>
      <c r="C517" s="5" t="s">
        <v>136</v>
      </c>
      <c r="D517" s="5" t="s">
        <v>454</v>
      </c>
      <c r="E517" s="18" t="str">
        <f t="shared" si="8"/>
        <v>R13</v>
      </c>
      <c r="F517" s="5" t="s">
        <v>772</v>
      </c>
      <c r="G517" s="7" t="e">
        <f>#REF!</f>
        <v>#REF!</v>
      </c>
      <c r="H517" s="5" t="s">
        <v>347</v>
      </c>
      <c r="I517" s="5" t="s">
        <v>771</v>
      </c>
      <c r="J517" s="23">
        <v>511217315</v>
      </c>
      <c r="K517" s="23" t="s">
        <v>893</v>
      </c>
      <c r="L517" s="23" t="s">
        <v>583</v>
      </c>
      <c r="M517" s="23" t="s">
        <v>584</v>
      </c>
      <c r="N517" s="23" t="s">
        <v>585</v>
      </c>
      <c r="O517" s="23" t="s">
        <v>347</v>
      </c>
      <c r="P517" s="23" t="s">
        <v>347</v>
      </c>
      <c r="Q517" s="23">
        <v>291211000</v>
      </c>
      <c r="R517" s="23"/>
      <c r="S517" s="23" t="s">
        <v>589</v>
      </c>
      <c r="T517" s="23" t="s">
        <v>596</v>
      </c>
      <c r="U517" s="23" t="s">
        <v>586</v>
      </c>
      <c r="V517" s="23" t="s">
        <v>587</v>
      </c>
      <c r="W517" s="23" t="s">
        <v>347</v>
      </c>
      <c r="X517" s="23">
        <v>291743431</v>
      </c>
      <c r="Y517" s="23">
        <v>291745072</v>
      </c>
      <c r="Z517" s="23" t="s">
        <v>588</v>
      </c>
      <c r="AA517" s="23" t="s">
        <v>581</v>
      </c>
      <c r="AB517" s="32" t="s">
        <v>582</v>
      </c>
    </row>
    <row r="518" spans="1:28" ht="15" customHeight="1" x14ac:dyDescent="0.25">
      <c r="A518" s="6" t="s">
        <v>597</v>
      </c>
      <c r="B518" s="5" t="s">
        <v>1</v>
      </c>
      <c r="C518" s="5" t="s">
        <v>136</v>
      </c>
      <c r="D518" s="5" t="s">
        <v>337</v>
      </c>
      <c r="E518" s="18" t="str">
        <f t="shared" si="8"/>
        <v>R13</v>
      </c>
      <c r="F518" s="5" t="s">
        <v>772</v>
      </c>
      <c r="G518" s="7" t="e">
        <f>#REF!</f>
        <v>#REF!</v>
      </c>
      <c r="H518" s="5" t="s">
        <v>347</v>
      </c>
      <c r="I518" s="5" t="s">
        <v>771</v>
      </c>
      <c r="J518" s="23">
        <v>511217315</v>
      </c>
      <c r="K518" s="23" t="s">
        <v>893</v>
      </c>
      <c r="L518" s="23" t="s">
        <v>583</v>
      </c>
      <c r="M518" s="23" t="s">
        <v>584</v>
      </c>
      <c r="N518" s="23" t="s">
        <v>585</v>
      </c>
      <c r="O518" s="23" t="s">
        <v>347</v>
      </c>
      <c r="P518" s="23" t="s">
        <v>347</v>
      </c>
      <c r="Q518" s="23">
        <v>291211000</v>
      </c>
      <c r="R518" s="23"/>
      <c r="S518" s="23" t="s">
        <v>589</v>
      </c>
      <c r="T518" s="23" t="s">
        <v>596</v>
      </c>
      <c r="U518" s="23" t="s">
        <v>586</v>
      </c>
      <c r="V518" s="23" t="s">
        <v>587</v>
      </c>
      <c r="W518" s="23" t="s">
        <v>347</v>
      </c>
      <c r="X518" s="23">
        <v>291743431</v>
      </c>
      <c r="Y518" s="23">
        <v>291745072</v>
      </c>
      <c r="Z518" s="23" t="s">
        <v>588</v>
      </c>
      <c r="AA518" s="23" t="s">
        <v>581</v>
      </c>
      <c r="AB518" s="32" t="s">
        <v>582</v>
      </c>
    </row>
    <row r="519" spans="1:28" ht="15" customHeight="1" x14ac:dyDescent="0.25">
      <c r="A519" s="6" t="s">
        <v>597</v>
      </c>
      <c r="B519" s="5" t="s">
        <v>574</v>
      </c>
      <c r="C519" s="5" t="s">
        <v>136</v>
      </c>
      <c r="D519" s="5" t="s">
        <v>576</v>
      </c>
      <c r="E519" s="18" t="str">
        <f t="shared" si="8"/>
        <v>R13</v>
      </c>
      <c r="F519" s="5" t="s">
        <v>772</v>
      </c>
      <c r="G519" s="7" t="e">
        <f>#REF!</f>
        <v>#REF!</v>
      </c>
      <c r="H519" s="5" t="s">
        <v>347</v>
      </c>
      <c r="I519" s="5" t="s">
        <v>771</v>
      </c>
      <c r="J519" s="23">
        <v>511217315</v>
      </c>
      <c r="K519" s="23" t="s">
        <v>893</v>
      </c>
      <c r="L519" s="23" t="s">
        <v>583</v>
      </c>
      <c r="M519" s="23" t="s">
        <v>584</v>
      </c>
      <c r="N519" s="23" t="s">
        <v>585</v>
      </c>
      <c r="O519" s="23" t="s">
        <v>347</v>
      </c>
      <c r="P519" s="23" t="s">
        <v>347</v>
      </c>
      <c r="Q519" s="23">
        <v>291211000</v>
      </c>
      <c r="R519" s="23"/>
      <c r="S519" s="23" t="s">
        <v>589</v>
      </c>
      <c r="T519" s="23" t="s">
        <v>596</v>
      </c>
      <c r="U519" s="23" t="s">
        <v>586</v>
      </c>
      <c r="V519" s="23" t="s">
        <v>587</v>
      </c>
      <c r="W519" s="23" t="s">
        <v>347</v>
      </c>
      <c r="X519" s="23">
        <v>291743431</v>
      </c>
      <c r="Y519" s="23">
        <v>291745072</v>
      </c>
      <c r="Z519" s="23" t="s">
        <v>588</v>
      </c>
      <c r="AA519" s="23" t="s">
        <v>581</v>
      </c>
      <c r="AB519" s="32" t="s">
        <v>582</v>
      </c>
    </row>
    <row r="520" spans="1:28" ht="15" customHeight="1" x14ac:dyDescent="0.25">
      <c r="A520" s="6" t="s">
        <v>597</v>
      </c>
      <c r="B520" s="5" t="s">
        <v>46</v>
      </c>
      <c r="C520" s="5" t="s">
        <v>136</v>
      </c>
      <c r="D520" s="5" t="s">
        <v>577</v>
      </c>
      <c r="E520" s="18" t="str">
        <f t="shared" si="8"/>
        <v>R13</v>
      </c>
      <c r="F520" s="5" t="s">
        <v>772</v>
      </c>
      <c r="G520" s="7" t="e">
        <f>#REF!</f>
        <v>#REF!</v>
      </c>
      <c r="H520" s="5" t="s">
        <v>347</v>
      </c>
      <c r="I520" s="5" t="s">
        <v>771</v>
      </c>
      <c r="J520" s="23">
        <v>511217315</v>
      </c>
      <c r="K520" s="23" t="s">
        <v>893</v>
      </c>
      <c r="L520" s="23" t="s">
        <v>583</v>
      </c>
      <c r="M520" s="23" t="s">
        <v>584</v>
      </c>
      <c r="N520" s="23" t="s">
        <v>585</v>
      </c>
      <c r="O520" s="23" t="s">
        <v>347</v>
      </c>
      <c r="P520" s="23" t="s">
        <v>347</v>
      </c>
      <c r="Q520" s="23">
        <v>291211000</v>
      </c>
      <c r="R520" s="23"/>
      <c r="S520" s="23" t="s">
        <v>589</v>
      </c>
      <c r="T520" s="23" t="s">
        <v>596</v>
      </c>
      <c r="U520" s="23" t="s">
        <v>586</v>
      </c>
      <c r="V520" s="23" t="s">
        <v>587</v>
      </c>
      <c r="W520" s="23" t="s">
        <v>347</v>
      </c>
      <c r="X520" s="23">
        <v>291743431</v>
      </c>
      <c r="Y520" s="23">
        <v>291745072</v>
      </c>
      <c r="Z520" s="23" t="s">
        <v>588</v>
      </c>
      <c r="AA520" s="23" t="s">
        <v>581</v>
      </c>
      <c r="AB520" s="32" t="s">
        <v>582</v>
      </c>
    </row>
    <row r="521" spans="1:28" ht="15" customHeight="1" x14ac:dyDescent="0.25">
      <c r="A521" s="6" t="s">
        <v>597</v>
      </c>
      <c r="B521" s="5" t="s">
        <v>575</v>
      </c>
      <c r="C521" s="5" t="s">
        <v>136</v>
      </c>
      <c r="D521" s="5" t="s">
        <v>523</v>
      </c>
      <c r="E521" s="18" t="str">
        <f t="shared" si="8"/>
        <v>R13</v>
      </c>
      <c r="F521" s="5" t="s">
        <v>772</v>
      </c>
      <c r="G521" s="7" t="e">
        <f>#REF!</f>
        <v>#REF!</v>
      </c>
      <c r="H521" s="5" t="s">
        <v>347</v>
      </c>
      <c r="I521" s="5" t="s">
        <v>771</v>
      </c>
      <c r="J521" s="23">
        <v>511217315</v>
      </c>
      <c r="K521" s="23" t="s">
        <v>893</v>
      </c>
      <c r="L521" s="23" t="s">
        <v>583</v>
      </c>
      <c r="M521" s="23" t="s">
        <v>584</v>
      </c>
      <c r="N521" s="23" t="s">
        <v>585</v>
      </c>
      <c r="O521" s="23" t="s">
        <v>347</v>
      </c>
      <c r="P521" s="23" t="s">
        <v>347</v>
      </c>
      <c r="Q521" s="23">
        <v>291211000</v>
      </c>
      <c r="R521" s="23"/>
      <c r="S521" s="23" t="s">
        <v>589</v>
      </c>
      <c r="T521" s="23" t="s">
        <v>596</v>
      </c>
      <c r="U521" s="23" t="s">
        <v>586</v>
      </c>
      <c r="V521" s="23" t="s">
        <v>587</v>
      </c>
      <c r="W521" s="23" t="s">
        <v>347</v>
      </c>
      <c r="X521" s="23">
        <v>291743431</v>
      </c>
      <c r="Y521" s="23">
        <v>291745072</v>
      </c>
      <c r="Z521" s="23" t="s">
        <v>588</v>
      </c>
      <c r="AA521" s="23" t="s">
        <v>581</v>
      </c>
      <c r="AB521" s="32" t="s">
        <v>582</v>
      </c>
    </row>
    <row r="522" spans="1:28" ht="15" customHeight="1" x14ac:dyDescent="0.25">
      <c r="A522" s="6" t="s">
        <v>597</v>
      </c>
      <c r="B522" s="5" t="s">
        <v>127</v>
      </c>
      <c r="C522" s="5" t="s">
        <v>136</v>
      </c>
      <c r="D522" s="5" t="s">
        <v>957</v>
      </c>
      <c r="E522" s="18" t="str">
        <f t="shared" si="8"/>
        <v>R13</v>
      </c>
      <c r="F522" s="5" t="s">
        <v>772</v>
      </c>
      <c r="G522" s="7" t="e">
        <f>#REF!</f>
        <v>#REF!</v>
      </c>
      <c r="H522" s="5" t="s">
        <v>347</v>
      </c>
      <c r="I522" s="5" t="s">
        <v>771</v>
      </c>
      <c r="J522" s="23">
        <v>511217315</v>
      </c>
      <c r="K522" s="23" t="s">
        <v>893</v>
      </c>
      <c r="L522" s="23" t="s">
        <v>583</v>
      </c>
      <c r="M522" s="23" t="s">
        <v>584</v>
      </c>
      <c r="N522" s="23" t="s">
        <v>585</v>
      </c>
      <c r="O522" s="23" t="s">
        <v>347</v>
      </c>
      <c r="P522" s="23" t="s">
        <v>347</v>
      </c>
      <c r="Q522" s="23">
        <v>291211000</v>
      </c>
      <c r="R522" s="23"/>
      <c r="S522" s="23" t="s">
        <v>589</v>
      </c>
      <c r="T522" s="23" t="s">
        <v>596</v>
      </c>
      <c r="U522" s="23" t="s">
        <v>586</v>
      </c>
      <c r="V522" s="23" t="s">
        <v>587</v>
      </c>
      <c r="W522" s="23" t="s">
        <v>347</v>
      </c>
      <c r="X522" s="23">
        <v>291743431</v>
      </c>
      <c r="Y522" s="23">
        <v>291745072</v>
      </c>
      <c r="Z522" s="23" t="s">
        <v>588</v>
      </c>
      <c r="AA522" s="23" t="s">
        <v>581</v>
      </c>
      <c r="AB522" s="32" t="s">
        <v>582</v>
      </c>
    </row>
    <row r="523" spans="1:28" ht="15" customHeight="1" x14ac:dyDescent="0.25">
      <c r="A523" s="6" t="s">
        <v>597</v>
      </c>
      <c r="B523" s="5" t="s">
        <v>128</v>
      </c>
      <c r="C523" s="5" t="s">
        <v>136</v>
      </c>
      <c r="D523" s="5" t="s">
        <v>154</v>
      </c>
      <c r="E523" s="18" t="str">
        <f t="shared" si="8"/>
        <v>R13</v>
      </c>
      <c r="F523" s="5" t="s">
        <v>772</v>
      </c>
      <c r="G523" s="7" t="e">
        <f>#REF!</f>
        <v>#REF!</v>
      </c>
      <c r="H523" s="5" t="s">
        <v>347</v>
      </c>
      <c r="I523" s="5" t="s">
        <v>771</v>
      </c>
      <c r="J523" s="23">
        <v>511217315</v>
      </c>
      <c r="K523" s="23" t="s">
        <v>893</v>
      </c>
      <c r="L523" s="23" t="s">
        <v>583</v>
      </c>
      <c r="M523" s="23" t="s">
        <v>584</v>
      </c>
      <c r="N523" s="23" t="s">
        <v>585</v>
      </c>
      <c r="O523" s="23" t="s">
        <v>347</v>
      </c>
      <c r="P523" s="23" t="s">
        <v>347</v>
      </c>
      <c r="Q523" s="23">
        <v>291211000</v>
      </c>
      <c r="R523" s="23"/>
      <c r="S523" s="23" t="s">
        <v>589</v>
      </c>
      <c r="T523" s="23" t="s">
        <v>596</v>
      </c>
      <c r="U523" s="23" t="s">
        <v>586</v>
      </c>
      <c r="V523" s="23" t="s">
        <v>587</v>
      </c>
      <c r="W523" s="23" t="s">
        <v>347</v>
      </c>
      <c r="X523" s="23">
        <v>291743431</v>
      </c>
      <c r="Y523" s="23">
        <v>291745072</v>
      </c>
      <c r="Z523" s="23" t="s">
        <v>588</v>
      </c>
      <c r="AA523" s="23" t="s">
        <v>581</v>
      </c>
      <c r="AB523" s="32" t="s">
        <v>582</v>
      </c>
    </row>
    <row r="524" spans="1:28" ht="15" customHeight="1" x14ac:dyDescent="0.25">
      <c r="A524" s="6" t="s">
        <v>597</v>
      </c>
      <c r="B524" s="5" t="s">
        <v>55</v>
      </c>
      <c r="C524" s="5" t="s">
        <v>136</v>
      </c>
      <c r="D524" s="5" t="s">
        <v>62</v>
      </c>
      <c r="E524" s="18" t="str">
        <f t="shared" si="8"/>
        <v>R13</v>
      </c>
      <c r="F524" s="5" t="s">
        <v>772</v>
      </c>
      <c r="G524" s="7" t="e">
        <f>#REF!</f>
        <v>#REF!</v>
      </c>
      <c r="H524" s="5" t="s">
        <v>347</v>
      </c>
      <c r="I524" s="5" t="s">
        <v>771</v>
      </c>
      <c r="J524" s="23">
        <v>511217315</v>
      </c>
      <c r="K524" s="23" t="s">
        <v>893</v>
      </c>
      <c r="L524" s="23" t="s">
        <v>583</v>
      </c>
      <c r="M524" s="23" t="s">
        <v>584</v>
      </c>
      <c r="N524" s="23" t="s">
        <v>585</v>
      </c>
      <c r="O524" s="23" t="s">
        <v>347</v>
      </c>
      <c r="P524" s="23" t="s">
        <v>347</v>
      </c>
      <c r="Q524" s="23">
        <v>291211000</v>
      </c>
      <c r="R524" s="23"/>
      <c r="S524" s="23" t="s">
        <v>589</v>
      </c>
      <c r="T524" s="23" t="s">
        <v>596</v>
      </c>
      <c r="U524" s="23" t="s">
        <v>586</v>
      </c>
      <c r="V524" s="23" t="s">
        <v>587</v>
      </c>
      <c r="W524" s="23" t="s">
        <v>347</v>
      </c>
      <c r="X524" s="23">
        <v>291743431</v>
      </c>
      <c r="Y524" s="23">
        <v>291745072</v>
      </c>
      <c r="Z524" s="23" t="s">
        <v>588</v>
      </c>
      <c r="AA524" s="23" t="s">
        <v>581</v>
      </c>
      <c r="AB524" s="32" t="s">
        <v>582</v>
      </c>
    </row>
    <row r="525" spans="1:28" ht="15" customHeight="1" x14ac:dyDescent="0.25">
      <c r="A525" s="6" t="s">
        <v>597</v>
      </c>
      <c r="B525" s="5" t="s">
        <v>24</v>
      </c>
      <c r="C525" s="5" t="s">
        <v>136</v>
      </c>
      <c r="D525" s="5" t="s">
        <v>40</v>
      </c>
      <c r="E525" s="18" t="str">
        <f t="shared" si="8"/>
        <v>R13</v>
      </c>
      <c r="F525" s="5" t="s">
        <v>772</v>
      </c>
      <c r="G525" s="7" t="e">
        <f>#REF!</f>
        <v>#REF!</v>
      </c>
      <c r="H525" s="5" t="s">
        <v>347</v>
      </c>
      <c r="I525" s="5" t="s">
        <v>771</v>
      </c>
      <c r="J525" s="23">
        <v>511217315</v>
      </c>
      <c r="K525" s="23" t="s">
        <v>893</v>
      </c>
      <c r="L525" s="23" t="s">
        <v>583</v>
      </c>
      <c r="M525" s="23" t="s">
        <v>584</v>
      </c>
      <c r="N525" s="23" t="s">
        <v>585</v>
      </c>
      <c r="O525" s="23" t="s">
        <v>347</v>
      </c>
      <c r="P525" s="23" t="s">
        <v>347</v>
      </c>
      <c r="Q525" s="23">
        <v>291211000</v>
      </c>
      <c r="R525" s="23"/>
      <c r="S525" s="23" t="s">
        <v>589</v>
      </c>
      <c r="T525" s="23" t="s">
        <v>596</v>
      </c>
      <c r="U525" s="23" t="s">
        <v>586</v>
      </c>
      <c r="V525" s="23" t="s">
        <v>587</v>
      </c>
      <c r="W525" s="23" t="s">
        <v>347</v>
      </c>
      <c r="X525" s="23">
        <v>291743431</v>
      </c>
      <c r="Y525" s="23">
        <v>291745072</v>
      </c>
      <c r="Z525" s="23" t="s">
        <v>588</v>
      </c>
      <c r="AA525" s="23" t="s">
        <v>581</v>
      </c>
      <c r="AB525" s="32" t="s">
        <v>582</v>
      </c>
    </row>
    <row r="526" spans="1:28" ht="15" customHeight="1" x14ac:dyDescent="0.25">
      <c r="A526" s="6" t="s">
        <v>597</v>
      </c>
      <c r="B526" s="5" t="s">
        <v>91</v>
      </c>
      <c r="C526" s="5" t="s">
        <v>136</v>
      </c>
      <c r="D526" s="5" t="s">
        <v>698</v>
      </c>
      <c r="E526" s="18" t="str">
        <f t="shared" si="8"/>
        <v>R13</v>
      </c>
      <c r="F526" s="5" t="s">
        <v>772</v>
      </c>
      <c r="G526" s="7" t="e">
        <f>#REF!</f>
        <v>#REF!</v>
      </c>
      <c r="H526" s="5" t="s">
        <v>347</v>
      </c>
      <c r="I526" s="5" t="s">
        <v>771</v>
      </c>
      <c r="J526" s="23">
        <v>511217315</v>
      </c>
      <c r="K526" s="23" t="s">
        <v>893</v>
      </c>
      <c r="L526" s="23" t="s">
        <v>583</v>
      </c>
      <c r="M526" s="23" t="s">
        <v>584</v>
      </c>
      <c r="N526" s="23" t="s">
        <v>585</v>
      </c>
      <c r="O526" s="23" t="s">
        <v>347</v>
      </c>
      <c r="P526" s="23" t="s">
        <v>347</v>
      </c>
      <c r="Q526" s="23">
        <v>291211000</v>
      </c>
      <c r="R526" s="23"/>
      <c r="S526" s="23" t="s">
        <v>589</v>
      </c>
      <c r="T526" s="23" t="s">
        <v>596</v>
      </c>
      <c r="U526" s="23" t="s">
        <v>586</v>
      </c>
      <c r="V526" s="23" t="s">
        <v>587</v>
      </c>
      <c r="W526" s="23" t="s">
        <v>347</v>
      </c>
      <c r="X526" s="23">
        <v>291743431</v>
      </c>
      <c r="Y526" s="23">
        <v>291745072</v>
      </c>
      <c r="Z526" s="23" t="s">
        <v>588</v>
      </c>
      <c r="AA526" s="23" t="s">
        <v>581</v>
      </c>
      <c r="AB526" s="32" t="s">
        <v>582</v>
      </c>
    </row>
    <row r="527" spans="1:28" ht="15" customHeight="1" x14ac:dyDescent="0.25">
      <c r="A527" s="6" t="s">
        <v>597</v>
      </c>
      <c r="B527" s="5" t="s">
        <v>129</v>
      </c>
      <c r="C527" s="5" t="s">
        <v>595</v>
      </c>
      <c r="D527" s="5" t="s">
        <v>155</v>
      </c>
      <c r="E527" s="18" t="str">
        <f t="shared" si="8"/>
        <v xml:space="preserve">R3/R13 </v>
      </c>
      <c r="F527" s="5" t="s">
        <v>772</v>
      </c>
      <c r="G527" s="7" t="e">
        <f>#REF!</f>
        <v>#REF!</v>
      </c>
      <c r="H527" s="5" t="s">
        <v>347</v>
      </c>
      <c r="I527" s="5" t="s">
        <v>771</v>
      </c>
      <c r="J527" s="23">
        <v>511217315</v>
      </c>
      <c r="K527" s="23" t="s">
        <v>893</v>
      </c>
      <c r="L527" s="23" t="s">
        <v>583</v>
      </c>
      <c r="M527" s="23" t="s">
        <v>584</v>
      </c>
      <c r="N527" s="23" t="s">
        <v>585</v>
      </c>
      <c r="O527" s="23" t="s">
        <v>347</v>
      </c>
      <c r="P527" s="23" t="s">
        <v>347</v>
      </c>
      <c r="Q527" s="23">
        <v>291211000</v>
      </c>
      <c r="R527" s="23"/>
      <c r="S527" s="23" t="s">
        <v>589</v>
      </c>
      <c r="T527" s="23" t="s">
        <v>596</v>
      </c>
      <c r="U527" s="23" t="s">
        <v>586</v>
      </c>
      <c r="V527" s="23" t="s">
        <v>587</v>
      </c>
      <c r="W527" s="23" t="s">
        <v>347</v>
      </c>
      <c r="X527" s="23">
        <v>291743431</v>
      </c>
      <c r="Y527" s="23">
        <v>291745072</v>
      </c>
      <c r="Z527" s="23" t="s">
        <v>588</v>
      </c>
      <c r="AA527" s="23" t="s">
        <v>581</v>
      </c>
      <c r="AB527" s="32" t="s">
        <v>582</v>
      </c>
    </row>
    <row r="528" spans="1:28" ht="15" customHeight="1" x14ac:dyDescent="0.25">
      <c r="A528" s="6" t="s">
        <v>597</v>
      </c>
      <c r="B528" s="5" t="s">
        <v>131</v>
      </c>
      <c r="C528" s="5" t="s">
        <v>136</v>
      </c>
      <c r="D528" s="5" t="s">
        <v>165</v>
      </c>
      <c r="E528" s="18" t="str">
        <f t="shared" si="8"/>
        <v>R13</v>
      </c>
      <c r="F528" s="5" t="s">
        <v>772</v>
      </c>
      <c r="G528" s="7" t="e">
        <f>#REF!</f>
        <v>#REF!</v>
      </c>
      <c r="H528" s="5" t="s">
        <v>347</v>
      </c>
      <c r="I528" s="5" t="s">
        <v>771</v>
      </c>
      <c r="J528" s="23">
        <v>511217315</v>
      </c>
      <c r="K528" s="23" t="s">
        <v>893</v>
      </c>
      <c r="L528" s="23" t="s">
        <v>583</v>
      </c>
      <c r="M528" s="23" t="s">
        <v>584</v>
      </c>
      <c r="N528" s="23" t="s">
        <v>585</v>
      </c>
      <c r="O528" s="23" t="s">
        <v>347</v>
      </c>
      <c r="P528" s="23" t="s">
        <v>347</v>
      </c>
      <c r="Q528" s="23">
        <v>291211000</v>
      </c>
      <c r="R528" s="23"/>
      <c r="S528" s="23" t="s">
        <v>589</v>
      </c>
      <c r="T528" s="23" t="s">
        <v>596</v>
      </c>
      <c r="U528" s="23" t="s">
        <v>586</v>
      </c>
      <c r="V528" s="23" t="s">
        <v>587</v>
      </c>
      <c r="W528" s="23" t="s">
        <v>347</v>
      </c>
      <c r="X528" s="23">
        <v>291743431</v>
      </c>
      <c r="Y528" s="23">
        <v>291745072</v>
      </c>
      <c r="Z528" s="23" t="s">
        <v>588</v>
      </c>
      <c r="AA528" s="23" t="s">
        <v>581</v>
      </c>
      <c r="AB528" s="32" t="s">
        <v>582</v>
      </c>
    </row>
    <row r="529" spans="1:28" ht="15" customHeight="1" x14ac:dyDescent="0.25">
      <c r="A529" s="6" t="s">
        <v>597</v>
      </c>
      <c r="B529" s="5" t="s">
        <v>76</v>
      </c>
      <c r="C529" s="5" t="s">
        <v>136</v>
      </c>
      <c r="D529" s="5" t="s">
        <v>958</v>
      </c>
      <c r="E529" s="18" t="str">
        <f t="shared" si="8"/>
        <v>R13</v>
      </c>
      <c r="F529" s="5" t="s">
        <v>772</v>
      </c>
      <c r="G529" s="7" t="e">
        <f>#REF!</f>
        <v>#REF!</v>
      </c>
      <c r="H529" s="5" t="s">
        <v>347</v>
      </c>
      <c r="I529" s="5" t="s">
        <v>771</v>
      </c>
      <c r="J529" s="23">
        <v>511217315</v>
      </c>
      <c r="K529" s="23" t="s">
        <v>893</v>
      </c>
      <c r="L529" s="23" t="s">
        <v>583</v>
      </c>
      <c r="M529" s="23" t="s">
        <v>584</v>
      </c>
      <c r="N529" s="23" t="s">
        <v>585</v>
      </c>
      <c r="O529" s="23" t="s">
        <v>347</v>
      </c>
      <c r="P529" s="23" t="s">
        <v>347</v>
      </c>
      <c r="Q529" s="23">
        <v>291211000</v>
      </c>
      <c r="R529" s="23"/>
      <c r="S529" s="23" t="s">
        <v>589</v>
      </c>
      <c r="T529" s="23" t="s">
        <v>596</v>
      </c>
      <c r="U529" s="23" t="s">
        <v>586</v>
      </c>
      <c r="V529" s="23" t="s">
        <v>587</v>
      </c>
      <c r="W529" s="23" t="s">
        <v>347</v>
      </c>
      <c r="X529" s="23">
        <v>291743431</v>
      </c>
      <c r="Y529" s="23">
        <v>291745072</v>
      </c>
      <c r="Z529" s="23" t="s">
        <v>588</v>
      </c>
      <c r="AA529" s="23" t="s">
        <v>581</v>
      </c>
      <c r="AB529" s="32" t="s">
        <v>582</v>
      </c>
    </row>
    <row r="530" spans="1:28" ht="15" customHeight="1" x14ac:dyDescent="0.25">
      <c r="A530" s="6" t="s">
        <v>597</v>
      </c>
      <c r="B530" s="5" t="s">
        <v>158</v>
      </c>
      <c r="C530" s="5" t="s">
        <v>136</v>
      </c>
      <c r="D530" s="5" t="s">
        <v>159</v>
      </c>
      <c r="E530" s="18" t="str">
        <f t="shared" si="8"/>
        <v>R13</v>
      </c>
      <c r="F530" s="5" t="s">
        <v>772</v>
      </c>
      <c r="G530" s="7" t="e">
        <f>#REF!</f>
        <v>#REF!</v>
      </c>
      <c r="H530" s="5" t="s">
        <v>347</v>
      </c>
      <c r="I530" s="5" t="s">
        <v>771</v>
      </c>
      <c r="J530" s="23">
        <v>511217315</v>
      </c>
      <c r="K530" s="23" t="s">
        <v>893</v>
      </c>
      <c r="L530" s="23" t="s">
        <v>583</v>
      </c>
      <c r="M530" s="23" t="s">
        <v>584</v>
      </c>
      <c r="N530" s="23" t="s">
        <v>585</v>
      </c>
      <c r="O530" s="23" t="s">
        <v>347</v>
      </c>
      <c r="P530" s="23" t="s">
        <v>347</v>
      </c>
      <c r="Q530" s="23">
        <v>291211000</v>
      </c>
      <c r="R530" s="23"/>
      <c r="S530" s="23" t="s">
        <v>589</v>
      </c>
      <c r="T530" s="23" t="s">
        <v>596</v>
      </c>
      <c r="U530" s="23" t="s">
        <v>586</v>
      </c>
      <c r="V530" s="23" t="s">
        <v>587</v>
      </c>
      <c r="W530" s="23" t="s">
        <v>347</v>
      </c>
      <c r="X530" s="23">
        <v>291743431</v>
      </c>
      <c r="Y530" s="23">
        <v>291745072</v>
      </c>
      <c r="Z530" s="23" t="s">
        <v>588</v>
      </c>
      <c r="AA530" s="23" t="s">
        <v>581</v>
      </c>
      <c r="AB530" s="32" t="s">
        <v>582</v>
      </c>
    </row>
    <row r="531" spans="1:28" ht="15" customHeight="1" x14ac:dyDescent="0.25">
      <c r="A531" s="6" t="s">
        <v>597</v>
      </c>
      <c r="B531" s="5" t="s">
        <v>132</v>
      </c>
      <c r="C531" s="5" t="s">
        <v>136</v>
      </c>
      <c r="D531" s="5" t="s">
        <v>160</v>
      </c>
      <c r="E531" s="18" t="str">
        <f t="shared" si="8"/>
        <v>R13</v>
      </c>
      <c r="F531" s="5" t="s">
        <v>772</v>
      </c>
      <c r="G531" s="7" t="e">
        <f>#REF!</f>
        <v>#REF!</v>
      </c>
      <c r="H531" s="5" t="s">
        <v>347</v>
      </c>
      <c r="I531" s="5" t="s">
        <v>771</v>
      </c>
      <c r="J531" s="23">
        <v>511217315</v>
      </c>
      <c r="K531" s="23" t="s">
        <v>893</v>
      </c>
      <c r="L531" s="23" t="s">
        <v>583</v>
      </c>
      <c r="M531" s="23" t="s">
        <v>584</v>
      </c>
      <c r="N531" s="23" t="s">
        <v>585</v>
      </c>
      <c r="O531" s="23" t="s">
        <v>347</v>
      </c>
      <c r="P531" s="23" t="s">
        <v>347</v>
      </c>
      <c r="Q531" s="23">
        <v>291211000</v>
      </c>
      <c r="R531" s="23"/>
      <c r="S531" s="23" t="s">
        <v>589</v>
      </c>
      <c r="T531" s="23" t="s">
        <v>596</v>
      </c>
      <c r="U531" s="23" t="s">
        <v>586</v>
      </c>
      <c r="V531" s="23" t="s">
        <v>587</v>
      </c>
      <c r="W531" s="23" t="s">
        <v>347</v>
      </c>
      <c r="X531" s="23">
        <v>291743431</v>
      </c>
      <c r="Y531" s="23">
        <v>291745072</v>
      </c>
      <c r="Z531" s="23" t="s">
        <v>588</v>
      </c>
      <c r="AA531" s="23" t="s">
        <v>581</v>
      </c>
      <c r="AB531" s="32" t="s">
        <v>582</v>
      </c>
    </row>
    <row r="532" spans="1:28" ht="15" customHeight="1" x14ac:dyDescent="0.25">
      <c r="A532" s="6" t="s">
        <v>597</v>
      </c>
      <c r="B532" s="5" t="s">
        <v>25</v>
      </c>
      <c r="C532" s="5" t="s">
        <v>136</v>
      </c>
      <c r="D532" s="5" t="s">
        <v>41</v>
      </c>
      <c r="E532" s="18" t="str">
        <f t="shared" si="8"/>
        <v>R13</v>
      </c>
      <c r="F532" s="5" t="s">
        <v>772</v>
      </c>
      <c r="G532" s="7" t="e">
        <f>#REF!</f>
        <v>#REF!</v>
      </c>
      <c r="H532" s="5" t="s">
        <v>347</v>
      </c>
      <c r="I532" s="5" t="s">
        <v>771</v>
      </c>
      <c r="J532" s="23">
        <v>511217315</v>
      </c>
      <c r="K532" s="23" t="s">
        <v>893</v>
      </c>
      <c r="L532" s="23" t="s">
        <v>583</v>
      </c>
      <c r="M532" s="23" t="s">
        <v>584</v>
      </c>
      <c r="N532" s="23" t="s">
        <v>585</v>
      </c>
      <c r="O532" s="23" t="s">
        <v>347</v>
      </c>
      <c r="P532" s="23" t="s">
        <v>347</v>
      </c>
      <c r="Q532" s="23">
        <v>291211000</v>
      </c>
      <c r="R532" s="23"/>
      <c r="S532" s="23" t="s">
        <v>589</v>
      </c>
      <c r="T532" s="23" t="s">
        <v>596</v>
      </c>
      <c r="U532" s="23" t="s">
        <v>586</v>
      </c>
      <c r="V532" s="23" t="s">
        <v>587</v>
      </c>
      <c r="W532" s="23" t="s">
        <v>347</v>
      </c>
      <c r="X532" s="23">
        <v>291743431</v>
      </c>
      <c r="Y532" s="23">
        <v>291745072</v>
      </c>
      <c r="Z532" s="23" t="s">
        <v>588</v>
      </c>
      <c r="AA532" s="23" t="s">
        <v>581</v>
      </c>
      <c r="AB532" s="32" t="s">
        <v>582</v>
      </c>
    </row>
    <row r="533" spans="1:28" ht="15" customHeight="1" x14ac:dyDescent="0.25">
      <c r="A533" s="6" t="s">
        <v>597</v>
      </c>
      <c r="B533" s="5" t="s">
        <v>89</v>
      </c>
      <c r="C533" s="5" t="s">
        <v>136</v>
      </c>
      <c r="D533" s="5" t="s">
        <v>396</v>
      </c>
      <c r="E533" s="18" t="str">
        <f t="shared" si="8"/>
        <v>R13</v>
      </c>
      <c r="F533" s="5" t="s">
        <v>772</v>
      </c>
      <c r="G533" s="7" t="e">
        <f>#REF!</f>
        <v>#REF!</v>
      </c>
      <c r="H533" s="5" t="s">
        <v>347</v>
      </c>
      <c r="I533" s="5" t="s">
        <v>771</v>
      </c>
      <c r="J533" s="23">
        <v>511217315</v>
      </c>
      <c r="K533" s="23" t="s">
        <v>893</v>
      </c>
      <c r="L533" s="23" t="s">
        <v>583</v>
      </c>
      <c r="M533" s="23" t="s">
        <v>584</v>
      </c>
      <c r="N533" s="23" t="s">
        <v>585</v>
      </c>
      <c r="O533" s="23" t="s">
        <v>347</v>
      </c>
      <c r="P533" s="23" t="s">
        <v>347</v>
      </c>
      <c r="Q533" s="23">
        <v>291211000</v>
      </c>
      <c r="R533" s="23"/>
      <c r="S533" s="23" t="s">
        <v>589</v>
      </c>
      <c r="T533" s="23" t="s">
        <v>596</v>
      </c>
      <c r="U533" s="23" t="s">
        <v>586</v>
      </c>
      <c r="V533" s="23" t="s">
        <v>587</v>
      </c>
      <c r="W533" s="23" t="s">
        <v>347</v>
      </c>
      <c r="X533" s="23">
        <v>291743431</v>
      </c>
      <c r="Y533" s="23">
        <v>291745072</v>
      </c>
      <c r="Z533" s="23" t="s">
        <v>588</v>
      </c>
      <c r="AA533" s="23" t="s">
        <v>581</v>
      </c>
      <c r="AB533" s="32" t="s">
        <v>582</v>
      </c>
    </row>
    <row r="534" spans="1:28" ht="15" customHeight="1" x14ac:dyDescent="0.25">
      <c r="A534" s="6" t="s">
        <v>768</v>
      </c>
      <c r="B534" s="5" t="s">
        <v>11</v>
      </c>
      <c r="C534" s="5" t="s">
        <v>359</v>
      </c>
      <c r="D534" s="5" t="s">
        <v>27</v>
      </c>
      <c r="E534" s="18" t="str">
        <f t="shared" si="8"/>
        <v>R12</v>
      </c>
      <c r="F534" s="5" t="s">
        <v>767</v>
      </c>
      <c r="G534" s="7" t="e">
        <f>#REF!</f>
        <v>#REF!</v>
      </c>
      <c r="H534" s="5" t="s">
        <v>461</v>
      </c>
      <c r="I534" s="5" t="s">
        <v>766</v>
      </c>
      <c r="J534" s="23">
        <v>510777139</v>
      </c>
      <c r="K534" s="23">
        <v>38311</v>
      </c>
      <c r="L534" s="23" t="s">
        <v>223</v>
      </c>
      <c r="M534" s="23" t="s">
        <v>481</v>
      </c>
      <c r="N534" s="23" t="s">
        <v>482</v>
      </c>
      <c r="O534" s="23" t="s">
        <v>461</v>
      </c>
      <c r="P534" s="23" t="s">
        <v>461</v>
      </c>
      <c r="Q534" s="23">
        <v>966943641</v>
      </c>
      <c r="R534" s="23"/>
      <c r="S534" s="23" t="s">
        <v>578</v>
      </c>
      <c r="T534" s="23" t="s">
        <v>481</v>
      </c>
      <c r="U534" s="23" t="s">
        <v>482</v>
      </c>
      <c r="V534" s="23" t="s">
        <v>461</v>
      </c>
      <c r="W534" s="23" t="s">
        <v>461</v>
      </c>
      <c r="X534" s="23"/>
      <c r="Y534" s="23" t="s">
        <v>869</v>
      </c>
      <c r="Z534" s="23" t="s">
        <v>578</v>
      </c>
      <c r="AA534" s="23" t="s">
        <v>483</v>
      </c>
      <c r="AB534" s="32" t="s">
        <v>933</v>
      </c>
    </row>
    <row r="535" spans="1:28" ht="15" customHeight="1" x14ac:dyDescent="0.25">
      <c r="A535" s="6" t="s">
        <v>768</v>
      </c>
      <c r="B535" s="5" t="s">
        <v>12</v>
      </c>
      <c r="C535" s="5" t="s">
        <v>359</v>
      </c>
      <c r="D535" s="5" t="s">
        <v>28</v>
      </c>
      <c r="E535" s="18" t="str">
        <f t="shared" si="8"/>
        <v>R12</v>
      </c>
      <c r="F535" s="5" t="s">
        <v>767</v>
      </c>
      <c r="G535" s="7" t="e">
        <f>#REF!</f>
        <v>#REF!</v>
      </c>
      <c r="H535" s="5" t="s">
        <v>461</v>
      </c>
      <c r="I535" s="5" t="s">
        <v>766</v>
      </c>
      <c r="J535" s="23">
        <v>510777139</v>
      </c>
      <c r="K535" s="23">
        <v>38311</v>
      </c>
      <c r="L535" s="23" t="s">
        <v>223</v>
      </c>
      <c r="M535" s="23" t="s">
        <v>481</v>
      </c>
      <c r="N535" s="23" t="s">
        <v>482</v>
      </c>
      <c r="O535" s="23" t="s">
        <v>461</v>
      </c>
      <c r="P535" s="23" t="s">
        <v>461</v>
      </c>
      <c r="Q535" s="23">
        <v>966943641</v>
      </c>
      <c r="R535" s="23"/>
      <c r="S535" s="23" t="s">
        <v>578</v>
      </c>
      <c r="T535" s="23" t="s">
        <v>481</v>
      </c>
      <c r="U535" s="23" t="s">
        <v>482</v>
      </c>
      <c r="V535" s="23" t="s">
        <v>461</v>
      </c>
      <c r="W535" s="23" t="s">
        <v>461</v>
      </c>
      <c r="X535" s="23"/>
      <c r="Y535" s="23" t="s">
        <v>869</v>
      </c>
      <c r="Z535" s="23" t="s">
        <v>578</v>
      </c>
      <c r="AA535" s="23" t="s">
        <v>483</v>
      </c>
      <c r="AB535" s="32" t="s">
        <v>933</v>
      </c>
    </row>
    <row r="536" spans="1:28" ht="15" customHeight="1" x14ac:dyDescent="0.25">
      <c r="A536" s="6" t="s">
        <v>768</v>
      </c>
      <c r="B536" s="5" t="s">
        <v>610</v>
      </c>
      <c r="C536" s="5" t="s">
        <v>359</v>
      </c>
      <c r="D536" s="5" t="s">
        <v>42</v>
      </c>
      <c r="E536" s="18" t="str">
        <f t="shared" si="8"/>
        <v>R12</v>
      </c>
      <c r="F536" s="5" t="s">
        <v>767</v>
      </c>
      <c r="G536" s="7" t="e">
        <f>#REF!</f>
        <v>#REF!</v>
      </c>
      <c r="H536" s="5" t="s">
        <v>461</v>
      </c>
      <c r="I536" s="5" t="s">
        <v>766</v>
      </c>
      <c r="J536" s="23">
        <v>510777139</v>
      </c>
      <c r="K536" s="23">
        <v>38311</v>
      </c>
      <c r="L536" s="23" t="s">
        <v>223</v>
      </c>
      <c r="M536" s="23" t="s">
        <v>481</v>
      </c>
      <c r="N536" s="23" t="s">
        <v>482</v>
      </c>
      <c r="O536" s="23" t="s">
        <v>461</v>
      </c>
      <c r="P536" s="23" t="s">
        <v>461</v>
      </c>
      <c r="Q536" s="23">
        <v>966943641</v>
      </c>
      <c r="R536" s="23"/>
      <c r="S536" s="23" t="s">
        <v>578</v>
      </c>
      <c r="T536" s="23" t="s">
        <v>481</v>
      </c>
      <c r="U536" s="23" t="s">
        <v>482</v>
      </c>
      <c r="V536" s="23" t="s">
        <v>461</v>
      </c>
      <c r="W536" s="23" t="s">
        <v>461</v>
      </c>
      <c r="X536" s="23"/>
      <c r="Y536" s="23" t="s">
        <v>869</v>
      </c>
      <c r="Z536" s="23" t="s">
        <v>578</v>
      </c>
      <c r="AA536" s="23" t="s">
        <v>483</v>
      </c>
      <c r="AB536" s="32" t="s">
        <v>933</v>
      </c>
    </row>
    <row r="537" spans="1:28" ht="15" customHeight="1" x14ac:dyDescent="0.25">
      <c r="A537" s="6" t="s">
        <v>768</v>
      </c>
      <c r="B537" s="5" t="s">
        <v>26</v>
      </c>
      <c r="C537" s="5" t="s">
        <v>257</v>
      </c>
      <c r="D537" s="5" t="s">
        <v>266</v>
      </c>
      <c r="E537" s="18" t="str">
        <f t="shared" si="8"/>
        <v>R12/R13</v>
      </c>
      <c r="F537" s="5" t="s">
        <v>767</v>
      </c>
      <c r="G537" s="7" t="e">
        <f>#REF!</f>
        <v>#REF!</v>
      </c>
      <c r="H537" s="5" t="s">
        <v>461</v>
      </c>
      <c r="I537" s="5" t="s">
        <v>766</v>
      </c>
      <c r="J537" s="23">
        <v>510777139</v>
      </c>
      <c r="K537" s="23">
        <v>38311</v>
      </c>
      <c r="L537" s="23" t="s">
        <v>223</v>
      </c>
      <c r="M537" s="23" t="s">
        <v>481</v>
      </c>
      <c r="N537" s="23" t="s">
        <v>482</v>
      </c>
      <c r="O537" s="23" t="s">
        <v>461</v>
      </c>
      <c r="P537" s="23" t="s">
        <v>461</v>
      </c>
      <c r="Q537" s="23">
        <v>966943641</v>
      </c>
      <c r="R537" s="23"/>
      <c r="S537" s="23" t="s">
        <v>578</v>
      </c>
      <c r="T537" s="23" t="s">
        <v>481</v>
      </c>
      <c r="U537" s="23" t="s">
        <v>482</v>
      </c>
      <c r="V537" s="23" t="s">
        <v>461</v>
      </c>
      <c r="W537" s="23" t="s">
        <v>461</v>
      </c>
      <c r="X537" s="23"/>
      <c r="Y537" s="23" t="s">
        <v>869</v>
      </c>
      <c r="Z537" s="23" t="s">
        <v>578</v>
      </c>
      <c r="AA537" s="23" t="s">
        <v>483</v>
      </c>
      <c r="AB537" s="32" t="s">
        <v>933</v>
      </c>
    </row>
    <row r="538" spans="1:28" ht="15" customHeight="1" x14ac:dyDescent="0.25">
      <c r="A538" s="6" t="s">
        <v>768</v>
      </c>
      <c r="B538" s="5" t="s">
        <v>547</v>
      </c>
      <c r="C538" s="5" t="s">
        <v>136</v>
      </c>
      <c r="D538" s="5" t="s">
        <v>48</v>
      </c>
      <c r="E538" s="18" t="str">
        <f t="shared" si="8"/>
        <v>R13</v>
      </c>
      <c r="F538" s="5" t="s">
        <v>767</v>
      </c>
      <c r="G538" s="7" t="e">
        <f>#REF!</f>
        <v>#REF!</v>
      </c>
      <c r="H538" s="5" t="s">
        <v>461</v>
      </c>
      <c r="I538" s="5" t="s">
        <v>766</v>
      </c>
      <c r="J538" s="23">
        <v>510777139</v>
      </c>
      <c r="K538" s="23">
        <v>38311</v>
      </c>
      <c r="L538" s="23" t="s">
        <v>223</v>
      </c>
      <c r="M538" s="23" t="s">
        <v>481</v>
      </c>
      <c r="N538" s="23" t="s">
        <v>482</v>
      </c>
      <c r="O538" s="23" t="s">
        <v>461</v>
      </c>
      <c r="P538" s="23" t="s">
        <v>461</v>
      </c>
      <c r="Q538" s="23">
        <v>966943641</v>
      </c>
      <c r="R538" s="23"/>
      <c r="S538" s="23" t="s">
        <v>578</v>
      </c>
      <c r="T538" s="23" t="s">
        <v>481</v>
      </c>
      <c r="U538" s="23" t="s">
        <v>482</v>
      </c>
      <c r="V538" s="23" t="s">
        <v>461</v>
      </c>
      <c r="W538" s="23" t="s">
        <v>461</v>
      </c>
      <c r="X538" s="23"/>
      <c r="Y538" s="23" t="s">
        <v>869</v>
      </c>
      <c r="Z538" s="23" t="s">
        <v>578</v>
      </c>
      <c r="AA538" s="23" t="s">
        <v>483</v>
      </c>
      <c r="AB538" s="32" t="s">
        <v>933</v>
      </c>
    </row>
    <row r="539" spans="1:28" ht="15" customHeight="1" x14ac:dyDescent="0.25">
      <c r="A539" s="6" t="s">
        <v>768</v>
      </c>
      <c r="B539" s="5" t="s">
        <v>569</v>
      </c>
      <c r="C539" s="5" t="s">
        <v>136</v>
      </c>
      <c r="D539" s="5" t="s">
        <v>478</v>
      </c>
      <c r="E539" s="18" t="str">
        <f t="shared" si="8"/>
        <v>R13</v>
      </c>
      <c r="F539" s="5" t="s">
        <v>767</v>
      </c>
      <c r="G539" s="7" t="e">
        <f>#REF!</f>
        <v>#REF!</v>
      </c>
      <c r="H539" s="5" t="s">
        <v>461</v>
      </c>
      <c r="I539" s="5" t="s">
        <v>766</v>
      </c>
      <c r="J539" s="23">
        <v>510777139</v>
      </c>
      <c r="K539" s="23">
        <v>38311</v>
      </c>
      <c r="L539" s="23" t="s">
        <v>223</v>
      </c>
      <c r="M539" s="23" t="s">
        <v>481</v>
      </c>
      <c r="N539" s="23" t="s">
        <v>482</v>
      </c>
      <c r="O539" s="23" t="s">
        <v>461</v>
      </c>
      <c r="P539" s="23" t="s">
        <v>461</v>
      </c>
      <c r="Q539" s="23">
        <v>966943641</v>
      </c>
      <c r="R539" s="23"/>
      <c r="S539" s="23" t="s">
        <v>578</v>
      </c>
      <c r="T539" s="23" t="s">
        <v>481</v>
      </c>
      <c r="U539" s="23" t="s">
        <v>482</v>
      </c>
      <c r="V539" s="23" t="s">
        <v>461</v>
      </c>
      <c r="W539" s="23" t="s">
        <v>461</v>
      </c>
      <c r="X539" s="23"/>
      <c r="Y539" s="23" t="s">
        <v>869</v>
      </c>
      <c r="Z539" s="23" t="s">
        <v>578</v>
      </c>
      <c r="AA539" s="23" t="s">
        <v>483</v>
      </c>
      <c r="AB539" s="32" t="s">
        <v>933</v>
      </c>
    </row>
    <row r="540" spans="1:28" ht="15" customHeight="1" x14ac:dyDescent="0.25">
      <c r="A540" s="6" t="s">
        <v>768</v>
      </c>
      <c r="B540" s="5" t="s">
        <v>44</v>
      </c>
      <c r="C540" s="5" t="s">
        <v>359</v>
      </c>
      <c r="D540" s="5" t="s">
        <v>49</v>
      </c>
      <c r="E540" s="18" t="str">
        <f t="shared" si="8"/>
        <v>R12</v>
      </c>
      <c r="F540" s="5" t="s">
        <v>767</v>
      </c>
      <c r="G540" s="7" t="e">
        <f>#REF!</f>
        <v>#REF!</v>
      </c>
      <c r="H540" s="5" t="s">
        <v>461</v>
      </c>
      <c r="I540" s="5" t="s">
        <v>766</v>
      </c>
      <c r="J540" s="23">
        <v>510777139</v>
      </c>
      <c r="K540" s="23">
        <v>38311</v>
      </c>
      <c r="L540" s="23" t="s">
        <v>223</v>
      </c>
      <c r="M540" s="23" t="s">
        <v>481</v>
      </c>
      <c r="N540" s="23" t="s">
        <v>482</v>
      </c>
      <c r="O540" s="23" t="s">
        <v>461</v>
      </c>
      <c r="P540" s="23" t="s">
        <v>461</v>
      </c>
      <c r="Q540" s="23">
        <v>966943641</v>
      </c>
      <c r="R540" s="23"/>
      <c r="S540" s="23" t="s">
        <v>578</v>
      </c>
      <c r="T540" s="23" t="s">
        <v>481</v>
      </c>
      <c r="U540" s="23" t="s">
        <v>482</v>
      </c>
      <c r="V540" s="23" t="s">
        <v>461</v>
      </c>
      <c r="W540" s="23" t="s">
        <v>461</v>
      </c>
      <c r="X540" s="23"/>
      <c r="Y540" s="23" t="s">
        <v>869</v>
      </c>
      <c r="Z540" s="23" t="s">
        <v>578</v>
      </c>
      <c r="AA540" s="23" t="s">
        <v>483</v>
      </c>
      <c r="AB540" s="32" t="s">
        <v>933</v>
      </c>
    </row>
    <row r="541" spans="1:28" ht="15" customHeight="1" x14ac:dyDescent="0.25">
      <c r="A541" s="6" t="s">
        <v>768</v>
      </c>
      <c r="B541" s="5" t="s">
        <v>72</v>
      </c>
      <c r="C541" s="5" t="s">
        <v>257</v>
      </c>
      <c r="D541" s="5" t="s">
        <v>38</v>
      </c>
      <c r="E541" s="18" t="str">
        <f t="shared" si="8"/>
        <v>R12/R13</v>
      </c>
      <c r="F541" s="5" t="s">
        <v>767</v>
      </c>
      <c r="G541" s="7" t="e">
        <f>#REF!</f>
        <v>#REF!</v>
      </c>
      <c r="H541" s="5" t="s">
        <v>461</v>
      </c>
      <c r="I541" s="5" t="s">
        <v>766</v>
      </c>
      <c r="J541" s="23">
        <v>510777139</v>
      </c>
      <c r="K541" s="23">
        <v>38311</v>
      </c>
      <c r="L541" s="23" t="s">
        <v>223</v>
      </c>
      <c r="M541" s="23" t="s">
        <v>481</v>
      </c>
      <c r="N541" s="23" t="s">
        <v>482</v>
      </c>
      <c r="O541" s="23" t="s">
        <v>461</v>
      </c>
      <c r="P541" s="23" t="s">
        <v>461</v>
      </c>
      <c r="Q541" s="23">
        <v>966943641</v>
      </c>
      <c r="R541" s="23"/>
      <c r="S541" s="23" t="s">
        <v>578</v>
      </c>
      <c r="T541" s="23" t="s">
        <v>481</v>
      </c>
      <c r="U541" s="23" t="s">
        <v>482</v>
      </c>
      <c r="V541" s="23" t="s">
        <v>461</v>
      </c>
      <c r="W541" s="23" t="s">
        <v>461</v>
      </c>
      <c r="X541" s="23"/>
      <c r="Y541" s="23" t="s">
        <v>869</v>
      </c>
      <c r="Z541" s="23" t="s">
        <v>578</v>
      </c>
      <c r="AA541" s="23" t="s">
        <v>483</v>
      </c>
      <c r="AB541" s="32" t="s">
        <v>933</v>
      </c>
    </row>
    <row r="542" spans="1:28" ht="15" customHeight="1" x14ac:dyDescent="0.25">
      <c r="A542" s="6" t="s">
        <v>768</v>
      </c>
      <c r="B542" s="5" t="s">
        <v>73</v>
      </c>
      <c r="C542" s="5" t="s">
        <v>359</v>
      </c>
      <c r="D542" s="5" t="s">
        <v>39</v>
      </c>
      <c r="E542" s="18" t="str">
        <f t="shared" si="8"/>
        <v>R12</v>
      </c>
      <c r="F542" s="5" t="s">
        <v>767</v>
      </c>
      <c r="G542" s="7" t="e">
        <f>#REF!</f>
        <v>#REF!</v>
      </c>
      <c r="H542" s="5" t="s">
        <v>461</v>
      </c>
      <c r="I542" s="5" t="s">
        <v>766</v>
      </c>
      <c r="J542" s="23">
        <v>510777139</v>
      </c>
      <c r="K542" s="23">
        <v>38311</v>
      </c>
      <c r="L542" s="23" t="s">
        <v>223</v>
      </c>
      <c r="M542" s="23" t="s">
        <v>481</v>
      </c>
      <c r="N542" s="23" t="s">
        <v>482</v>
      </c>
      <c r="O542" s="23" t="s">
        <v>461</v>
      </c>
      <c r="P542" s="23" t="s">
        <v>461</v>
      </c>
      <c r="Q542" s="23">
        <v>966943641</v>
      </c>
      <c r="R542" s="23"/>
      <c r="S542" s="23" t="s">
        <v>578</v>
      </c>
      <c r="T542" s="23" t="s">
        <v>481</v>
      </c>
      <c r="U542" s="23" t="s">
        <v>482</v>
      </c>
      <c r="V542" s="23" t="s">
        <v>461</v>
      </c>
      <c r="W542" s="23" t="s">
        <v>461</v>
      </c>
      <c r="X542" s="23"/>
      <c r="Y542" s="23" t="s">
        <v>869</v>
      </c>
      <c r="Z542" s="23" t="s">
        <v>578</v>
      </c>
      <c r="AA542" s="23" t="s">
        <v>483</v>
      </c>
      <c r="AB542" s="32" t="s">
        <v>933</v>
      </c>
    </row>
    <row r="543" spans="1:28" ht="15" customHeight="1" x14ac:dyDescent="0.25">
      <c r="A543" s="6" t="s">
        <v>768</v>
      </c>
      <c r="B543" s="5" t="s">
        <v>74</v>
      </c>
      <c r="C543" s="5" t="s">
        <v>397</v>
      </c>
      <c r="D543" s="5" t="s">
        <v>77</v>
      </c>
      <c r="E543" s="18" t="str">
        <f t="shared" si="8"/>
        <v>R12/D13</v>
      </c>
      <c r="F543" s="5" t="s">
        <v>767</v>
      </c>
      <c r="G543" s="7" t="e">
        <f>#REF!</f>
        <v>#REF!</v>
      </c>
      <c r="H543" s="5" t="s">
        <v>461</v>
      </c>
      <c r="I543" s="5" t="s">
        <v>766</v>
      </c>
      <c r="J543" s="23">
        <v>510777139</v>
      </c>
      <c r="K543" s="23">
        <v>38311</v>
      </c>
      <c r="L543" s="23" t="s">
        <v>223</v>
      </c>
      <c r="M543" s="23" t="s">
        <v>481</v>
      </c>
      <c r="N543" s="23" t="s">
        <v>482</v>
      </c>
      <c r="O543" s="23" t="s">
        <v>461</v>
      </c>
      <c r="P543" s="23" t="s">
        <v>461</v>
      </c>
      <c r="Q543" s="23">
        <v>966943641</v>
      </c>
      <c r="R543" s="23"/>
      <c r="S543" s="23" t="s">
        <v>578</v>
      </c>
      <c r="T543" s="23" t="s">
        <v>481</v>
      </c>
      <c r="U543" s="23" t="s">
        <v>482</v>
      </c>
      <c r="V543" s="23" t="s">
        <v>461</v>
      </c>
      <c r="W543" s="23" t="s">
        <v>461</v>
      </c>
      <c r="X543" s="23"/>
      <c r="Y543" s="23" t="s">
        <v>869</v>
      </c>
      <c r="Z543" s="23" t="s">
        <v>578</v>
      </c>
      <c r="AA543" s="23" t="s">
        <v>483</v>
      </c>
      <c r="AB543" s="32" t="s">
        <v>933</v>
      </c>
    </row>
    <row r="544" spans="1:28" ht="15" customHeight="1" x14ac:dyDescent="0.25">
      <c r="A544" s="6" t="s">
        <v>768</v>
      </c>
      <c r="B544" s="5" t="s">
        <v>75</v>
      </c>
      <c r="C544" s="5" t="s">
        <v>397</v>
      </c>
      <c r="D544" s="5" t="s">
        <v>66</v>
      </c>
      <c r="E544" s="18" t="str">
        <f t="shared" si="8"/>
        <v>R12/D13</v>
      </c>
      <c r="F544" s="5" t="s">
        <v>767</v>
      </c>
      <c r="G544" s="7" t="e">
        <f>#REF!</f>
        <v>#REF!</v>
      </c>
      <c r="H544" s="5" t="s">
        <v>461</v>
      </c>
      <c r="I544" s="5" t="s">
        <v>766</v>
      </c>
      <c r="J544" s="23">
        <v>510777139</v>
      </c>
      <c r="K544" s="23">
        <v>38311</v>
      </c>
      <c r="L544" s="23" t="s">
        <v>223</v>
      </c>
      <c r="M544" s="23" t="s">
        <v>481</v>
      </c>
      <c r="N544" s="23" t="s">
        <v>482</v>
      </c>
      <c r="O544" s="23" t="s">
        <v>461</v>
      </c>
      <c r="P544" s="23" t="s">
        <v>461</v>
      </c>
      <c r="Q544" s="23">
        <v>966943641</v>
      </c>
      <c r="R544" s="23"/>
      <c r="S544" s="23" t="s">
        <v>578</v>
      </c>
      <c r="T544" s="23" t="s">
        <v>481</v>
      </c>
      <c r="U544" s="23" t="s">
        <v>482</v>
      </c>
      <c r="V544" s="23" t="s">
        <v>461</v>
      </c>
      <c r="W544" s="23" t="s">
        <v>461</v>
      </c>
      <c r="X544" s="23"/>
      <c r="Y544" s="23" t="s">
        <v>869</v>
      </c>
      <c r="Z544" s="23" t="s">
        <v>578</v>
      </c>
      <c r="AA544" s="23" t="s">
        <v>483</v>
      </c>
      <c r="AB544" s="32" t="s">
        <v>933</v>
      </c>
    </row>
    <row r="545" spans="1:28" ht="15" customHeight="1" x14ac:dyDescent="0.25">
      <c r="A545" s="6" t="s">
        <v>768</v>
      </c>
      <c r="B545" s="5" t="s">
        <v>572</v>
      </c>
      <c r="C545" s="5" t="s">
        <v>136</v>
      </c>
      <c r="D545" s="5" t="s">
        <v>50</v>
      </c>
      <c r="E545" s="18" t="str">
        <f t="shared" si="8"/>
        <v>R13</v>
      </c>
      <c r="F545" s="5" t="s">
        <v>767</v>
      </c>
      <c r="G545" s="7" t="e">
        <f>#REF!</f>
        <v>#REF!</v>
      </c>
      <c r="H545" s="5" t="s">
        <v>461</v>
      </c>
      <c r="I545" s="5" t="s">
        <v>766</v>
      </c>
      <c r="J545" s="23">
        <v>510777139</v>
      </c>
      <c r="K545" s="23">
        <v>38311</v>
      </c>
      <c r="L545" s="23" t="s">
        <v>223</v>
      </c>
      <c r="M545" s="23" t="s">
        <v>481</v>
      </c>
      <c r="N545" s="23" t="s">
        <v>482</v>
      </c>
      <c r="O545" s="23" t="s">
        <v>461</v>
      </c>
      <c r="P545" s="23" t="s">
        <v>461</v>
      </c>
      <c r="Q545" s="23">
        <v>966943641</v>
      </c>
      <c r="R545" s="23"/>
      <c r="S545" s="23" t="s">
        <v>578</v>
      </c>
      <c r="T545" s="23" t="s">
        <v>481</v>
      </c>
      <c r="U545" s="23" t="s">
        <v>482</v>
      </c>
      <c r="V545" s="23" t="s">
        <v>461</v>
      </c>
      <c r="W545" s="23" t="s">
        <v>461</v>
      </c>
      <c r="X545" s="23"/>
      <c r="Y545" s="23" t="s">
        <v>869</v>
      </c>
      <c r="Z545" s="23" t="s">
        <v>578</v>
      </c>
      <c r="AA545" s="23" t="s">
        <v>483</v>
      </c>
      <c r="AB545" s="32" t="s">
        <v>933</v>
      </c>
    </row>
    <row r="546" spans="1:28" ht="15" customHeight="1" x14ac:dyDescent="0.25">
      <c r="A546" s="6" t="s">
        <v>768</v>
      </c>
      <c r="B546" s="5" t="s">
        <v>573</v>
      </c>
      <c r="C546" s="5" t="s">
        <v>136</v>
      </c>
      <c r="D546" s="5" t="s">
        <v>51</v>
      </c>
      <c r="E546" s="18" t="str">
        <f t="shared" si="8"/>
        <v>R13</v>
      </c>
      <c r="F546" s="5" t="s">
        <v>767</v>
      </c>
      <c r="G546" s="7" t="e">
        <f>#REF!</f>
        <v>#REF!</v>
      </c>
      <c r="H546" s="5" t="s">
        <v>461</v>
      </c>
      <c r="I546" s="5" t="s">
        <v>766</v>
      </c>
      <c r="J546" s="23">
        <v>510777139</v>
      </c>
      <c r="K546" s="23">
        <v>38311</v>
      </c>
      <c r="L546" s="23" t="s">
        <v>223</v>
      </c>
      <c r="M546" s="23" t="s">
        <v>481</v>
      </c>
      <c r="N546" s="23" t="s">
        <v>482</v>
      </c>
      <c r="O546" s="23" t="s">
        <v>461</v>
      </c>
      <c r="P546" s="23" t="s">
        <v>461</v>
      </c>
      <c r="Q546" s="23">
        <v>966943641</v>
      </c>
      <c r="R546" s="23"/>
      <c r="S546" s="23" t="s">
        <v>578</v>
      </c>
      <c r="T546" s="23" t="s">
        <v>481</v>
      </c>
      <c r="U546" s="23" t="s">
        <v>482</v>
      </c>
      <c r="V546" s="23" t="s">
        <v>461</v>
      </c>
      <c r="W546" s="23" t="s">
        <v>461</v>
      </c>
      <c r="X546" s="23"/>
      <c r="Y546" s="23" t="s">
        <v>869</v>
      </c>
      <c r="Z546" s="23" t="s">
        <v>578</v>
      </c>
      <c r="AA546" s="23" t="s">
        <v>483</v>
      </c>
      <c r="AB546" s="32" t="s">
        <v>933</v>
      </c>
    </row>
    <row r="547" spans="1:28" ht="15" customHeight="1" x14ac:dyDescent="0.25">
      <c r="A547" s="6" t="s">
        <v>768</v>
      </c>
      <c r="B547" s="5" t="s">
        <v>181</v>
      </c>
      <c r="C547" s="5" t="s">
        <v>136</v>
      </c>
      <c r="D547" s="5" t="s">
        <v>687</v>
      </c>
      <c r="E547" s="18" t="str">
        <f t="shared" si="8"/>
        <v>R13</v>
      </c>
      <c r="F547" s="5" t="s">
        <v>767</v>
      </c>
      <c r="G547" s="7" t="e">
        <f>#REF!</f>
        <v>#REF!</v>
      </c>
      <c r="H547" s="5" t="s">
        <v>461</v>
      </c>
      <c r="I547" s="5" t="s">
        <v>766</v>
      </c>
      <c r="J547" s="23">
        <v>510777139</v>
      </c>
      <c r="K547" s="23">
        <v>38311</v>
      </c>
      <c r="L547" s="23" t="s">
        <v>223</v>
      </c>
      <c r="M547" s="23" t="s">
        <v>481</v>
      </c>
      <c r="N547" s="23" t="s">
        <v>482</v>
      </c>
      <c r="O547" s="23" t="s">
        <v>461</v>
      </c>
      <c r="P547" s="23" t="s">
        <v>461</v>
      </c>
      <c r="Q547" s="23">
        <v>966943641</v>
      </c>
      <c r="R547" s="23"/>
      <c r="S547" s="23" t="s">
        <v>578</v>
      </c>
      <c r="T547" s="23" t="s">
        <v>481</v>
      </c>
      <c r="U547" s="23" t="s">
        <v>482</v>
      </c>
      <c r="V547" s="23" t="s">
        <v>461</v>
      </c>
      <c r="W547" s="23" t="s">
        <v>461</v>
      </c>
      <c r="X547" s="23"/>
      <c r="Y547" s="23" t="s">
        <v>869</v>
      </c>
      <c r="Z547" s="23" t="s">
        <v>578</v>
      </c>
      <c r="AA547" s="23" t="s">
        <v>483</v>
      </c>
      <c r="AB547" s="32" t="s">
        <v>933</v>
      </c>
    </row>
    <row r="548" spans="1:28" ht="15" customHeight="1" x14ac:dyDescent="0.25">
      <c r="A548" s="6" t="s">
        <v>768</v>
      </c>
      <c r="B548" s="5" t="s">
        <v>14</v>
      </c>
      <c r="C548" s="5" t="s">
        <v>359</v>
      </c>
      <c r="D548" s="5" t="s">
        <v>30</v>
      </c>
      <c r="E548" s="18" t="str">
        <f t="shared" si="8"/>
        <v>R12</v>
      </c>
      <c r="F548" s="5" t="s">
        <v>767</v>
      </c>
      <c r="G548" s="7" t="e">
        <f>#REF!</f>
        <v>#REF!</v>
      </c>
      <c r="H548" s="5" t="s">
        <v>461</v>
      </c>
      <c r="I548" s="5" t="s">
        <v>766</v>
      </c>
      <c r="J548" s="23">
        <v>510777139</v>
      </c>
      <c r="K548" s="23">
        <v>38311</v>
      </c>
      <c r="L548" s="23" t="s">
        <v>223</v>
      </c>
      <c r="M548" s="23" t="s">
        <v>481</v>
      </c>
      <c r="N548" s="23" t="s">
        <v>482</v>
      </c>
      <c r="O548" s="23" t="s">
        <v>461</v>
      </c>
      <c r="P548" s="23" t="s">
        <v>461</v>
      </c>
      <c r="Q548" s="23">
        <v>966943641</v>
      </c>
      <c r="R548" s="23"/>
      <c r="S548" s="23" t="s">
        <v>578</v>
      </c>
      <c r="T548" s="23" t="s">
        <v>481</v>
      </c>
      <c r="U548" s="23" t="s">
        <v>482</v>
      </c>
      <c r="V548" s="23" t="s">
        <v>461</v>
      </c>
      <c r="W548" s="23" t="s">
        <v>461</v>
      </c>
      <c r="X548" s="23"/>
      <c r="Y548" s="23" t="s">
        <v>869</v>
      </c>
      <c r="Z548" s="23" t="s">
        <v>578</v>
      </c>
      <c r="AA548" s="23" t="s">
        <v>483</v>
      </c>
      <c r="AB548" s="32" t="s">
        <v>933</v>
      </c>
    </row>
    <row r="549" spans="1:28" ht="15" customHeight="1" x14ac:dyDescent="0.25">
      <c r="A549" s="6" t="s">
        <v>768</v>
      </c>
      <c r="B549" s="5" t="s">
        <v>15</v>
      </c>
      <c r="C549" s="5" t="s">
        <v>257</v>
      </c>
      <c r="D549" s="5" t="s">
        <v>31</v>
      </c>
      <c r="E549" s="18" t="str">
        <f t="shared" si="8"/>
        <v>R12/R13</v>
      </c>
      <c r="F549" s="5" t="s">
        <v>767</v>
      </c>
      <c r="G549" s="7" t="e">
        <f>#REF!</f>
        <v>#REF!</v>
      </c>
      <c r="H549" s="5" t="s">
        <v>461</v>
      </c>
      <c r="I549" s="5" t="s">
        <v>766</v>
      </c>
      <c r="J549" s="23">
        <v>510777139</v>
      </c>
      <c r="K549" s="23">
        <v>38311</v>
      </c>
      <c r="L549" s="23" t="s">
        <v>223</v>
      </c>
      <c r="M549" s="23" t="s">
        <v>481</v>
      </c>
      <c r="N549" s="23" t="s">
        <v>482</v>
      </c>
      <c r="O549" s="23" t="s">
        <v>461</v>
      </c>
      <c r="P549" s="23" t="s">
        <v>461</v>
      </c>
      <c r="Q549" s="23">
        <v>966943641</v>
      </c>
      <c r="R549" s="23"/>
      <c r="S549" s="23" t="s">
        <v>578</v>
      </c>
      <c r="T549" s="23" t="s">
        <v>481</v>
      </c>
      <c r="U549" s="23" t="s">
        <v>482</v>
      </c>
      <c r="V549" s="23" t="s">
        <v>461</v>
      </c>
      <c r="W549" s="23" t="s">
        <v>461</v>
      </c>
      <c r="X549" s="23"/>
      <c r="Y549" s="23" t="s">
        <v>869</v>
      </c>
      <c r="Z549" s="23" t="s">
        <v>578</v>
      </c>
      <c r="AA549" s="23" t="s">
        <v>483</v>
      </c>
      <c r="AB549" s="32" t="s">
        <v>933</v>
      </c>
    </row>
    <row r="550" spans="1:28" ht="15" customHeight="1" x14ac:dyDescent="0.25">
      <c r="A550" s="6" t="s">
        <v>768</v>
      </c>
      <c r="B550" s="5" t="s">
        <v>16</v>
      </c>
      <c r="C550" s="5" t="s">
        <v>359</v>
      </c>
      <c r="D550" s="5" t="s">
        <v>32</v>
      </c>
      <c r="E550" s="18" t="str">
        <f t="shared" si="8"/>
        <v>R12</v>
      </c>
      <c r="F550" s="5" t="s">
        <v>767</v>
      </c>
      <c r="G550" s="7" t="e">
        <f>#REF!</f>
        <v>#REF!</v>
      </c>
      <c r="H550" s="5" t="s">
        <v>461</v>
      </c>
      <c r="I550" s="5" t="s">
        <v>766</v>
      </c>
      <c r="J550" s="23">
        <v>510777139</v>
      </c>
      <c r="K550" s="23">
        <v>38311</v>
      </c>
      <c r="L550" s="23" t="s">
        <v>223</v>
      </c>
      <c r="M550" s="23" t="s">
        <v>481</v>
      </c>
      <c r="N550" s="23" t="s">
        <v>482</v>
      </c>
      <c r="O550" s="23" t="s">
        <v>461</v>
      </c>
      <c r="P550" s="23" t="s">
        <v>461</v>
      </c>
      <c r="Q550" s="23">
        <v>966943641</v>
      </c>
      <c r="R550" s="23"/>
      <c r="S550" s="23" t="s">
        <v>578</v>
      </c>
      <c r="T550" s="23" t="s">
        <v>481</v>
      </c>
      <c r="U550" s="23" t="s">
        <v>482</v>
      </c>
      <c r="V550" s="23" t="s">
        <v>461</v>
      </c>
      <c r="W550" s="23" t="s">
        <v>461</v>
      </c>
      <c r="X550" s="23"/>
      <c r="Y550" s="23" t="s">
        <v>869</v>
      </c>
      <c r="Z550" s="23" t="s">
        <v>578</v>
      </c>
      <c r="AA550" s="23" t="s">
        <v>483</v>
      </c>
      <c r="AB550" s="32" t="s">
        <v>933</v>
      </c>
    </row>
    <row r="551" spans="1:28" ht="15" customHeight="1" x14ac:dyDescent="0.25">
      <c r="A551" s="6" t="s">
        <v>768</v>
      </c>
      <c r="B551" s="5" t="s">
        <v>17</v>
      </c>
      <c r="C551" s="5" t="s">
        <v>359</v>
      </c>
      <c r="D551" s="5" t="s">
        <v>33</v>
      </c>
      <c r="E551" s="18" t="str">
        <f t="shared" si="8"/>
        <v>R12</v>
      </c>
      <c r="F551" s="5" t="s">
        <v>767</v>
      </c>
      <c r="G551" s="7" t="e">
        <f>#REF!</f>
        <v>#REF!</v>
      </c>
      <c r="H551" s="5" t="s">
        <v>461</v>
      </c>
      <c r="I551" s="5" t="s">
        <v>766</v>
      </c>
      <c r="J551" s="23">
        <v>510777139</v>
      </c>
      <c r="K551" s="23">
        <v>38311</v>
      </c>
      <c r="L551" s="23" t="s">
        <v>223</v>
      </c>
      <c r="M551" s="23" t="s">
        <v>481</v>
      </c>
      <c r="N551" s="23" t="s">
        <v>482</v>
      </c>
      <c r="O551" s="23" t="s">
        <v>461</v>
      </c>
      <c r="P551" s="23" t="s">
        <v>461</v>
      </c>
      <c r="Q551" s="23">
        <v>966943641</v>
      </c>
      <c r="R551" s="23"/>
      <c r="S551" s="23" t="s">
        <v>578</v>
      </c>
      <c r="T551" s="23" t="s">
        <v>481</v>
      </c>
      <c r="U551" s="23" t="s">
        <v>482</v>
      </c>
      <c r="V551" s="23" t="s">
        <v>461</v>
      </c>
      <c r="W551" s="23" t="s">
        <v>461</v>
      </c>
      <c r="X551" s="23"/>
      <c r="Y551" s="23" t="s">
        <v>869</v>
      </c>
      <c r="Z551" s="23" t="s">
        <v>578</v>
      </c>
      <c r="AA551" s="23" t="s">
        <v>483</v>
      </c>
      <c r="AB551" s="32" t="s">
        <v>933</v>
      </c>
    </row>
    <row r="552" spans="1:28" ht="15" customHeight="1" x14ac:dyDescent="0.25">
      <c r="A552" s="6" t="s">
        <v>768</v>
      </c>
      <c r="B552" s="5" t="s">
        <v>18</v>
      </c>
      <c r="C552" s="5" t="s">
        <v>257</v>
      </c>
      <c r="D552" s="5" t="s">
        <v>34</v>
      </c>
      <c r="E552" s="18" t="str">
        <f t="shared" si="8"/>
        <v>R12/R13</v>
      </c>
      <c r="F552" s="5" t="s">
        <v>767</v>
      </c>
      <c r="G552" s="7" t="e">
        <f>#REF!</f>
        <v>#REF!</v>
      </c>
      <c r="H552" s="5" t="s">
        <v>461</v>
      </c>
      <c r="I552" s="5" t="s">
        <v>766</v>
      </c>
      <c r="J552" s="23">
        <v>510777139</v>
      </c>
      <c r="K552" s="23">
        <v>38311</v>
      </c>
      <c r="L552" s="23" t="s">
        <v>223</v>
      </c>
      <c r="M552" s="23" t="s">
        <v>481</v>
      </c>
      <c r="N552" s="23" t="s">
        <v>482</v>
      </c>
      <c r="O552" s="23" t="s">
        <v>461</v>
      </c>
      <c r="P552" s="23" t="s">
        <v>461</v>
      </c>
      <c r="Q552" s="23">
        <v>966943641</v>
      </c>
      <c r="R552" s="23"/>
      <c r="S552" s="23" t="s">
        <v>578</v>
      </c>
      <c r="T552" s="23" t="s">
        <v>481</v>
      </c>
      <c r="U552" s="23" t="s">
        <v>482</v>
      </c>
      <c r="V552" s="23" t="s">
        <v>461</v>
      </c>
      <c r="W552" s="23" t="s">
        <v>461</v>
      </c>
      <c r="X552" s="23"/>
      <c r="Y552" s="23" t="s">
        <v>869</v>
      </c>
      <c r="Z552" s="23" t="s">
        <v>578</v>
      </c>
      <c r="AA552" s="23" t="s">
        <v>483</v>
      </c>
      <c r="AB552" s="32" t="s">
        <v>933</v>
      </c>
    </row>
    <row r="553" spans="1:28" ht="15" customHeight="1" x14ac:dyDescent="0.25">
      <c r="A553" s="6" t="s">
        <v>768</v>
      </c>
      <c r="B553" s="5" t="s">
        <v>108</v>
      </c>
      <c r="C553" s="5" t="s">
        <v>359</v>
      </c>
      <c r="D553" s="5" t="s">
        <v>114</v>
      </c>
      <c r="E553" s="18" t="str">
        <f t="shared" si="8"/>
        <v>R12</v>
      </c>
      <c r="F553" s="5" t="s">
        <v>767</v>
      </c>
      <c r="G553" s="7" t="e">
        <f>#REF!</f>
        <v>#REF!</v>
      </c>
      <c r="H553" s="5" t="s">
        <v>461</v>
      </c>
      <c r="I553" s="5" t="s">
        <v>766</v>
      </c>
      <c r="J553" s="23">
        <v>510777139</v>
      </c>
      <c r="K553" s="23">
        <v>38311</v>
      </c>
      <c r="L553" s="23" t="s">
        <v>223</v>
      </c>
      <c r="M553" s="23" t="s">
        <v>481</v>
      </c>
      <c r="N553" s="23" t="s">
        <v>482</v>
      </c>
      <c r="O553" s="23" t="s">
        <v>461</v>
      </c>
      <c r="P553" s="23" t="s">
        <v>461</v>
      </c>
      <c r="Q553" s="23">
        <v>966943641</v>
      </c>
      <c r="R553" s="23"/>
      <c r="S553" s="23" t="s">
        <v>578</v>
      </c>
      <c r="T553" s="23" t="s">
        <v>481</v>
      </c>
      <c r="U553" s="23" t="s">
        <v>482</v>
      </c>
      <c r="V553" s="23" t="s">
        <v>461</v>
      </c>
      <c r="W553" s="23" t="s">
        <v>461</v>
      </c>
      <c r="X553" s="23"/>
      <c r="Y553" s="23" t="s">
        <v>869</v>
      </c>
      <c r="Z553" s="23" t="s">
        <v>578</v>
      </c>
      <c r="AA553" s="23" t="s">
        <v>483</v>
      </c>
      <c r="AB553" s="32" t="s">
        <v>933</v>
      </c>
    </row>
    <row r="554" spans="1:28" ht="15" customHeight="1" x14ac:dyDescent="0.25">
      <c r="A554" s="6" t="s">
        <v>768</v>
      </c>
      <c r="B554" s="5" t="s">
        <v>19</v>
      </c>
      <c r="C554" s="5" t="s">
        <v>359</v>
      </c>
      <c r="D554" s="5" t="s">
        <v>35</v>
      </c>
      <c r="E554" s="18" t="str">
        <f t="shared" si="8"/>
        <v>R12</v>
      </c>
      <c r="F554" s="5" t="s">
        <v>767</v>
      </c>
      <c r="G554" s="7" t="e">
        <f>#REF!</f>
        <v>#REF!</v>
      </c>
      <c r="H554" s="5" t="s">
        <v>461</v>
      </c>
      <c r="I554" s="5" t="s">
        <v>766</v>
      </c>
      <c r="J554" s="23">
        <v>510777139</v>
      </c>
      <c r="K554" s="23">
        <v>38311</v>
      </c>
      <c r="L554" s="23" t="s">
        <v>223</v>
      </c>
      <c r="M554" s="23" t="s">
        <v>481</v>
      </c>
      <c r="N554" s="23" t="s">
        <v>482</v>
      </c>
      <c r="O554" s="23" t="s">
        <v>461</v>
      </c>
      <c r="P554" s="23" t="s">
        <v>461</v>
      </c>
      <c r="Q554" s="23">
        <v>966943641</v>
      </c>
      <c r="R554" s="23"/>
      <c r="S554" s="23" t="s">
        <v>578</v>
      </c>
      <c r="T554" s="23" t="s">
        <v>481</v>
      </c>
      <c r="U554" s="23" t="s">
        <v>482</v>
      </c>
      <c r="V554" s="23" t="s">
        <v>461</v>
      </c>
      <c r="W554" s="23" t="s">
        <v>461</v>
      </c>
      <c r="X554" s="23"/>
      <c r="Y554" s="23" t="s">
        <v>869</v>
      </c>
      <c r="Z554" s="23" t="s">
        <v>578</v>
      </c>
      <c r="AA554" s="23" t="s">
        <v>483</v>
      </c>
      <c r="AB554" s="32" t="s">
        <v>933</v>
      </c>
    </row>
    <row r="555" spans="1:28" ht="15" customHeight="1" x14ac:dyDescent="0.25">
      <c r="A555" s="6" t="s">
        <v>768</v>
      </c>
      <c r="B555" s="5" t="s">
        <v>24</v>
      </c>
      <c r="C555" s="5" t="s">
        <v>359</v>
      </c>
      <c r="D555" s="5" t="s">
        <v>40</v>
      </c>
      <c r="E555" s="18" t="str">
        <f t="shared" si="8"/>
        <v>R12</v>
      </c>
      <c r="F555" s="5" t="s">
        <v>767</v>
      </c>
      <c r="G555" s="7" t="e">
        <f>#REF!</f>
        <v>#REF!</v>
      </c>
      <c r="H555" s="5" t="s">
        <v>461</v>
      </c>
      <c r="I555" s="5" t="s">
        <v>766</v>
      </c>
      <c r="J555" s="23">
        <v>510777139</v>
      </c>
      <c r="K555" s="23">
        <v>38311</v>
      </c>
      <c r="L555" s="23" t="s">
        <v>223</v>
      </c>
      <c r="M555" s="23" t="s">
        <v>481</v>
      </c>
      <c r="N555" s="23" t="s">
        <v>482</v>
      </c>
      <c r="O555" s="23" t="s">
        <v>461</v>
      </c>
      <c r="P555" s="23" t="s">
        <v>461</v>
      </c>
      <c r="Q555" s="23">
        <v>966943641</v>
      </c>
      <c r="R555" s="23"/>
      <c r="S555" s="23" t="s">
        <v>578</v>
      </c>
      <c r="T555" s="23" t="s">
        <v>481</v>
      </c>
      <c r="U555" s="23" t="s">
        <v>482</v>
      </c>
      <c r="V555" s="23" t="s">
        <v>461</v>
      </c>
      <c r="W555" s="23" t="s">
        <v>461</v>
      </c>
      <c r="X555" s="23"/>
      <c r="Y555" s="23" t="s">
        <v>869</v>
      </c>
      <c r="Z555" s="23" t="s">
        <v>578</v>
      </c>
      <c r="AA555" s="23" t="s">
        <v>483</v>
      </c>
      <c r="AB555" s="32" t="s">
        <v>933</v>
      </c>
    </row>
    <row r="556" spans="1:28" ht="15" customHeight="1" x14ac:dyDescent="0.25">
      <c r="A556" s="6" t="s">
        <v>211</v>
      </c>
      <c r="B556" s="5" t="s">
        <v>10</v>
      </c>
      <c r="C556" s="5" t="s">
        <v>136</v>
      </c>
      <c r="D556" s="5" t="s">
        <v>190</v>
      </c>
      <c r="E556" s="18" t="str">
        <f t="shared" si="8"/>
        <v>R13</v>
      </c>
      <c r="F556" s="5" t="s">
        <v>765</v>
      </c>
      <c r="G556" s="7" t="e">
        <f>#REF!</f>
        <v>#REF!</v>
      </c>
      <c r="H556" s="5" t="s">
        <v>347</v>
      </c>
      <c r="I556" s="5" t="s">
        <v>764</v>
      </c>
      <c r="J556" s="23">
        <v>511231806</v>
      </c>
      <c r="K556" s="23">
        <v>38212</v>
      </c>
      <c r="L556" s="23" t="s">
        <v>220</v>
      </c>
      <c r="M556" s="23" t="s">
        <v>540</v>
      </c>
      <c r="N556" s="23" t="s">
        <v>541</v>
      </c>
      <c r="O556" s="23" t="s">
        <v>464</v>
      </c>
      <c r="P556" s="23" t="s">
        <v>347</v>
      </c>
      <c r="Q556" s="23">
        <v>291771861</v>
      </c>
      <c r="R556" s="23">
        <v>291768319</v>
      </c>
      <c r="S556" s="23" t="s">
        <v>542</v>
      </c>
      <c r="T556" s="23" t="s">
        <v>540</v>
      </c>
      <c r="U556" s="23" t="s">
        <v>541</v>
      </c>
      <c r="V556" s="23" t="s">
        <v>464</v>
      </c>
      <c r="W556" s="23" t="s">
        <v>347</v>
      </c>
      <c r="X556" s="23">
        <v>291771861</v>
      </c>
      <c r="Y556" s="23">
        <v>291768319</v>
      </c>
      <c r="Z556" s="23"/>
      <c r="AA556" s="23" t="s">
        <v>546</v>
      </c>
      <c r="AB556" s="32" t="s">
        <v>543</v>
      </c>
    </row>
    <row r="557" spans="1:28" ht="15" customHeight="1" x14ac:dyDescent="0.25">
      <c r="A557" s="6" t="s">
        <v>216</v>
      </c>
      <c r="B557" s="5" t="s">
        <v>101</v>
      </c>
      <c r="C557" s="5" t="s">
        <v>136</v>
      </c>
      <c r="D557" s="5" t="s">
        <v>199</v>
      </c>
      <c r="E557" s="18" t="str">
        <f t="shared" si="8"/>
        <v>R13</v>
      </c>
      <c r="F557" s="5" t="s">
        <v>762</v>
      </c>
      <c r="G557" s="7" t="e">
        <f>#REF!</f>
        <v>#REF!</v>
      </c>
      <c r="H557" s="5" t="s">
        <v>385</v>
      </c>
      <c r="I557" s="5" t="s">
        <v>763</v>
      </c>
      <c r="J557" s="23">
        <v>511219954</v>
      </c>
      <c r="K557" s="23" t="s">
        <v>468</v>
      </c>
      <c r="L557" s="23" t="s">
        <v>467</v>
      </c>
      <c r="M557" s="23" t="s">
        <v>465</v>
      </c>
      <c r="N557" s="23" t="s">
        <v>861</v>
      </c>
      <c r="O557" s="23" t="s">
        <v>384</v>
      </c>
      <c r="P557" s="23" t="s">
        <v>385</v>
      </c>
      <c r="Q557" s="23">
        <v>291098497</v>
      </c>
      <c r="R557" s="23">
        <v>960242235</v>
      </c>
      <c r="S557" s="23" t="s">
        <v>860</v>
      </c>
      <c r="T557" s="23" t="s">
        <v>465</v>
      </c>
      <c r="U557" s="23" t="s">
        <v>861</v>
      </c>
      <c r="V557" s="23" t="s">
        <v>384</v>
      </c>
      <c r="W557" s="23" t="s">
        <v>385</v>
      </c>
      <c r="X557" s="23"/>
      <c r="Y557" s="23"/>
      <c r="Z557" s="24" t="s">
        <v>862</v>
      </c>
      <c r="AA557" s="23" t="s">
        <v>466</v>
      </c>
      <c r="AB557" s="32" t="s">
        <v>859</v>
      </c>
    </row>
    <row r="558" spans="1:28" ht="15" customHeight="1" x14ac:dyDescent="0.25">
      <c r="A558" s="6" t="s">
        <v>216</v>
      </c>
      <c r="B558" s="5" t="s">
        <v>1</v>
      </c>
      <c r="C558" s="5" t="s">
        <v>136</v>
      </c>
      <c r="D558" s="5" t="s">
        <v>337</v>
      </c>
      <c r="E558" s="18" t="str">
        <f t="shared" si="8"/>
        <v>R13</v>
      </c>
      <c r="F558" s="5" t="s">
        <v>762</v>
      </c>
      <c r="G558" s="7" t="e">
        <f>#REF!</f>
        <v>#REF!</v>
      </c>
      <c r="H558" s="5" t="s">
        <v>385</v>
      </c>
      <c r="I558" s="5" t="s">
        <v>763</v>
      </c>
      <c r="J558" s="23">
        <v>511219954</v>
      </c>
      <c r="K558" s="23" t="s">
        <v>468</v>
      </c>
      <c r="L558" s="23" t="s">
        <v>467</v>
      </c>
      <c r="M558" s="23" t="s">
        <v>465</v>
      </c>
      <c r="N558" s="23" t="s">
        <v>861</v>
      </c>
      <c r="O558" s="23" t="s">
        <v>384</v>
      </c>
      <c r="P558" s="23" t="s">
        <v>385</v>
      </c>
      <c r="Q558" s="23">
        <v>291098497</v>
      </c>
      <c r="R558" s="23">
        <v>960242235</v>
      </c>
      <c r="S558" s="23" t="s">
        <v>860</v>
      </c>
      <c r="T558" s="23" t="s">
        <v>465</v>
      </c>
      <c r="U558" s="23" t="s">
        <v>861</v>
      </c>
      <c r="V558" s="23" t="s">
        <v>384</v>
      </c>
      <c r="W558" s="23" t="s">
        <v>385</v>
      </c>
      <c r="X558" s="23"/>
      <c r="Y558" s="23"/>
      <c r="Z558" s="24" t="s">
        <v>862</v>
      </c>
      <c r="AA558" s="23" t="s">
        <v>466</v>
      </c>
      <c r="AB558" s="32" t="s">
        <v>859</v>
      </c>
    </row>
    <row r="559" spans="1:28" ht="15" customHeight="1" x14ac:dyDescent="0.25">
      <c r="A559" s="6" t="s">
        <v>249</v>
      </c>
      <c r="B559" s="5" t="s">
        <v>43</v>
      </c>
      <c r="C559" s="5" t="s">
        <v>136</v>
      </c>
      <c r="D559" s="5" t="s">
        <v>47</v>
      </c>
      <c r="E559" s="18" t="str">
        <f t="shared" si="8"/>
        <v>R13</v>
      </c>
      <c r="F559" s="5" t="s">
        <v>761</v>
      </c>
      <c r="G559" s="7" t="e">
        <f>#REF!</f>
        <v>#REF!</v>
      </c>
      <c r="H559" s="5" t="s">
        <v>351</v>
      </c>
      <c r="I559" s="5" t="s">
        <v>760</v>
      </c>
      <c r="J559" s="23">
        <v>510552390</v>
      </c>
      <c r="K559" s="23">
        <v>38311</v>
      </c>
      <c r="L559" s="23" t="s">
        <v>250</v>
      </c>
      <c r="M559" s="23" t="s">
        <v>370</v>
      </c>
      <c r="N559" s="23" t="s">
        <v>369</v>
      </c>
      <c r="O559" s="23" t="s">
        <v>350</v>
      </c>
      <c r="P559" s="23" t="s">
        <v>351</v>
      </c>
      <c r="Q559" s="23">
        <v>915201228</v>
      </c>
      <c r="R559" s="23"/>
      <c r="S559" s="23" t="s">
        <v>251</v>
      </c>
      <c r="T559" s="23" t="s">
        <v>371</v>
      </c>
      <c r="U559" s="23" t="s">
        <v>372</v>
      </c>
      <c r="V559" s="23" t="s">
        <v>350</v>
      </c>
      <c r="W559" s="23" t="s">
        <v>351</v>
      </c>
      <c r="X559" s="23"/>
      <c r="Y559" s="23"/>
      <c r="Z559" s="23"/>
      <c r="AA559" s="23" t="s">
        <v>491</v>
      </c>
      <c r="AB559" s="32" t="s">
        <v>895</v>
      </c>
    </row>
    <row r="560" spans="1:28" ht="15" customHeight="1" x14ac:dyDescent="0.25">
      <c r="A560" s="6" t="s">
        <v>249</v>
      </c>
      <c r="B560" s="5" t="s">
        <v>610</v>
      </c>
      <c r="C560" s="5" t="s">
        <v>208</v>
      </c>
      <c r="D560" s="5" t="s">
        <v>42</v>
      </c>
      <c r="E560" s="18" t="str">
        <f t="shared" si="8"/>
        <v>R4/R13</v>
      </c>
      <c r="F560" s="5" t="s">
        <v>761</v>
      </c>
      <c r="G560" s="7" t="e">
        <f>#REF!</f>
        <v>#REF!</v>
      </c>
      <c r="H560" s="5" t="s">
        <v>351</v>
      </c>
      <c r="I560" s="5" t="s">
        <v>760</v>
      </c>
      <c r="J560" s="23">
        <v>510552390</v>
      </c>
      <c r="K560" s="23">
        <v>38311</v>
      </c>
      <c r="L560" s="23" t="s">
        <v>250</v>
      </c>
      <c r="M560" s="23" t="s">
        <v>370</v>
      </c>
      <c r="N560" s="23" t="s">
        <v>369</v>
      </c>
      <c r="O560" s="23" t="s">
        <v>350</v>
      </c>
      <c r="P560" s="23" t="s">
        <v>351</v>
      </c>
      <c r="Q560" s="23">
        <v>915201228</v>
      </c>
      <c r="R560" s="23"/>
      <c r="S560" s="23" t="s">
        <v>251</v>
      </c>
      <c r="T560" s="23" t="s">
        <v>371</v>
      </c>
      <c r="U560" s="23" t="s">
        <v>372</v>
      </c>
      <c r="V560" s="23" t="s">
        <v>350</v>
      </c>
      <c r="W560" s="23" t="s">
        <v>351</v>
      </c>
      <c r="X560" s="23"/>
      <c r="Y560" s="23"/>
      <c r="Z560" s="23"/>
      <c r="AA560" s="23" t="s">
        <v>491</v>
      </c>
      <c r="AB560" s="32" t="s">
        <v>895</v>
      </c>
    </row>
    <row r="561" spans="1:28" ht="15" customHeight="1" x14ac:dyDescent="0.25">
      <c r="A561" s="6" t="s">
        <v>249</v>
      </c>
      <c r="B561" s="5" t="s">
        <v>26</v>
      </c>
      <c r="C561" s="5" t="s">
        <v>208</v>
      </c>
      <c r="D561" s="5" t="s">
        <v>266</v>
      </c>
      <c r="E561" s="18" t="str">
        <f t="shared" si="8"/>
        <v>R4/R13</v>
      </c>
      <c r="F561" s="5" t="s">
        <v>761</v>
      </c>
      <c r="G561" s="7" t="e">
        <f>#REF!</f>
        <v>#REF!</v>
      </c>
      <c r="H561" s="5" t="s">
        <v>351</v>
      </c>
      <c r="I561" s="5" t="s">
        <v>760</v>
      </c>
      <c r="J561" s="23">
        <v>510552390</v>
      </c>
      <c r="K561" s="23">
        <v>38311</v>
      </c>
      <c r="L561" s="23" t="s">
        <v>250</v>
      </c>
      <c r="M561" s="23" t="s">
        <v>370</v>
      </c>
      <c r="N561" s="23" t="s">
        <v>369</v>
      </c>
      <c r="O561" s="23" t="s">
        <v>350</v>
      </c>
      <c r="P561" s="23" t="s">
        <v>351</v>
      </c>
      <c r="Q561" s="23">
        <v>915201228</v>
      </c>
      <c r="R561" s="23"/>
      <c r="S561" s="23" t="s">
        <v>251</v>
      </c>
      <c r="T561" s="23" t="s">
        <v>371</v>
      </c>
      <c r="U561" s="23" t="s">
        <v>372</v>
      </c>
      <c r="V561" s="23" t="s">
        <v>350</v>
      </c>
      <c r="W561" s="23" t="s">
        <v>351</v>
      </c>
      <c r="X561" s="23"/>
      <c r="Y561" s="23"/>
      <c r="Z561" s="23"/>
      <c r="AA561" s="23" t="s">
        <v>491</v>
      </c>
      <c r="AB561" s="32" t="s">
        <v>895</v>
      </c>
    </row>
    <row r="562" spans="1:28" ht="15" customHeight="1" x14ac:dyDescent="0.25">
      <c r="A562" s="6" t="s">
        <v>249</v>
      </c>
      <c r="B562" s="5" t="s">
        <v>547</v>
      </c>
      <c r="C562" s="5" t="s">
        <v>208</v>
      </c>
      <c r="D562" s="5" t="s">
        <v>48</v>
      </c>
      <c r="E562" s="18" t="str">
        <f t="shared" si="8"/>
        <v>R4/R13</v>
      </c>
      <c r="F562" s="5" t="s">
        <v>761</v>
      </c>
      <c r="G562" s="7" t="e">
        <f>#REF!</f>
        <v>#REF!</v>
      </c>
      <c r="H562" s="5" t="s">
        <v>351</v>
      </c>
      <c r="I562" s="5" t="s">
        <v>760</v>
      </c>
      <c r="J562" s="23">
        <v>510552390</v>
      </c>
      <c r="K562" s="23">
        <v>38311</v>
      </c>
      <c r="L562" s="23" t="s">
        <v>250</v>
      </c>
      <c r="M562" s="23" t="s">
        <v>370</v>
      </c>
      <c r="N562" s="23" t="s">
        <v>369</v>
      </c>
      <c r="O562" s="23" t="s">
        <v>350</v>
      </c>
      <c r="P562" s="23" t="s">
        <v>351</v>
      </c>
      <c r="Q562" s="23">
        <v>915201228</v>
      </c>
      <c r="R562" s="23"/>
      <c r="S562" s="23" t="s">
        <v>251</v>
      </c>
      <c r="T562" s="23" t="s">
        <v>371</v>
      </c>
      <c r="U562" s="23" t="s">
        <v>372</v>
      </c>
      <c r="V562" s="23" t="s">
        <v>350</v>
      </c>
      <c r="W562" s="23" t="s">
        <v>351</v>
      </c>
      <c r="X562" s="23"/>
      <c r="Y562" s="23"/>
      <c r="Z562" s="23"/>
      <c r="AA562" s="23" t="s">
        <v>491</v>
      </c>
      <c r="AB562" s="32" t="s">
        <v>895</v>
      </c>
    </row>
    <row r="563" spans="1:28" ht="15" customHeight="1" x14ac:dyDescent="0.25">
      <c r="A563" s="6" t="s">
        <v>249</v>
      </c>
      <c r="B563" s="5" t="s">
        <v>650</v>
      </c>
      <c r="C563" s="5" t="s">
        <v>136</v>
      </c>
      <c r="D563" s="5" t="s">
        <v>245</v>
      </c>
      <c r="E563" s="18" t="str">
        <f t="shared" si="8"/>
        <v>R13</v>
      </c>
      <c r="F563" s="5" t="s">
        <v>761</v>
      </c>
      <c r="G563" s="7" t="e">
        <f>#REF!</f>
        <v>#REF!</v>
      </c>
      <c r="H563" s="5" t="s">
        <v>351</v>
      </c>
      <c r="I563" s="5" t="s">
        <v>760</v>
      </c>
      <c r="J563" s="23">
        <v>510552390</v>
      </c>
      <c r="K563" s="23">
        <v>38311</v>
      </c>
      <c r="L563" s="23" t="s">
        <v>250</v>
      </c>
      <c r="M563" s="23" t="s">
        <v>370</v>
      </c>
      <c r="N563" s="23" t="s">
        <v>369</v>
      </c>
      <c r="O563" s="23" t="s">
        <v>350</v>
      </c>
      <c r="P563" s="23" t="s">
        <v>351</v>
      </c>
      <c r="Q563" s="23">
        <v>915201228</v>
      </c>
      <c r="R563" s="23"/>
      <c r="S563" s="23" t="s">
        <v>251</v>
      </c>
      <c r="T563" s="23" t="s">
        <v>371</v>
      </c>
      <c r="U563" s="23" t="s">
        <v>372</v>
      </c>
      <c r="V563" s="23" t="s">
        <v>350</v>
      </c>
      <c r="W563" s="23" t="s">
        <v>351</v>
      </c>
      <c r="X563" s="23"/>
      <c r="Y563" s="23"/>
      <c r="Z563" s="23"/>
      <c r="AA563" s="23" t="s">
        <v>491</v>
      </c>
      <c r="AB563" s="32" t="s">
        <v>895</v>
      </c>
    </row>
    <row r="564" spans="1:28" ht="15" customHeight="1" x14ac:dyDescent="0.25">
      <c r="A564" s="6" t="s">
        <v>249</v>
      </c>
      <c r="B564" s="5" t="s">
        <v>656</v>
      </c>
      <c r="C564" s="5" t="s">
        <v>136</v>
      </c>
      <c r="D564" s="5" t="s">
        <v>246</v>
      </c>
      <c r="E564" s="18" t="str">
        <f t="shared" si="8"/>
        <v>R13</v>
      </c>
      <c r="F564" s="5" t="s">
        <v>761</v>
      </c>
      <c r="G564" s="7" t="e">
        <f>#REF!</f>
        <v>#REF!</v>
      </c>
      <c r="H564" s="5" t="s">
        <v>351</v>
      </c>
      <c r="I564" s="5" t="s">
        <v>760</v>
      </c>
      <c r="J564" s="23">
        <v>510552390</v>
      </c>
      <c r="K564" s="23">
        <v>38311</v>
      </c>
      <c r="L564" s="23" t="s">
        <v>250</v>
      </c>
      <c r="M564" s="23" t="s">
        <v>370</v>
      </c>
      <c r="N564" s="23" t="s">
        <v>369</v>
      </c>
      <c r="O564" s="23" t="s">
        <v>350</v>
      </c>
      <c r="P564" s="23" t="s">
        <v>351</v>
      </c>
      <c r="Q564" s="23">
        <v>915201228</v>
      </c>
      <c r="R564" s="23"/>
      <c r="S564" s="23" t="s">
        <v>251</v>
      </c>
      <c r="T564" s="23" t="s">
        <v>371</v>
      </c>
      <c r="U564" s="23" t="s">
        <v>372</v>
      </c>
      <c r="V564" s="23" t="s">
        <v>350</v>
      </c>
      <c r="W564" s="23" t="s">
        <v>351</v>
      </c>
      <c r="X564" s="23"/>
      <c r="Y564" s="23"/>
      <c r="Z564" s="23"/>
      <c r="AA564" s="23" t="s">
        <v>491</v>
      </c>
      <c r="AB564" s="32" t="s">
        <v>895</v>
      </c>
    </row>
    <row r="565" spans="1:28" ht="15" customHeight="1" x14ac:dyDescent="0.25">
      <c r="A565" s="6" t="s">
        <v>249</v>
      </c>
      <c r="B565" s="5" t="s">
        <v>651</v>
      </c>
      <c r="C565" s="5" t="s">
        <v>136</v>
      </c>
      <c r="D565" s="5" t="s">
        <v>696</v>
      </c>
      <c r="E565" s="18" t="str">
        <f t="shared" si="8"/>
        <v>R13</v>
      </c>
      <c r="F565" s="5" t="s">
        <v>761</v>
      </c>
      <c r="G565" s="7" t="e">
        <f>#REF!</f>
        <v>#REF!</v>
      </c>
      <c r="H565" s="5" t="s">
        <v>351</v>
      </c>
      <c r="I565" s="5" t="s">
        <v>760</v>
      </c>
      <c r="J565" s="23">
        <v>510552390</v>
      </c>
      <c r="K565" s="23">
        <v>38311</v>
      </c>
      <c r="L565" s="23" t="s">
        <v>250</v>
      </c>
      <c r="M565" s="23" t="s">
        <v>370</v>
      </c>
      <c r="N565" s="23" t="s">
        <v>369</v>
      </c>
      <c r="O565" s="23" t="s">
        <v>350</v>
      </c>
      <c r="P565" s="23" t="s">
        <v>351</v>
      </c>
      <c r="Q565" s="23">
        <v>915201228</v>
      </c>
      <c r="R565" s="23"/>
      <c r="S565" s="23" t="s">
        <v>251</v>
      </c>
      <c r="T565" s="23" t="s">
        <v>371</v>
      </c>
      <c r="U565" s="23" t="s">
        <v>372</v>
      </c>
      <c r="V565" s="23" t="s">
        <v>350</v>
      </c>
      <c r="W565" s="23" t="s">
        <v>351</v>
      </c>
      <c r="X565" s="23"/>
      <c r="Y565" s="23"/>
      <c r="Z565" s="23"/>
      <c r="AA565" s="23" t="s">
        <v>491</v>
      </c>
      <c r="AB565" s="32" t="s">
        <v>895</v>
      </c>
    </row>
    <row r="566" spans="1:28" ht="15" customHeight="1" x14ac:dyDescent="0.25">
      <c r="A566" s="6" t="s">
        <v>249</v>
      </c>
      <c r="B566" s="5" t="s">
        <v>569</v>
      </c>
      <c r="C566" s="5" t="s">
        <v>136</v>
      </c>
      <c r="D566" s="5" t="s">
        <v>478</v>
      </c>
      <c r="E566" s="18" t="str">
        <f t="shared" si="8"/>
        <v>R13</v>
      </c>
      <c r="F566" s="5" t="s">
        <v>761</v>
      </c>
      <c r="G566" s="7" t="e">
        <f>#REF!</f>
        <v>#REF!</v>
      </c>
      <c r="H566" s="5" t="s">
        <v>351</v>
      </c>
      <c r="I566" s="5" t="s">
        <v>760</v>
      </c>
      <c r="J566" s="23">
        <v>510552390</v>
      </c>
      <c r="K566" s="23">
        <v>38311</v>
      </c>
      <c r="L566" s="23" t="s">
        <v>250</v>
      </c>
      <c r="M566" s="23" t="s">
        <v>370</v>
      </c>
      <c r="N566" s="23" t="s">
        <v>369</v>
      </c>
      <c r="O566" s="23" t="s">
        <v>350</v>
      </c>
      <c r="P566" s="23" t="s">
        <v>351</v>
      </c>
      <c r="Q566" s="23">
        <v>915201228</v>
      </c>
      <c r="R566" s="23"/>
      <c r="S566" s="23" t="s">
        <v>251</v>
      </c>
      <c r="T566" s="23" t="s">
        <v>371</v>
      </c>
      <c r="U566" s="23" t="s">
        <v>372</v>
      </c>
      <c r="V566" s="23" t="s">
        <v>350</v>
      </c>
      <c r="W566" s="23" t="s">
        <v>351</v>
      </c>
      <c r="X566" s="23"/>
      <c r="Y566" s="23"/>
      <c r="Z566" s="23"/>
      <c r="AA566" s="23" t="s">
        <v>491</v>
      </c>
      <c r="AB566" s="32" t="s">
        <v>895</v>
      </c>
    </row>
    <row r="567" spans="1:28" ht="15" customHeight="1" x14ac:dyDescent="0.25">
      <c r="A567" s="6" t="s">
        <v>249</v>
      </c>
      <c r="B567" s="5" t="s">
        <v>44</v>
      </c>
      <c r="C567" s="5" t="s">
        <v>136</v>
      </c>
      <c r="D567" s="5" t="s">
        <v>49</v>
      </c>
      <c r="E567" s="18" t="str">
        <f t="shared" si="8"/>
        <v>R13</v>
      </c>
      <c r="F567" s="5" t="s">
        <v>761</v>
      </c>
      <c r="G567" s="7" t="e">
        <f>#REF!</f>
        <v>#REF!</v>
      </c>
      <c r="H567" s="5" t="s">
        <v>351</v>
      </c>
      <c r="I567" s="5" t="s">
        <v>760</v>
      </c>
      <c r="J567" s="23">
        <v>510552390</v>
      </c>
      <c r="K567" s="23">
        <v>38311</v>
      </c>
      <c r="L567" s="23" t="s">
        <v>250</v>
      </c>
      <c r="M567" s="23" t="s">
        <v>370</v>
      </c>
      <c r="N567" s="23" t="s">
        <v>369</v>
      </c>
      <c r="O567" s="23" t="s">
        <v>350</v>
      </c>
      <c r="P567" s="23" t="s">
        <v>351</v>
      </c>
      <c r="Q567" s="23">
        <v>915201228</v>
      </c>
      <c r="R567" s="23"/>
      <c r="S567" s="23" t="s">
        <v>251</v>
      </c>
      <c r="T567" s="23" t="s">
        <v>371</v>
      </c>
      <c r="U567" s="23" t="s">
        <v>372</v>
      </c>
      <c r="V567" s="23" t="s">
        <v>350</v>
      </c>
      <c r="W567" s="23" t="s">
        <v>351</v>
      </c>
      <c r="X567" s="23"/>
      <c r="Y567" s="23"/>
      <c r="Z567" s="23"/>
      <c r="AA567" s="23" t="s">
        <v>491</v>
      </c>
      <c r="AB567" s="32" t="s">
        <v>895</v>
      </c>
    </row>
    <row r="568" spans="1:28" ht="15" customHeight="1" x14ac:dyDescent="0.25">
      <c r="A568" s="6" t="s">
        <v>249</v>
      </c>
      <c r="B568" s="5" t="s">
        <v>642</v>
      </c>
      <c r="C568" s="5" t="s">
        <v>136</v>
      </c>
      <c r="D568" s="5" t="s">
        <v>68</v>
      </c>
      <c r="E568" s="18" t="str">
        <f t="shared" si="8"/>
        <v>R13</v>
      </c>
      <c r="F568" s="5" t="s">
        <v>761</v>
      </c>
      <c r="G568" s="7" t="e">
        <f>#REF!</f>
        <v>#REF!</v>
      </c>
      <c r="H568" s="5" t="s">
        <v>351</v>
      </c>
      <c r="I568" s="5" t="s">
        <v>760</v>
      </c>
      <c r="J568" s="23">
        <v>510552390</v>
      </c>
      <c r="K568" s="23">
        <v>38311</v>
      </c>
      <c r="L568" s="23" t="s">
        <v>250</v>
      </c>
      <c r="M568" s="23" t="s">
        <v>370</v>
      </c>
      <c r="N568" s="23" t="s">
        <v>369</v>
      </c>
      <c r="O568" s="23" t="s">
        <v>350</v>
      </c>
      <c r="P568" s="23" t="s">
        <v>351</v>
      </c>
      <c r="Q568" s="23">
        <v>915201228</v>
      </c>
      <c r="R568" s="23"/>
      <c r="S568" s="23" t="s">
        <v>251</v>
      </c>
      <c r="T568" s="23" t="s">
        <v>371</v>
      </c>
      <c r="U568" s="23" t="s">
        <v>372</v>
      </c>
      <c r="V568" s="23" t="s">
        <v>350</v>
      </c>
      <c r="W568" s="23" t="s">
        <v>351</v>
      </c>
      <c r="X568" s="23"/>
      <c r="Y568" s="23"/>
      <c r="Z568" s="23"/>
      <c r="AA568" s="23" t="s">
        <v>491</v>
      </c>
      <c r="AB568" s="32" t="s">
        <v>895</v>
      </c>
    </row>
    <row r="569" spans="1:28" ht="15" customHeight="1" x14ac:dyDescent="0.25">
      <c r="A569" s="6" t="s">
        <v>249</v>
      </c>
      <c r="B569" s="5" t="s">
        <v>652</v>
      </c>
      <c r="C569" s="5" t="s">
        <v>136</v>
      </c>
      <c r="D569" s="5" t="s">
        <v>69</v>
      </c>
      <c r="E569" s="18" t="str">
        <f t="shared" si="8"/>
        <v>R13</v>
      </c>
      <c r="F569" s="5" t="s">
        <v>761</v>
      </c>
      <c r="G569" s="7" t="e">
        <f>#REF!</f>
        <v>#REF!</v>
      </c>
      <c r="H569" s="5" t="s">
        <v>351</v>
      </c>
      <c r="I569" s="5" t="s">
        <v>760</v>
      </c>
      <c r="J569" s="23">
        <v>510552390</v>
      </c>
      <c r="K569" s="23">
        <v>38311</v>
      </c>
      <c r="L569" s="23" t="s">
        <v>250</v>
      </c>
      <c r="M569" s="23" t="s">
        <v>370</v>
      </c>
      <c r="N569" s="23" t="s">
        <v>369</v>
      </c>
      <c r="O569" s="23" t="s">
        <v>350</v>
      </c>
      <c r="P569" s="23" t="s">
        <v>351</v>
      </c>
      <c r="Q569" s="23">
        <v>915201228</v>
      </c>
      <c r="R569" s="23"/>
      <c r="S569" s="23" t="s">
        <v>251</v>
      </c>
      <c r="T569" s="23" t="s">
        <v>371</v>
      </c>
      <c r="U569" s="23" t="s">
        <v>372</v>
      </c>
      <c r="V569" s="23" t="s">
        <v>350</v>
      </c>
      <c r="W569" s="23" t="s">
        <v>351</v>
      </c>
      <c r="X569" s="23"/>
      <c r="Y569" s="23"/>
      <c r="Z569" s="23"/>
      <c r="AA569" s="23" t="s">
        <v>491</v>
      </c>
      <c r="AB569" s="32" t="s">
        <v>895</v>
      </c>
    </row>
    <row r="570" spans="1:28" ht="15" customHeight="1" x14ac:dyDescent="0.25">
      <c r="A570" s="6" t="s">
        <v>249</v>
      </c>
      <c r="B570" s="5" t="s">
        <v>67</v>
      </c>
      <c r="C570" s="5" t="s">
        <v>136</v>
      </c>
      <c r="D570" s="5" t="s">
        <v>70</v>
      </c>
      <c r="E570" s="18" t="str">
        <f t="shared" si="8"/>
        <v>R13</v>
      </c>
      <c r="F570" s="5" t="s">
        <v>761</v>
      </c>
      <c r="G570" s="7" t="e">
        <f>#REF!</f>
        <v>#REF!</v>
      </c>
      <c r="H570" s="5" t="s">
        <v>351</v>
      </c>
      <c r="I570" s="5" t="s">
        <v>760</v>
      </c>
      <c r="J570" s="23">
        <v>510552390</v>
      </c>
      <c r="K570" s="23">
        <v>38311</v>
      </c>
      <c r="L570" s="23" t="s">
        <v>250</v>
      </c>
      <c r="M570" s="23" t="s">
        <v>370</v>
      </c>
      <c r="N570" s="23" t="s">
        <v>369</v>
      </c>
      <c r="O570" s="23" t="s">
        <v>350</v>
      </c>
      <c r="P570" s="23" t="s">
        <v>351</v>
      </c>
      <c r="Q570" s="23">
        <v>915201228</v>
      </c>
      <c r="R570" s="23"/>
      <c r="S570" s="23" t="s">
        <v>251</v>
      </c>
      <c r="T570" s="23" t="s">
        <v>371</v>
      </c>
      <c r="U570" s="23" t="s">
        <v>372</v>
      </c>
      <c r="V570" s="23" t="s">
        <v>350</v>
      </c>
      <c r="W570" s="23" t="s">
        <v>351</v>
      </c>
      <c r="X570" s="23"/>
      <c r="Y570" s="23"/>
      <c r="Z570" s="23"/>
      <c r="AA570" s="23" t="s">
        <v>491</v>
      </c>
      <c r="AB570" s="32" t="s">
        <v>895</v>
      </c>
    </row>
    <row r="571" spans="1:28" ht="15" customHeight="1" x14ac:dyDescent="0.25">
      <c r="A571" s="6" t="s">
        <v>249</v>
      </c>
      <c r="B571" s="5" t="s">
        <v>178</v>
      </c>
      <c r="C571" s="5" t="s">
        <v>136</v>
      </c>
      <c r="D571" s="5" t="s">
        <v>179</v>
      </c>
      <c r="E571" s="18" t="str">
        <f t="shared" si="8"/>
        <v>R13</v>
      </c>
      <c r="F571" s="5" t="s">
        <v>761</v>
      </c>
      <c r="G571" s="7" t="e">
        <f>#REF!</f>
        <v>#REF!</v>
      </c>
      <c r="H571" s="5" t="s">
        <v>351</v>
      </c>
      <c r="I571" s="5" t="s">
        <v>760</v>
      </c>
      <c r="J571" s="23">
        <v>510552390</v>
      </c>
      <c r="K571" s="23">
        <v>38311</v>
      </c>
      <c r="L571" s="23" t="s">
        <v>250</v>
      </c>
      <c r="M571" s="23" t="s">
        <v>370</v>
      </c>
      <c r="N571" s="23" t="s">
        <v>369</v>
      </c>
      <c r="O571" s="23" t="s">
        <v>350</v>
      </c>
      <c r="P571" s="23" t="s">
        <v>351</v>
      </c>
      <c r="Q571" s="23">
        <v>915201228</v>
      </c>
      <c r="R571" s="23"/>
      <c r="S571" s="23" t="s">
        <v>251</v>
      </c>
      <c r="T571" s="23" t="s">
        <v>371</v>
      </c>
      <c r="U571" s="23" t="s">
        <v>372</v>
      </c>
      <c r="V571" s="23" t="s">
        <v>350</v>
      </c>
      <c r="W571" s="23" t="s">
        <v>351</v>
      </c>
      <c r="X571" s="23"/>
      <c r="Y571" s="23"/>
      <c r="Z571" s="23"/>
      <c r="AA571" s="23" t="s">
        <v>491</v>
      </c>
      <c r="AB571" s="32" t="s">
        <v>895</v>
      </c>
    </row>
    <row r="572" spans="1:28" ht="15" customHeight="1" x14ac:dyDescent="0.25">
      <c r="A572" s="6" t="s">
        <v>249</v>
      </c>
      <c r="B572" s="5" t="s">
        <v>72</v>
      </c>
      <c r="C572" s="5" t="s">
        <v>208</v>
      </c>
      <c r="D572" s="5" t="s">
        <v>38</v>
      </c>
      <c r="E572" s="18" t="str">
        <f t="shared" si="8"/>
        <v>R4/R13</v>
      </c>
      <c r="F572" s="5" t="s">
        <v>761</v>
      </c>
      <c r="G572" s="7" t="e">
        <f>#REF!</f>
        <v>#REF!</v>
      </c>
      <c r="H572" s="5" t="s">
        <v>351</v>
      </c>
      <c r="I572" s="5" t="s">
        <v>760</v>
      </c>
      <c r="J572" s="23">
        <v>510552390</v>
      </c>
      <c r="K572" s="23">
        <v>38311</v>
      </c>
      <c r="L572" s="23" t="s">
        <v>250</v>
      </c>
      <c r="M572" s="23" t="s">
        <v>370</v>
      </c>
      <c r="N572" s="23" t="s">
        <v>369</v>
      </c>
      <c r="O572" s="23" t="s">
        <v>350</v>
      </c>
      <c r="P572" s="23" t="s">
        <v>351</v>
      </c>
      <c r="Q572" s="23">
        <v>915201228</v>
      </c>
      <c r="R572" s="23"/>
      <c r="S572" s="23" t="s">
        <v>251</v>
      </c>
      <c r="T572" s="23" t="s">
        <v>371</v>
      </c>
      <c r="U572" s="23" t="s">
        <v>372</v>
      </c>
      <c r="V572" s="23" t="s">
        <v>350</v>
      </c>
      <c r="W572" s="23" t="s">
        <v>351</v>
      </c>
      <c r="X572" s="23"/>
      <c r="Y572" s="23"/>
      <c r="Z572" s="23"/>
      <c r="AA572" s="23" t="s">
        <v>491</v>
      </c>
      <c r="AB572" s="32" t="s">
        <v>895</v>
      </c>
    </row>
    <row r="573" spans="1:28" ht="15" customHeight="1" x14ac:dyDescent="0.25">
      <c r="A573" s="6" t="s">
        <v>249</v>
      </c>
      <c r="B573" s="5" t="s">
        <v>73</v>
      </c>
      <c r="C573" s="5" t="s">
        <v>208</v>
      </c>
      <c r="D573" s="5" t="s">
        <v>39</v>
      </c>
      <c r="E573" s="18" t="str">
        <f t="shared" si="8"/>
        <v>R4/R13</v>
      </c>
      <c r="F573" s="5" t="s">
        <v>761</v>
      </c>
      <c r="G573" s="7" t="e">
        <f>#REF!</f>
        <v>#REF!</v>
      </c>
      <c r="H573" s="5" t="s">
        <v>351</v>
      </c>
      <c r="I573" s="5" t="s">
        <v>760</v>
      </c>
      <c r="J573" s="23">
        <v>510552390</v>
      </c>
      <c r="K573" s="23">
        <v>38311</v>
      </c>
      <c r="L573" s="23" t="s">
        <v>250</v>
      </c>
      <c r="M573" s="23" t="s">
        <v>370</v>
      </c>
      <c r="N573" s="23" t="s">
        <v>369</v>
      </c>
      <c r="O573" s="23" t="s">
        <v>350</v>
      </c>
      <c r="P573" s="23" t="s">
        <v>351</v>
      </c>
      <c r="Q573" s="23">
        <v>915201228</v>
      </c>
      <c r="R573" s="23"/>
      <c r="S573" s="23" t="s">
        <v>251</v>
      </c>
      <c r="T573" s="23" t="s">
        <v>371</v>
      </c>
      <c r="U573" s="23" t="s">
        <v>372</v>
      </c>
      <c r="V573" s="23" t="s">
        <v>350</v>
      </c>
      <c r="W573" s="23" t="s">
        <v>351</v>
      </c>
      <c r="X573" s="23"/>
      <c r="Y573" s="23"/>
      <c r="Z573" s="23"/>
      <c r="AA573" s="23" t="s">
        <v>491</v>
      </c>
      <c r="AB573" s="32" t="s">
        <v>895</v>
      </c>
    </row>
    <row r="574" spans="1:28" ht="15" customHeight="1" x14ac:dyDescent="0.25">
      <c r="A574" s="6" t="s">
        <v>249</v>
      </c>
      <c r="B574" s="5" t="s">
        <v>74</v>
      </c>
      <c r="C574" s="5" t="s">
        <v>136</v>
      </c>
      <c r="D574" s="5" t="s">
        <v>77</v>
      </c>
      <c r="E574" s="18" t="str">
        <f t="shared" si="8"/>
        <v>R13</v>
      </c>
      <c r="F574" s="5" t="s">
        <v>761</v>
      </c>
      <c r="G574" s="7" t="e">
        <f>#REF!</f>
        <v>#REF!</v>
      </c>
      <c r="H574" s="5" t="s">
        <v>351</v>
      </c>
      <c r="I574" s="5" t="s">
        <v>760</v>
      </c>
      <c r="J574" s="23">
        <v>510552390</v>
      </c>
      <c r="K574" s="23">
        <v>38311</v>
      </c>
      <c r="L574" s="23" t="s">
        <v>250</v>
      </c>
      <c r="M574" s="23" t="s">
        <v>370</v>
      </c>
      <c r="N574" s="23" t="s">
        <v>369</v>
      </c>
      <c r="O574" s="23" t="s">
        <v>350</v>
      </c>
      <c r="P574" s="23" t="s">
        <v>351</v>
      </c>
      <c r="Q574" s="23">
        <v>915201228</v>
      </c>
      <c r="R574" s="23"/>
      <c r="S574" s="23" t="s">
        <v>251</v>
      </c>
      <c r="T574" s="23" t="s">
        <v>371</v>
      </c>
      <c r="U574" s="23" t="s">
        <v>372</v>
      </c>
      <c r="V574" s="23" t="s">
        <v>350</v>
      </c>
      <c r="W574" s="23" t="s">
        <v>351</v>
      </c>
      <c r="X574" s="23"/>
      <c r="Y574" s="23"/>
      <c r="Z574" s="23"/>
      <c r="AA574" s="23" t="s">
        <v>491</v>
      </c>
      <c r="AB574" s="32" t="s">
        <v>895</v>
      </c>
    </row>
    <row r="575" spans="1:28" ht="15" customHeight="1" x14ac:dyDescent="0.25">
      <c r="A575" s="6" t="s">
        <v>249</v>
      </c>
      <c r="B575" s="5" t="s">
        <v>75</v>
      </c>
      <c r="C575" s="5" t="s">
        <v>136</v>
      </c>
      <c r="D575" s="5" t="s">
        <v>66</v>
      </c>
      <c r="E575" s="18" t="str">
        <f t="shared" si="8"/>
        <v>R13</v>
      </c>
      <c r="F575" s="5" t="s">
        <v>761</v>
      </c>
      <c r="G575" s="7" t="e">
        <f>#REF!</f>
        <v>#REF!</v>
      </c>
      <c r="H575" s="5" t="s">
        <v>351</v>
      </c>
      <c r="I575" s="5" t="s">
        <v>760</v>
      </c>
      <c r="J575" s="23">
        <v>510552390</v>
      </c>
      <c r="K575" s="23">
        <v>38311</v>
      </c>
      <c r="L575" s="23" t="s">
        <v>250</v>
      </c>
      <c r="M575" s="23" t="s">
        <v>370</v>
      </c>
      <c r="N575" s="23" t="s">
        <v>369</v>
      </c>
      <c r="O575" s="23" t="s">
        <v>350</v>
      </c>
      <c r="P575" s="23" t="s">
        <v>351</v>
      </c>
      <c r="Q575" s="23">
        <v>915201228</v>
      </c>
      <c r="R575" s="23"/>
      <c r="S575" s="23" t="s">
        <v>251</v>
      </c>
      <c r="T575" s="23" t="s">
        <v>371</v>
      </c>
      <c r="U575" s="23" t="s">
        <v>372</v>
      </c>
      <c r="V575" s="23" t="s">
        <v>350</v>
      </c>
      <c r="W575" s="23" t="s">
        <v>351</v>
      </c>
      <c r="X575" s="23"/>
      <c r="Y575" s="23"/>
      <c r="Z575" s="23"/>
      <c r="AA575" s="23" t="s">
        <v>491</v>
      </c>
      <c r="AB575" s="32" t="s">
        <v>895</v>
      </c>
    </row>
    <row r="576" spans="1:28" ht="15" customHeight="1" x14ac:dyDescent="0.25">
      <c r="A576" s="6" t="s">
        <v>249</v>
      </c>
      <c r="B576" s="5" t="s">
        <v>570</v>
      </c>
      <c r="C576" s="5" t="s">
        <v>136</v>
      </c>
      <c r="D576" s="5" t="s">
        <v>247</v>
      </c>
      <c r="E576" s="18" t="str">
        <f t="shared" si="8"/>
        <v>R13</v>
      </c>
      <c r="F576" s="5" t="s">
        <v>761</v>
      </c>
      <c r="G576" s="7" t="e">
        <f>#REF!</f>
        <v>#REF!</v>
      </c>
      <c r="H576" s="5" t="s">
        <v>351</v>
      </c>
      <c r="I576" s="5" t="s">
        <v>760</v>
      </c>
      <c r="J576" s="23">
        <v>510552390</v>
      </c>
      <c r="K576" s="23">
        <v>38311</v>
      </c>
      <c r="L576" s="23" t="s">
        <v>250</v>
      </c>
      <c r="M576" s="23" t="s">
        <v>370</v>
      </c>
      <c r="N576" s="23" t="s">
        <v>369</v>
      </c>
      <c r="O576" s="23" t="s">
        <v>350</v>
      </c>
      <c r="P576" s="23" t="s">
        <v>351</v>
      </c>
      <c r="Q576" s="23">
        <v>915201228</v>
      </c>
      <c r="R576" s="23"/>
      <c r="S576" s="23" t="s">
        <v>251</v>
      </c>
      <c r="T576" s="23" t="s">
        <v>371</v>
      </c>
      <c r="U576" s="23" t="s">
        <v>372</v>
      </c>
      <c r="V576" s="23" t="s">
        <v>350</v>
      </c>
      <c r="W576" s="23" t="s">
        <v>351</v>
      </c>
      <c r="X576" s="23"/>
      <c r="Y576" s="23"/>
      <c r="Z576" s="23"/>
      <c r="AA576" s="23" t="s">
        <v>491</v>
      </c>
      <c r="AB576" s="32" t="s">
        <v>895</v>
      </c>
    </row>
    <row r="577" spans="1:28" ht="15" customHeight="1" x14ac:dyDescent="0.25">
      <c r="A577" s="6" t="s">
        <v>249</v>
      </c>
      <c r="B577" s="5" t="s">
        <v>180</v>
      </c>
      <c r="C577" s="5" t="s">
        <v>136</v>
      </c>
      <c r="D577" s="5" t="s">
        <v>304</v>
      </c>
      <c r="E577" s="18" t="str">
        <f t="shared" si="8"/>
        <v>R13</v>
      </c>
      <c r="F577" s="5" t="s">
        <v>761</v>
      </c>
      <c r="G577" s="7" t="e">
        <f>#REF!</f>
        <v>#REF!</v>
      </c>
      <c r="H577" s="5" t="s">
        <v>351</v>
      </c>
      <c r="I577" s="5" t="s">
        <v>760</v>
      </c>
      <c r="J577" s="23">
        <v>510552390</v>
      </c>
      <c r="K577" s="23">
        <v>38311</v>
      </c>
      <c r="L577" s="23" t="s">
        <v>250</v>
      </c>
      <c r="M577" s="23" t="s">
        <v>370</v>
      </c>
      <c r="N577" s="23" t="s">
        <v>369</v>
      </c>
      <c r="O577" s="23" t="s">
        <v>350</v>
      </c>
      <c r="P577" s="23" t="s">
        <v>351</v>
      </c>
      <c r="Q577" s="23">
        <v>915201228</v>
      </c>
      <c r="R577" s="23"/>
      <c r="S577" s="23" t="s">
        <v>251</v>
      </c>
      <c r="T577" s="23" t="s">
        <v>371</v>
      </c>
      <c r="U577" s="23" t="s">
        <v>372</v>
      </c>
      <c r="V577" s="23" t="s">
        <v>350</v>
      </c>
      <c r="W577" s="23" t="s">
        <v>351</v>
      </c>
      <c r="X577" s="23"/>
      <c r="Y577" s="23"/>
      <c r="Z577" s="23"/>
      <c r="AA577" s="23" t="s">
        <v>491</v>
      </c>
      <c r="AB577" s="32" t="s">
        <v>895</v>
      </c>
    </row>
    <row r="578" spans="1:28" ht="15" customHeight="1" x14ac:dyDescent="0.25">
      <c r="A578" s="6" t="s">
        <v>249</v>
      </c>
      <c r="B578" s="5" t="s">
        <v>244</v>
      </c>
      <c r="C578" s="5" t="s">
        <v>136</v>
      </c>
      <c r="D578" s="5" t="s">
        <v>267</v>
      </c>
      <c r="E578" s="18" t="str">
        <f t="shared" ref="E578:E641" si="9">C578</f>
        <v>R13</v>
      </c>
      <c r="F578" s="5" t="s">
        <v>761</v>
      </c>
      <c r="G578" s="7" t="e">
        <f>#REF!</f>
        <v>#REF!</v>
      </c>
      <c r="H578" s="5" t="s">
        <v>351</v>
      </c>
      <c r="I578" s="5" t="s">
        <v>760</v>
      </c>
      <c r="J578" s="23">
        <v>510552390</v>
      </c>
      <c r="K578" s="23">
        <v>38311</v>
      </c>
      <c r="L578" s="23" t="s">
        <v>250</v>
      </c>
      <c r="M578" s="23" t="s">
        <v>370</v>
      </c>
      <c r="N578" s="23" t="s">
        <v>369</v>
      </c>
      <c r="O578" s="23" t="s">
        <v>350</v>
      </c>
      <c r="P578" s="23" t="s">
        <v>351</v>
      </c>
      <c r="Q578" s="23">
        <v>915201228</v>
      </c>
      <c r="R578" s="23"/>
      <c r="S578" s="23" t="s">
        <v>251</v>
      </c>
      <c r="T578" s="23" t="s">
        <v>371</v>
      </c>
      <c r="U578" s="23" t="s">
        <v>372</v>
      </c>
      <c r="V578" s="23" t="s">
        <v>350</v>
      </c>
      <c r="W578" s="23" t="s">
        <v>351</v>
      </c>
      <c r="X578" s="23"/>
      <c r="Y578" s="23"/>
      <c r="Z578" s="23"/>
      <c r="AA578" s="23" t="s">
        <v>491</v>
      </c>
      <c r="AB578" s="32" t="s">
        <v>895</v>
      </c>
    </row>
    <row r="579" spans="1:28" ht="15" customHeight="1" x14ac:dyDescent="0.25">
      <c r="A579" s="6" t="s">
        <v>548</v>
      </c>
      <c r="B579" s="5" t="s">
        <v>11</v>
      </c>
      <c r="C579" s="5" t="s">
        <v>359</v>
      </c>
      <c r="D579" s="5" t="s">
        <v>27</v>
      </c>
      <c r="E579" s="18" t="str">
        <f t="shared" si="9"/>
        <v>R12</v>
      </c>
      <c r="F579" s="5" t="s">
        <v>759</v>
      </c>
      <c r="G579" s="7" t="e">
        <f>#REF!</f>
        <v>#REF!</v>
      </c>
      <c r="H579" s="5" t="s">
        <v>351</v>
      </c>
      <c r="I579" s="5" t="s">
        <v>758</v>
      </c>
      <c r="J579" s="23">
        <v>513838945</v>
      </c>
      <c r="K579" s="23">
        <v>38311</v>
      </c>
      <c r="L579" s="23" t="s">
        <v>552</v>
      </c>
      <c r="M579" s="23" t="s">
        <v>551</v>
      </c>
      <c r="N579" s="23" t="s">
        <v>553</v>
      </c>
      <c r="O579" s="23" t="s">
        <v>350</v>
      </c>
      <c r="P579" s="23" t="s">
        <v>351</v>
      </c>
      <c r="Q579" s="23">
        <v>965010242</v>
      </c>
      <c r="R579" s="23"/>
      <c r="S579" s="23" t="s">
        <v>554</v>
      </c>
      <c r="T579" s="23" t="s">
        <v>551</v>
      </c>
      <c r="U579" s="23" t="s">
        <v>553</v>
      </c>
      <c r="V579" s="23" t="s">
        <v>350</v>
      </c>
      <c r="W579" s="23" t="s">
        <v>351</v>
      </c>
      <c r="X579" s="23">
        <v>965010242</v>
      </c>
      <c r="Y579" s="23"/>
      <c r="Z579" s="23" t="s">
        <v>554</v>
      </c>
      <c r="AA579" s="23" t="s">
        <v>550</v>
      </c>
      <c r="AB579" s="32" t="s">
        <v>562</v>
      </c>
    </row>
    <row r="580" spans="1:28" ht="15" customHeight="1" x14ac:dyDescent="0.25">
      <c r="A580" s="6" t="s">
        <v>548</v>
      </c>
      <c r="B580" s="5" t="s">
        <v>12</v>
      </c>
      <c r="C580" s="5" t="s">
        <v>359</v>
      </c>
      <c r="D580" s="5" t="s">
        <v>28</v>
      </c>
      <c r="E580" s="18" t="str">
        <f t="shared" si="9"/>
        <v>R12</v>
      </c>
      <c r="F580" s="5" t="s">
        <v>759</v>
      </c>
      <c r="G580" s="7" t="e">
        <f>#REF!</f>
        <v>#REF!</v>
      </c>
      <c r="H580" s="5" t="s">
        <v>351</v>
      </c>
      <c r="I580" s="5" t="s">
        <v>758</v>
      </c>
      <c r="J580" s="23">
        <v>513838945</v>
      </c>
      <c r="K580" s="23">
        <v>38311</v>
      </c>
      <c r="L580" s="23" t="s">
        <v>552</v>
      </c>
      <c r="M580" s="23" t="s">
        <v>551</v>
      </c>
      <c r="N580" s="23" t="s">
        <v>553</v>
      </c>
      <c r="O580" s="23" t="s">
        <v>350</v>
      </c>
      <c r="P580" s="23" t="s">
        <v>351</v>
      </c>
      <c r="Q580" s="23">
        <v>965010242</v>
      </c>
      <c r="R580" s="23"/>
      <c r="S580" s="23" t="s">
        <v>554</v>
      </c>
      <c r="T580" s="23" t="s">
        <v>551</v>
      </c>
      <c r="U580" s="23" t="s">
        <v>553</v>
      </c>
      <c r="V580" s="23" t="s">
        <v>350</v>
      </c>
      <c r="W580" s="23" t="s">
        <v>351</v>
      </c>
      <c r="X580" s="23">
        <v>965010242</v>
      </c>
      <c r="Y580" s="23"/>
      <c r="Z580" s="23" t="s">
        <v>554</v>
      </c>
      <c r="AA580" s="23" t="s">
        <v>550</v>
      </c>
      <c r="AB580" s="32" t="s">
        <v>562</v>
      </c>
    </row>
    <row r="581" spans="1:28" ht="15" customHeight="1" x14ac:dyDescent="0.25">
      <c r="A581" s="6" t="s">
        <v>548</v>
      </c>
      <c r="B581" s="5" t="s">
        <v>610</v>
      </c>
      <c r="C581" s="5" t="s">
        <v>359</v>
      </c>
      <c r="D581" s="5" t="s">
        <v>42</v>
      </c>
      <c r="E581" s="18" t="str">
        <f t="shared" si="9"/>
        <v>R12</v>
      </c>
      <c r="F581" s="5" t="s">
        <v>759</v>
      </c>
      <c r="G581" s="7" t="e">
        <f>#REF!</f>
        <v>#REF!</v>
      </c>
      <c r="H581" s="5" t="s">
        <v>351</v>
      </c>
      <c r="I581" s="5" t="s">
        <v>758</v>
      </c>
      <c r="J581" s="23">
        <v>513838945</v>
      </c>
      <c r="K581" s="23">
        <v>38311</v>
      </c>
      <c r="L581" s="23" t="s">
        <v>552</v>
      </c>
      <c r="M581" s="23" t="s">
        <v>551</v>
      </c>
      <c r="N581" s="23" t="s">
        <v>553</v>
      </c>
      <c r="O581" s="23" t="s">
        <v>350</v>
      </c>
      <c r="P581" s="23" t="s">
        <v>351</v>
      </c>
      <c r="Q581" s="23">
        <v>965010242</v>
      </c>
      <c r="R581" s="23"/>
      <c r="S581" s="23" t="s">
        <v>554</v>
      </c>
      <c r="T581" s="23" t="s">
        <v>551</v>
      </c>
      <c r="U581" s="23" t="s">
        <v>553</v>
      </c>
      <c r="V581" s="23" t="s">
        <v>350</v>
      </c>
      <c r="W581" s="23" t="s">
        <v>351</v>
      </c>
      <c r="X581" s="23">
        <v>965010242</v>
      </c>
      <c r="Y581" s="23"/>
      <c r="Z581" s="23" t="s">
        <v>554</v>
      </c>
      <c r="AA581" s="23" t="s">
        <v>550</v>
      </c>
      <c r="AB581" s="32" t="s">
        <v>562</v>
      </c>
    </row>
    <row r="582" spans="1:28" ht="15" customHeight="1" x14ac:dyDescent="0.25">
      <c r="A582" s="6" t="s">
        <v>548</v>
      </c>
      <c r="B582" s="5" t="s">
        <v>26</v>
      </c>
      <c r="C582" s="5" t="s">
        <v>257</v>
      </c>
      <c r="D582" s="5" t="s">
        <v>266</v>
      </c>
      <c r="E582" s="18" t="str">
        <f t="shared" si="9"/>
        <v>R12/R13</v>
      </c>
      <c r="F582" s="5" t="s">
        <v>759</v>
      </c>
      <c r="G582" s="7" t="e">
        <f>#REF!</f>
        <v>#REF!</v>
      </c>
      <c r="H582" s="5" t="s">
        <v>351</v>
      </c>
      <c r="I582" s="5" t="s">
        <v>758</v>
      </c>
      <c r="J582" s="23">
        <v>513838945</v>
      </c>
      <c r="K582" s="23">
        <v>38311</v>
      </c>
      <c r="L582" s="23" t="s">
        <v>552</v>
      </c>
      <c r="M582" s="23" t="s">
        <v>551</v>
      </c>
      <c r="N582" s="23" t="s">
        <v>553</v>
      </c>
      <c r="O582" s="23" t="s">
        <v>350</v>
      </c>
      <c r="P582" s="23" t="s">
        <v>351</v>
      </c>
      <c r="Q582" s="23">
        <v>965010242</v>
      </c>
      <c r="R582" s="23"/>
      <c r="S582" s="23" t="s">
        <v>554</v>
      </c>
      <c r="T582" s="23" t="s">
        <v>551</v>
      </c>
      <c r="U582" s="23" t="s">
        <v>553</v>
      </c>
      <c r="V582" s="23" t="s">
        <v>350</v>
      </c>
      <c r="W582" s="23" t="s">
        <v>351</v>
      </c>
      <c r="X582" s="23">
        <v>965010242</v>
      </c>
      <c r="Y582" s="23"/>
      <c r="Z582" s="23" t="s">
        <v>554</v>
      </c>
      <c r="AA582" s="23" t="s">
        <v>550</v>
      </c>
      <c r="AB582" s="32" t="s">
        <v>562</v>
      </c>
    </row>
    <row r="583" spans="1:28" ht="15" customHeight="1" x14ac:dyDescent="0.25">
      <c r="A583" s="6" t="s">
        <v>548</v>
      </c>
      <c r="B583" s="5" t="s">
        <v>547</v>
      </c>
      <c r="C583" s="5" t="s">
        <v>136</v>
      </c>
      <c r="D583" s="5" t="s">
        <v>48</v>
      </c>
      <c r="E583" s="18" t="str">
        <f t="shared" si="9"/>
        <v>R13</v>
      </c>
      <c r="F583" s="5" t="s">
        <v>759</v>
      </c>
      <c r="G583" s="7" t="e">
        <f>#REF!</f>
        <v>#REF!</v>
      </c>
      <c r="H583" s="5" t="s">
        <v>351</v>
      </c>
      <c r="I583" s="5" t="s">
        <v>758</v>
      </c>
      <c r="J583" s="23">
        <v>513838945</v>
      </c>
      <c r="K583" s="23">
        <v>38311</v>
      </c>
      <c r="L583" s="23" t="s">
        <v>552</v>
      </c>
      <c r="M583" s="23" t="s">
        <v>551</v>
      </c>
      <c r="N583" s="23" t="s">
        <v>553</v>
      </c>
      <c r="O583" s="23" t="s">
        <v>350</v>
      </c>
      <c r="P583" s="23" t="s">
        <v>351</v>
      </c>
      <c r="Q583" s="23">
        <v>965010242</v>
      </c>
      <c r="R583" s="23"/>
      <c r="S583" s="23" t="s">
        <v>554</v>
      </c>
      <c r="T583" s="23" t="s">
        <v>551</v>
      </c>
      <c r="U583" s="23" t="s">
        <v>553</v>
      </c>
      <c r="V583" s="23" t="s">
        <v>350</v>
      </c>
      <c r="W583" s="23" t="s">
        <v>351</v>
      </c>
      <c r="X583" s="23">
        <v>965010242</v>
      </c>
      <c r="Y583" s="23"/>
      <c r="Z583" s="23" t="s">
        <v>554</v>
      </c>
      <c r="AA583" s="23" t="s">
        <v>550</v>
      </c>
      <c r="AB583" s="32" t="s">
        <v>562</v>
      </c>
    </row>
    <row r="584" spans="1:28" ht="15" customHeight="1" x14ac:dyDescent="0.25">
      <c r="A584" s="6" t="s">
        <v>548</v>
      </c>
      <c r="B584" s="5" t="s">
        <v>569</v>
      </c>
      <c r="C584" s="5" t="s">
        <v>136</v>
      </c>
      <c r="D584" s="5" t="s">
        <v>478</v>
      </c>
      <c r="E584" s="18" t="str">
        <f t="shared" si="9"/>
        <v>R13</v>
      </c>
      <c r="F584" s="5" t="s">
        <v>759</v>
      </c>
      <c r="G584" s="7" t="e">
        <f>#REF!</f>
        <v>#REF!</v>
      </c>
      <c r="H584" s="5" t="s">
        <v>351</v>
      </c>
      <c r="I584" s="5" t="s">
        <v>758</v>
      </c>
      <c r="J584" s="23">
        <v>513838945</v>
      </c>
      <c r="K584" s="23">
        <v>38311</v>
      </c>
      <c r="L584" s="23" t="s">
        <v>552</v>
      </c>
      <c r="M584" s="23" t="s">
        <v>551</v>
      </c>
      <c r="N584" s="23" t="s">
        <v>553</v>
      </c>
      <c r="O584" s="23" t="s">
        <v>350</v>
      </c>
      <c r="P584" s="23" t="s">
        <v>351</v>
      </c>
      <c r="Q584" s="23">
        <v>965010242</v>
      </c>
      <c r="R584" s="23"/>
      <c r="S584" s="23" t="s">
        <v>554</v>
      </c>
      <c r="T584" s="23" t="s">
        <v>551</v>
      </c>
      <c r="U584" s="23" t="s">
        <v>553</v>
      </c>
      <c r="V584" s="23" t="s">
        <v>350</v>
      </c>
      <c r="W584" s="23" t="s">
        <v>351</v>
      </c>
      <c r="X584" s="23">
        <v>965010242</v>
      </c>
      <c r="Y584" s="23"/>
      <c r="Z584" s="23" t="s">
        <v>554</v>
      </c>
      <c r="AA584" s="23" t="s">
        <v>550</v>
      </c>
      <c r="AB584" s="32" t="s">
        <v>562</v>
      </c>
    </row>
    <row r="585" spans="1:28" ht="15" customHeight="1" x14ac:dyDescent="0.25">
      <c r="A585" s="6" t="s">
        <v>548</v>
      </c>
      <c r="B585" s="5" t="s">
        <v>44</v>
      </c>
      <c r="C585" s="5" t="s">
        <v>359</v>
      </c>
      <c r="D585" s="5" t="s">
        <v>49</v>
      </c>
      <c r="E585" s="18" t="str">
        <f t="shared" si="9"/>
        <v>R12</v>
      </c>
      <c r="F585" s="5" t="s">
        <v>759</v>
      </c>
      <c r="G585" s="7" t="e">
        <f>#REF!</f>
        <v>#REF!</v>
      </c>
      <c r="H585" s="5" t="s">
        <v>351</v>
      </c>
      <c r="I585" s="5" t="s">
        <v>758</v>
      </c>
      <c r="J585" s="23">
        <v>513838945</v>
      </c>
      <c r="K585" s="23">
        <v>38311</v>
      </c>
      <c r="L585" s="23" t="s">
        <v>552</v>
      </c>
      <c r="M585" s="23" t="s">
        <v>551</v>
      </c>
      <c r="N585" s="23" t="s">
        <v>553</v>
      </c>
      <c r="O585" s="23" t="s">
        <v>350</v>
      </c>
      <c r="P585" s="23" t="s">
        <v>351</v>
      </c>
      <c r="Q585" s="23">
        <v>965010242</v>
      </c>
      <c r="R585" s="23"/>
      <c r="S585" s="23" t="s">
        <v>554</v>
      </c>
      <c r="T585" s="23" t="s">
        <v>551</v>
      </c>
      <c r="U585" s="23" t="s">
        <v>553</v>
      </c>
      <c r="V585" s="23" t="s">
        <v>350</v>
      </c>
      <c r="W585" s="23" t="s">
        <v>351</v>
      </c>
      <c r="X585" s="23">
        <v>965010242</v>
      </c>
      <c r="Y585" s="23"/>
      <c r="Z585" s="23" t="s">
        <v>554</v>
      </c>
      <c r="AA585" s="23" t="s">
        <v>550</v>
      </c>
      <c r="AB585" s="32" t="s">
        <v>562</v>
      </c>
    </row>
    <row r="586" spans="1:28" ht="15" customHeight="1" x14ac:dyDescent="0.25">
      <c r="A586" s="6" t="s">
        <v>548</v>
      </c>
      <c r="B586" s="5" t="s">
        <v>72</v>
      </c>
      <c r="C586" s="5" t="s">
        <v>359</v>
      </c>
      <c r="D586" s="5" t="s">
        <v>38</v>
      </c>
      <c r="E586" s="18" t="str">
        <f t="shared" si="9"/>
        <v>R12</v>
      </c>
      <c r="F586" s="5" t="s">
        <v>759</v>
      </c>
      <c r="G586" s="7" t="e">
        <f>#REF!</f>
        <v>#REF!</v>
      </c>
      <c r="H586" s="5" t="s">
        <v>351</v>
      </c>
      <c r="I586" s="5" t="s">
        <v>758</v>
      </c>
      <c r="J586" s="23">
        <v>513838945</v>
      </c>
      <c r="K586" s="23">
        <v>38311</v>
      </c>
      <c r="L586" s="23" t="s">
        <v>552</v>
      </c>
      <c r="M586" s="23" t="s">
        <v>551</v>
      </c>
      <c r="N586" s="23" t="s">
        <v>553</v>
      </c>
      <c r="O586" s="23" t="s">
        <v>350</v>
      </c>
      <c r="P586" s="23" t="s">
        <v>351</v>
      </c>
      <c r="Q586" s="23">
        <v>965010242</v>
      </c>
      <c r="R586" s="23"/>
      <c r="S586" s="23" t="s">
        <v>554</v>
      </c>
      <c r="T586" s="23" t="s">
        <v>551</v>
      </c>
      <c r="U586" s="23" t="s">
        <v>553</v>
      </c>
      <c r="V586" s="23" t="s">
        <v>350</v>
      </c>
      <c r="W586" s="23" t="s">
        <v>351</v>
      </c>
      <c r="X586" s="23">
        <v>965010242</v>
      </c>
      <c r="Y586" s="23"/>
      <c r="Z586" s="23" t="s">
        <v>554</v>
      </c>
      <c r="AA586" s="23" t="s">
        <v>550</v>
      </c>
      <c r="AB586" s="32" t="s">
        <v>562</v>
      </c>
    </row>
    <row r="587" spans="1:28" ht="15" customHeight="1" x14ac:dyDescent="0.25">
      <c r="A587" s="6" t="s">
        <v>548</v>
      </c>
      <c r="B587" s="5" t="s">
        <v>73</v>
      </c>
      <c r="C587" s="5" t="s">
        <v>359</v>
      </c>
      <c r="D587" s="5" t="s">
        <v>39</v>
      </c>
      <c r="E587" s="18" t="str">
        <f t="shared" si="9"/>
        <v>R12</v>
      </c>
      <c r="F587" s="5" t="s">
        <v>759</v>
      </c>
      <c r="G587" s="7" t="e">
        <f>#REF!</f>
        <v>#REF!</v>
      </c>
      <c r="H587" s="5" t="s">
        <v>351</v>
      </c>
      <c r="I587" s="5" t="s">
        <v>758</v>
      </c>
      <c r="J587" s="23">
        <v>513838945</v>
      </c>
      <c r="K587" s="23">
        <v>38311</v>
      </c>
      <c r="L587" s="23" t="s">
        <v>552</v>
      </c>
      <c r="M587" s="23" t="s">
        <v>551</v>
      </c>
      <c r="N587" s="23" t="s">
        <v>553</v>
      </c>
      <c r="O587" s="23" t="s">
        <v>350</v>
      </c>
      <c r="P587" s="23" t="s">
        <v>351</v>
      </c>
      <c r="Q587" s="23">
        <v>965010242</v>
      </c>
      <c r="R587" s="23"/>
      <c r="S587" s="23" t="s">
        <v>554</v>
      </c>
      <c r="T587" s="23" t="s">
        <v>551</v>
      </c>
      <c r="U587" s="23" t="s">
        <v>553</v>
      </c>
      <c r="V587" s="23" t="s">
        <v>350</v>
      </c>
      <c r="W587" s="23" t="s">
        <v>351</v>
      </c>
      <c r="X587" s="23">
        <v>965010242</v>
      </c>
      <c r="Y587" s="23"/>
      <c r="Z587" s="23" t="s">
        <v>554</v>
      </c>
      <c r="AA587" s="23" t="s">
        <v>550</v>
      </c>
      <c r="AB587" s="32" t="s">
        <v>562</v>
      </c>
    </row>
    <row r="588" spans="1:28" ht="15" customHeight="1" x14ac:dyDescent="0.25">
      <c r="A588" s="6" t="s">
        <v>548</v>
      </c>
      <c r="B588" s="5" t="s">
        <v>74</v>
      </c>
      <c r="C588" s="5" t="s">
        <v>397</v>
      </c>
      <c r="D588" s="5" t="s">
        <v>77</v>
      </c>
      <c r="E588" s="18" t="str">
        <f t="shared" si="9"/>
        <v>R12/D13</v>
      </c>
      <c r="F588" s="5" t="s">
        <v>759</v>
      </c>
      <c r="G588" s="7" t="e">
        <f>#REF!</f>
        <v>#REF!</v>
      </c>
      <c r="H588" s="5" t="s">
        <v>351</v>
      </c>
      <c r="I588" s="5" t="s">
        <v>758</v>
      </c>
      <c r="J588" s="23">
        <v>513838945</v>
      </c>
      <c r="K588" s="23">
        <v>38311</v>
      </c>
      <c r="L588" s="23" t="s">
        <v>552</v>
      </c>
      <c r="M588" s="23" t="s">
        <v>551</v>
      </c>
      <c r="N588" s="23" t="s">
        <v>553</v>
      </c>
      <c r="O588" s="23" t="s">
        <v>350</v>
      </c>
      <c r="P588" s="23" t="s">
        <v>351</v>
      </c>
      <c r="Q588" s="23">
        <v>965010242</v>
      </c>
      <c r="R588" s="23"/>
      <c r="S588" s="23" t="s">
        <v>554</v>
      </c>
      <c r="T588" s="23" t="s">
        <v>551</v>
      </c>
      <c r="U588" s="23" t="s">
        <v>553</v>
      </c>
      <c r="V588" s="23" t="s">
        <v>350</v>
      </c>
      <c r="W588" s="23" t="s">
        <v>351</v>
      </c>
      <c r="X588" s="23">
        <v>965010242</v>
      </c>
      <c r="Y588" s="23"/>
      <c r="Z588" s="23" t="s">
        <v>554</v>
      </c>
      <c r="AA588" s="23" t="s">
        <v>550</v>
      </c>
      <c r="AB588" s="32" t="s">
        <v>562</v>
      </c>
    </row>
    <row r="589" spans="1:28" ht="15" customHeight="1" x14ac:dyDescent="0.25">
      <c r="A589" s="6" t="s">
        <v>548</v>
      </c>
      <c r="B589" s="5" t="s">
        <v>75</v>
      </c>
      <c r="C589" s="5" t="s">
        <v>397</v>
      </c>
      <c r="D589" s="5" t="s">
        <v>66</v>
      </c>
      <c r="E589" s="18" t="str">
        <f t="shared" si="9"/>
        <v>R12/D13</v>
      </c>
      <c r="F589" s="5" t="s">
        <v>759</v>
      </c>
      <c r="G589" s="7" t="e">
        <f>#REF!</f>
        <v>#REF!</v>
      </c>
      <c r="H589" s="5" t="s">
        <v>351</v>
      </c>
      <c r="I589" s="5" t="s">
        <v>758</v>
      </c>
      <c r="J589" s="23">
        <v>513838945</v>
      </c>
      <c r="K589" s="23">
        <v>38311</v>
      </c>
      <c r="L589" s="23" t="s">
        <v>552</v>
      </c>
      <c r="M589" s="23" t="s">
        <v>551</v>
      </c>
      <c r="N589" s="23" t="s">
        <v>553</v>
      </c>
      <c r="O589" s="23" t="s">
        <v>350</v>
      </c>
      <c r="P589" s="23" t="s">
        <v>351</v>
      </c>
      <c r="Q589" s="23">
        <v>965010242</v>
      </c>
      <c r="R589" s="23"/>
      <c r="S589" s="23" t="s">
        <v>554</v>
      </c>
      <c r="T589" s="23" t="s">
        <v>551</v>
      </c>
      <c r="U589" s="23" t="s">
        <v>553</v>
      </c>
      <c r="V589" s="23" t="s">
        <v>350</v>
      </c>
      <c r="W589" s="23" t="s">
        <v>351</v>
      </c>
      <c r="X589" s="23">
        <v>965010242</v>
      </c>
      <c r="Y589" s="23"/>
      <c r="Z589" s="23" t="s">
        <v>554</v>
      </c>
      <c r="AA589" s="23" t="s">
        <v>550</v>
      </c>
      <c r="AB589" s="32" t="s">
        <v>562</v>
      </c>
    </row>
    <row r="590" spans="1:28" ht="15" customHeight="1" x14ac:dyDescent="0.25">
      <c r="A590" s="6" t="s">
        <v>548</v>
      </c>
      <c r="B590" s="5" t="s">
        <v>572</v>
      </c>
      <c r="C590" s="5" t="s">
        <v>136</v>
      </c>
      <c r="D590" s="5" t="s">
        <v>50</v>
      </c>
      <c r="E590" s="18" t="str">
        <f t="shared" si="9"/>
        <v>R13</v>
      </c>
      <c r="F590" s="5" t="s">
        <v>759</v>
      </c>
      <c r="G590" s="7" t="e">
        <f>#REF!</f>
        <v>#REF!</v>
      </c>
      <c r="H590" s="5" t="s">
        <v>351</v>
      </c>
      <c r="I590" s="5" t="s">
        <v>758</v>
      </c>
      <c r="J590" s="23">
        <v>513838945</v>
      </c>
      <c r="K590" s="23">
        <v>38311</v>
      </c>
      <c r="L590" s="23" t="s">
        <v>552</v>
      </c>
      <c r="M590" s="23" t="s">
        <v>551</v>
      </c>
      <c r="N590" s="23" t="s">
        <v>553</v>
      </c>
      <c r="O590" s="23" t="s">
        <v>350</v>
      </c>
      <c r="P590" s="23" t="s">
        <v>351</v>
      </c>
      <c r="Q590" s="23">
        <v>965010242</v>
      </c>
      <c r="R590" s="23"/>
      <c r="S590" s="23" t="s">
        <v>554</v>
      </c>
      <c r="T590" s="23" t="s">
        <v>551</v>
      </c>
      <c r="U590" s="23" t="s">
        <v>553</v>
      </c>
      <c r="V590" s="23" t="s">
        <v>350</v>
      </c>
      <c r="W590" s="23" t="s">
        <v>351</v>
      </c>
      <c r="X590" s="23">
        <v>965010242</v>
      </c>
      <c r="Y590" s="23"/>
      <c r="Z590" s="23" t="s">
        <v>554</v>
      </c>
      <c r="AA590" s="23" t="s">
        <v>550</v>
      </c>
      <c r="AB590" s="32" t="s">
        <v>562</v>
      </c>
    </row>
    <row r="591" spans="1:28" ht="15" customHeight="1" x14ac:dyDescent="0.25">
      <c r="A591" s="6" t="s">
        <v>548</v>
      </c>
      <c r="B591" s="5" t="s">
        <v>573</v>
      </c>
      <c r="C591" s="5" t="s">
        <v>136</v>
      </c>
      <c r="D591" s="5" t="s">
        <v>51</v>
      </c>
      <c r="E591" s="18" t="str">
        <f t="shared" si="9"/>
        <v>R13</v>
      </c>
      <c r="F591" s="5" t="s">
        <v>759</v>
      </c>
      <c r="G591" s="7" t="e">
        <f>#REF!</f>
        <v>#REF!</v>
      </c>
      <c r="H591" s="5" t="s">
        <v>351</v>
      </c>
      <c r="I591" s="5" t="s">
        <v>758</v>
      </c>
      <c r="J591" s="23">
        <v>513838945</v>
      </c>
      <c r="K591" s="23">
        <v>38311</v>
      </c>
      <c r="L591" s="23" t="s">
        <v>552</v>
      </c>
      <c r="M591" s="23" t="s">
        <v>551</v>
      </c>
      <c r="N591" s="23" t="s">
        <v>553</v>
      </c>
      <c r="O591" s="23" t="s">
        <v>350</v>
      </c>
      <c r="P591" s="23" t="s">
        <v>351</v>
      </c>
      <c r="Q591" s="23">
        <v>965010242</v>
      </c>
      <c r="R591" s="23"/>
      <c r="S591" s="23" t="s">
        <v>554</v>
      </c>
      <c r="T591" s="23" t="s">
        <v>551</v>
      </c>
      <c r="U591" s="23" t="s">
        <v>553</v>
      </c>
      <c r="V591" s="23" t="s">
        <v>350</v>
      </c>
      <c r="W591" s="23" t="s">
        <v>351</v>
      </c>
      <c r="X591" s="23">
        <v>965010242</v>
      </c>
      <c r="Y591" s="23"/>
      <c r="Z591" s="23" t="s">
        <v>554</v>
      </c>
      <c r="AA591" s="23" t="s">
        <v>550</v>
      </c>
      <c r="AB591" s="32" t="s">
        <v>562</v>
      </c>
    </row>
    <row r="592" spans="1:28" ht="15" customHeight="1" x14ac:dyDescent="0.25">
      <c r="A592" s="6" t="s">
        <v>548</v>
      </c>
      <c r="B592" s="5" t="s">
        <v>181</v>
      </c>
      <c r="C592" s="5" t="s">
        <v>136</v>
      </c>
      <c r="D592" s="5" t="s">
        <v>687</v>
      </c>
      <c r="E592" s="18" t="str">
        <f t="shared" si="9"/>
        <v>R13</v>
      </c>
      <c r="F592" s="5" t="s">
        <v>759</v>
      </c>
      <c r="G592" s="7" t="e">
        <f>#REF!</f>
        <v>#REF!</v>
      </c>
      <c r="H592" s="5" t="s">
        <v>351</v>
      </c>
      <c r="I592" s="5" t="s">
        <v>758</v>
      </c>
      <c r="J592" s="23">
        <v>513838945</v>
      </c>
      <c r="K592" s="23">
        <v>38311</v>
      </c>
      <c r="L592" s="23" t="s">
        <v>552</v>
      </c>
      <c r="M592" s="23" t="s">
        <v>551</v>
      </c>
      <c r="N592" s="23" t="s">
        <v>553</v>
      </c>
      <c r="O592" s="23" t="s">
        <v>350</v>
      </c>
      <c r="P592" s="23" t="s">
        <v>351</v>
      </c>
      <c r="Q592" s="23">
        <v>965010242</v>
      </c>
      <c r="R592" s="23"/>
      <c r="S592" s="23" t="s">
        <v>554</v>
      </c>
      <c r="T592" s="23" t="s">
        <v>551</v>
      </c>
      <c r="U592" s="23" t="s">
        <v>553</v>
      </c>
      <c r="V592" s="23" t="s">
        <v>350</v>
      </c>
      <c r="W592" s="23" t="s">
        <v>351</v>
      </c>
      <c r="X592" s="23">
        <v>965010242</v>
      </c>
      <c r="Y592" s="23"/>
      <c r="Z592" s="23" t="s">
        <v>554</v>
      </c>
      <c r="AA592" s="23" t="s">
        <v>550</v>
      </c>
      <c r="AB592" s="32" t="s">
        <v>562</v>
      </c>
    </row>
    <row r="593" spans="1:28" ht="15" customHeight="1" x14ac:dyDescent="0.25">
      <c r="A593" s="6" t="s">
        <v>548</v>
      </c>
      <c r="B593" s="5" t="s">
        <v>14</v>
      </c>
      <c r="C593" s="5" t="s">
        <v>359</v>
      </c>
      <c r="D593" s="5" t="s">
        <v>30</v>
      </c>
      <c r="E593" s="18" t="str">
        <f t="shared" si="9"/>
        <v>R12</v>
      </c>
      <c r="F593" s="5" t="s">
        <v>759</v>
      </c>
      <c r="G593" s="7" t="e">
        <f>#REF!</f>
        <v>#REF!</v>
      </c>
      <c r="H593" s="5" t="s">
        <v>351</v>
      </c>
      <c r="I593" s="5" t="s">
        <v>758</v>
      </c>
      <c r="J593" s="23">
        <v>513838945</v>
      </c>
      <c r="K593" s="23">
        <v>38311</v>
      </c>
      <c r="L593" s="23" t="s">
        <v>552</v>
      </c>
      <c r="M593" s="23" t="s">
        <v>551</v>
      </c>
      <c r="N593" s="23" t="s">
        <v>553</v>
      </c>
      <c r="O593" s="23" t="s">
        <v>350</v>
      </c>
      <c r="P593" s="23" t="s">
        <v>351</v>
      </c>
      <c r="Q593" s="23">
        <v>965010242</v>
      </c>
      <c r="R593" s="23"/>
      <c r="S593" s="23" t="s">
        <v>554</v>
      </c>
      <c r="T593" s="23" t="s">
        <v>551</v>
      </c>
      <c r="U593" s="23" t="s">
        <v>553</v>
      </c>
      <c r="V593" s="23" t="s">
        <v>350</v>
      </c>
      <c r="W593" s="23" t="s">
        <v>351</v>
      </c>
      <c r="X593" s="23">
        <v>965010242</v>
      </c>
      <c r="Y593" s="23"/>
      <c r="Z593" s="23" t="s">
        <v>554</v>
      </c>
      <c r="AA593" s="23" t="s">
        <v>550</v>
      </c>
      <c r="AB593" s="32" t="s">
        <v>562</v>
      </c>
    </row>
    <row r="594" spans="1:28" ht="15" customHeight="1" x14ac:dyDescent="0.25">
      <c r="A594" s="6" t="s">
        <v>548</v>
      </c>
      <c r="B594" s="5" t="s">
        <v>15</v>
      </c>
      <c r="C594" s="5" t="s">
        <v>257</v>
      </c>
      <c r="D594" s="5" t="s">
        <v>31</v>
      </c>
      <c r="E594" s="18" t="str">
        <f t="shared" si="9"/>
        <v>R12/R13</v>
      </c>
      <c r="F594" s="5" t="s">
        <v>759</v>
      </c>
      <c r="G594" s="7" t="e">
        <f>#REF!</f>
        <v>#REF!</v>
      </c>
      <c r="H594" s="5" t="s">
        <v>351</v>
      </c>
      <c r="I594" s="5" t="s">
        <v>758</v>
      </c>
      <c r="J594" s="23">
        <v>513838945</v>
      </c>
      <c r="K594" s="23">
        <v>38311</v>
      </c>
      <c r="L594" s="23" t="s">
        <v>552</v>
      </c>
      <c r="M594" s="23" t="s">
        <v>551</v>
      </c>
      <c r="N594" s="23" t="s">
        <v>553</v>
      </c>
      <c r="O594" s="23" t="s">
        <v>350</v>
      </c>
      <c r="P594" s="23" t="s">
        <v>351</v>
      </c>
      <c r="Q594" s="23">
        <v>965010242</v>
      </c>
      <c r="R594" s="23"/>
      <c r="S594" s="23" t="s">
        <v>554</v>
      </c>
      <c r="T594" s="23" t="s">
        <v>551</v>
      </c>
      <c r="U594" s="23" t="s">
        <v>553</v>
      </c>
      <c r="V594" s="23" t="s">
        <v>350</v>
      </c>
      <c r="W594" s="23" t="s">
        <v>351</v>
      </c>
      <c r="X594" s="23">
        <v>965010242</v>
      </c>
      <c r="Y594" s="23"/>
      <c r="Z594" s="23" t="s">
        <v>554</v>
      </c>
      <c r="AA594" s="23" t="s">
        <v>550</v>
      </c>
      <c r="AB594" s="32" t="s">
        <v>562</v>
      </c>
    </row>
    <row r="595" spans="1:28" ht="15" customHeight="1" x14ac:dyDescent="0.25">
      <c r="A595" s="6" t="s">
        <v>548</v>
      </c>
      <c r="B595" s="5" t="s">
        <v>16</v>
      </c>
      <c r="C595" s="5" t="s">
        <v>359</v>
      </c>
      <c r="D595" s="5" t="s">
        <v>32</v>
      </c>
      <c r="E595" s="18" t="str">
        <f t="shared" si="9"/>
        <v>R12</v>
      </c>
      <c r="F595" s="5" t="s">
        <v>759</v>
      </c>
      <c r="G595" s="7" t="e">
        <f>#REF!</f>
        <v>#REF!</v>
      </c>
      <c r="H595" s="5" t="s">
        <v>351</v>
      </c>
      <c r="I595" s="5" t="s">
        <v>758</v>
      </c>
      <c r="J595" s="23">
        <v>513838945</v>
      </c>
      <c r="K595" s="23">
        <v>38311</v>
      </c>
      <c r="L595" s="23" t="s">
        <v>552</v>
      </c>
      <c r="M595" s="23" t="s">
        <v>551</v>
      </c>
      <c r="N595" s="23" t="s">
        <v>553</v>
      </c>
      <c r="O595" s="23" t="s">
        <v>350</v>
      </c>
      <c r="P595" s="23" t="s">
        <v>351</v>
      </c>
      <c r="Q595" s="23">
        <v>965010242</v>
      </c>
      <c r="R595" s="23"/>
      <c r="S595" s="23" t="s">
        <v>554</v>
      </c>
      <c r="T595" s="23" t="s">
        <v>551</v>
      </c>
      <c r="U595" s="23" t="s">
        <v>553</v>
      </c>
      <c r="V595" s="23" t="s">
        <v>350</v>
      </c>
      <c r="W595" s="23" t="s">
        <v>351</v>
      </c>
      <c r="X595" s="23">
        <v>965010242</v>
      </c>
      <c r="Y595" s="23"/>
      <c r="Z595" s="23" t="s">
        <v>554</v>
      </c>
      <c r="AA595" s="23" t="s">
        <v>550</v>
      </c>
      <c r="AB595" s="32" t="s">
        <v>562</v>
      </c>
    </row>
    <row r="596" spans="1:28" ht="15" customHeight="1" x14ac:dyDescent="0.25">
      <c r="A596" s="6" t="s">
        <v>548</v>
      </c>
      <c r="B596" s="5" t="s">
        <v>17</v>
      </c>
      <c r="C596" s="5" t="s">
        <v>359</v>
      </c>
      <c r="D596" s="5" t="s">
        <v>33</v>
      </c>
      <c r="E596" s="18" t="str">
        <f t="shared" si="9"/>
        <v>R12</v>
      </c>
      <c r="F596" s="5" t="s">
        <v>759</v>
      </c>
      <c r="G596" s="7" t="e">
        <f>#REF!</f>
        <v>#REF!</v>
      </c>
      <c r="H596" s="5" t="s">
        <v>351</v>
      </c>
      <c r="I596" s="5" t="s">
        <v>758</v>
      </c>
      <c r="J596" s="23">
        <v>513838945</v>
      </c>
      <c r="K596" s="23">
        <v>38311</v>
      </c>
      <c r="L596" s="23" t="s">
        <v>552</v>
      </c>
      <c r="M596" s="23" t="s">
        <v>551</v>
      </c>
      <c r="N596" s="23" t="s">
        <v>553</v>
      </c>
      <c r="O596" s="23" t="s">
        <v>350</v>
      </c>
      <c r="P596" s="23" t="s">
        <v>351</v>
      </c>
      <c r="Q596" s="23">
        <v>965010242</v>
      </c>
      <c r="R596" s="23"/>
      <c r="S596" s="23" t="s">
        <v>554</v>
      </c>
      <c r="T596" s="23" t="s">
        <v>551</v>
      </c>
      <c r="U596" s="23" t="s">
        <v>553</v>
      </c>
      <c r="V596" s="23" t="s">
        <v>350</v>
      </c>
      <c r="W596" s="23" t="s">
        <v>351</v>
      </c>
      <c r="X596" s="23">
        <v>965010242</v>
      </c>
      <c r="Y596" s="23"/>
      <c r="Z596" s="23" t="s">
        <v>554</v>
      </c>
      <c r="AA596" s="23" t="s">
        <v>550</v>
      </c>
      <c r="AB596" s="32" t="s">
        <v>562</v>
      </c>
    </row>
    <row r="597" spans="1:28" ht="15" customHeight="1" x14ac:dyDescent="0.25">
      <c r="A597" s="6" t="s">
        <v>548</v>
      </c>
      <c r="B597" s="5" t="s">
        <v>18</v>
      </c>
      <c r="C597" s="5" t="s">
        <v>257</v>
      </c>
      <c r="D597" s="5" t="s">
        <v>34</v>
      </c>
      <c r="E597" s="18" t="str">
        <f t="shared" si="9"/>
        <v>R12/R13</v>
      </c>
      <c r="F597" s="5" t="s">
        <v>759</v>
      </c>
      <c r="G597" s="7" t="e">
        <f>#REF!</f>
        <v>#REF!</v>
      </c>
      <c r="H597" s="5" t="s">
        <v>351</v>
      </c>
      <c r="I597" s="5" t="s">
        <v>758</v>
      </c>
      <c r="J597" s="23">
        <v>513838945</v>
      </c>
      <c r="K597" s="23">
        <v>38311</v>
      </c>
      <c r="L597" s="23" t="s">
        <v>552</v>
      </c>
      <c r="M597" s="23" t="s">
        <v>551</v>
      </c>
      <c r="N597" s="23" t="s">
        <v>553</v>
      </c>
      <c r="O597" s="23" t="s">
        <v>350</v>
      </c>
      <c r="P597" s="23" t="s">
        <v>351</v>
      </c>
      <c r="Q597" s="23">
        <v>965010242</v>
      </c>
      <c r="R597" s="23"/>
      <c r="S597" s="23" t="s">
        <v>554</v>
      </c>
      <c r="T597" s="23" t="s">
        <v>551</v>
      </c>
      <c r="U597" s="23" t="s">
        <v>553</v>
      </c>
      <c r="V597" s="23" t="s">
        <v>350</v>
      </c>
      <c r="W597" s="23" t="s">
        <v>351</v>
      </c>
      <c r="X597" s="23">
        <v>965010242</v>
      </c>
      <c r="Y597" s="23"/>
      <c r="Z597" s="23" t="s">
        <v>554</v>
      </c>
      <c r="AA597" s="23" t="s">
        <v>550</v>
      </c>
      <c r="AB597" s="32" t="s">
        <v>562</v>
      </c>
    </row>
    <row r="598" spans="1:28" ht="15" customHeight="1" x14ac:dyDescent="0.25">
      <c r="A598" s="6" t="s">
        <v>548</v>
      </c>
      <c r="B598" s="5" t="s">
        <v>108</v>
      </c>
      <c r="C598" s="5" t="s">
        <v>359</v>
      </c>
      <c r="D598" s="5" t="s">
        <v>114</v>
      </c>
      <c r="E598" s="18" t="str">
        <f t="shared" si="9"/>
        <v>R12</v>
      </c>
      <c r="F598" s="5" t="s">
        <v>759</v>
      </c>
      <c r="G598" s="7" t="e">
        <f>#REF!</f>
        <v>#REF!</v>
      </c>
      <c r="H598" s="5" t="s">
        <v>351</v>
      </c>
      <c r="I598" s="5" t="s">
        <v>758</v>
      </c>
      <c r="J598" s="23">
        <v>513838945</v>
      </c>
      <c r="K598" s="23">
        <v>38311</v>
      </c>
      <c r="L598" s="23" t="s">
        <v>552</v>
      </c>
      <c r="M598" s="23" t="s">
        <v>551</v>
      </c>
      <c r="N598" s="23" t="s">
        <v>553</v>
      </c>
      <c r="O598" s="23" t="s">
        <v>350</v>
      </c>
      <c r="P598" s="23" t="s">
        <v>351</v>
      </c>
      <c r="Q598" s="23">
        <v>965010242</v>
      </c>
      <c r="R598" s="23"/>
      <c r="S598" s="23" t="s">
        <v>554</v>
      </c>
      <c r="T598" s="23" t="s">
        <v>551</v>
      </c>
      <c r="U598" s="23" t="s">
        <v>553</v>
      </c>
      <c r="V598" s="23" t="s">
        <v>350</v>
      </c>
      <c r="W598" s="23" t="s">
        <v>351</v>
      </c>
      <c r="X598" s="23">
        <v>965010242</v>
      </c>
      <c r="Y598" s="23"/>
      <c r="Z598" s="23" t="s">
        <v>554</v>
      </c>
      <c r="AA598" s="23" t="s">
        <v>550</v>
      </c>
      <c r="AB598" s="32" t="s">
        <v>562</v>
      </c>
    </row>
    <row r="599" spans="1:28" ht="15" customHeight="1" x14ac:dyDescent="0.25">
      <c r="A599" s="6" t="s">
        <v>548</v>
      </c>
      <c r="B599" s="5" t="s">
        <v>19</v>
      </c>
      <c r="C599" s="5" t="s">
        <v>359</v>
      </c>
      <c r="D599" s="5" t="s">
        <v>35</v>
      </c>
      <c r="E599" s="18" t="str">
        <f t="shared" si="9"/>
        <v>R12</v>
      </c>
      <c r="F599" s="5" t="s">
        <v>759</v>
      </c>
      <c r="G599" s="7" t="e">
        <f>#REF!</f>
        <v>#REF!</v>
      </c>
      <c r="H599" s="5" t="s">
        <v>351</v>
      </c>
      <c r="I599" s="5" t="s">
        <v>758</v>
      </c>
      <c r="J599" s="23">
        <v>513838945</v>
      </c>
      <c r="K599" s="23">
        <v>38311</v>
      </c>
      <c r="L599" s="23" t="s">
        <v>552</v>
      </c>
      <c r="M599" s="23" t="s">
        <v>551</v>
      </c>
      <c r="N599" s="23" t="s">
        <v>553</v>
      </c>
      <c r="O599" s="23" t="s">
        <v>350</v>
      </c>
      <c r="P599" s="23" t="s">
        <v>351</v>
      </c>
      <c r="Q599" s="23">
        <v>965010242</v>
      </c>
      <c r="R599" s="23"/>
      <c r="S599" s="23" t="s">
        <v>554</v>
      </c>
      <c r="T599" s="23" t="s">
        <v>551</v>
      </c>
      <c r="U599" s="23" t="s">
        <v>553</v>
      </c>
      <c r="V599" s="23" t="s">
        <v>350</v>
      </c>
      <c r="W599" s="23" t="s">
        <v>351</v>
      </c>
      <c r="X599" s="23">
        <v>965010242</v>
      </c>
      <c r="Y599" s="23"/>
      <c r="Z599" s="23" t="s">
        <v>554</v>
      </c>
      <c r="AA599" s="23" t="s">
        <v>550</v>
      </c>
      <c r="AB599" s="32" t="s">
        <v>562</v>
      </c>
    </row>
    <row r="600" spans="1:28" ht="15" customHeight="1" thickBot="1" x14ac:dyDescent="0.3">
      <c r="A600" s="6" t="s">
        <v>548</v>
      </c>
      <c r="B600" s="5" t="s">
        <v>24</v>
      </c>
      <c r="C600" s="5" t="s">
        <v>359</v>
      </c>
      <c r="D600" s="5" t="s">
        <v>40</v>
      </c>
      <c r="E600" s="18" t="str">
        <f t="shared" si="9"/>
        <v>R12</v>
      </c>
      <c r="F600" s="5" t="s">
        <v>759</v>
      </c>
      <c r="G600" s="7" t="e">
        <f>#REF!</f>
        <v>#REF!</v>
      </c>
      <c r="H600" s="5" t="s">
        <v>351</v>
      </c>
      <c r="I600" s="5" t="s">
        <v>758</v>
      </c>
      <c r="J600" s="23">
        <v>513838945</v>
      </c>
      <c r="K600" s="23">
        <v>38311</v>
      </c>
      <c r="L600" s="23" t="s">
        <v>552</v>
      </c>
      <c r="M600" s="23" t="s">
        <v>551</v>
      </c>
      <c r="N600" s="23" t="s">
        <v>553</v>
      </c>
      <c r="O600" s="23" t="s">
        <v>350</v>
      </c>
      <c r="P600" s="23" t="s">
        <v>351</v>
      </c>
      <c r="Q600" s="23">
        <v>965010242</v>
      </c>
      <c r="R600" s="23"/>
      <c r="S600" s="23" t="s">
        <v>554</v>
      </c>
      <c r="T600" s="23" t="s">
        <v>551</v>
      </c>
      <c r="U600" s="23" t="s">
        <v>553</v>
      </c>
      <c r="V600" s="23" t="s">
        <v>350</v>
      </c>
      <c r="W600" s="23" t="s">
        <v>351</v>
      </c>
      <c r="X600" s="23">
        <v>965010242</v>
      </c>
      <c r="Y600" s="23"/>
      <c r="Z600" s="23" t="s">
        <v>554</v>
      </c>
      <c r="AA600" s="23" t="s">
        <v>550</v>
      </c>
      <c r="AB600" s="32" t="s">
        <v>562</v>
      </c>
    </row>
    <row r="601" spans="1:28" s="16" customFormat="1" ht="15" customHeight="1" x14ac:dyDescent="0.25">
      <c r="A601" s="6" t="s">
        <v>896</v>
      </c>
      <c r="B601" s="25" t="s">
        <v>57</v>
      </c>
      <c r="C601" s="5" t="s">
        <v>359</v>
      </c>
      <c r="D601" s="5" t="s">
        <v>63</v>
      </c>
      <c r="E601" s="18" t="str">
        <f t="shared" si="9"/>
        <v>R12</v>
      </c>
      <c r="F601" s="5" t="s">
        <v>897</v>
      </c>
      <c r="G601" s="7" t="e">
        <f>#REF!</f>
        <v>#REF!</v>
      </c>
      <c r="H601" s="5" t="s">
        <v>461</v>
      </c>
      <c r="I601" s="5" t="s">
        <v>727</v>
      </c>
      <c r="J601" s="23">
        <v>501874968</v>
      </c>
      <c r="K601" s="23">
        <v>38222</v>
      </c>
      <c r="L601" s="23" t="s">
        <v>722</v>
      </c>
      <c r="M601" s="23" t="s">
        <v>726</v>
      </c>
      <c r="N601" s="23" t="s">
        <v>538</v>
      </c>
      <c r="O601" s="23" t="s">
        <v>461</v>
      </c>
      <c r="P601" s="23" t="s">
        <v>461</v>
      </c>
      <c r="Q601" s="23">
        <v>918276058</v>
      </c>
      <c r="R601" s="23"/>
      <c r="S601" s="23" t="s">
        <v>723</v>
      </c>
      <c r="T601" s="23" t="s">
        <v>726</v>
      </c>
      <c r="U601" s="23" t="s">
        <v>538</v>
      </c>
      <c r="V601" s="23" t="s">
        <v>461</v>
      </c>
      <c r="W601" s="23" t="s">
        <v>461</v>
      </c>
      <c r="X601" s="23">
        <v>918276058</v>
      </c>
      <c r="Y601" s="23"/>
      <c r="Z601" s="23" t="s">
        <v>723</v>
      </c>
      <c r="AA601" s="23" t="s">
        <v>725</v>
      </c>
      <c r="AB601" s="32" t="s">
        <v>724</v>
      </c>
    </row>
    <row r="602" spans="1:28" s="17" customFormat="1" ht="15" customHeight="1" thickBot="1" x14ac:dyDescent="0.3">
      <c r="A602" s="6" t="s">
        <v>896</v>
      </c>
      <c r="B602" s="25" t="s">
        <v>55</v>
      </c>
      <c r="C602" s="5" t="s">
        <v>359</v>
      </c>
      <c r="D602" s="5" t="s">
        <v>62</v>
      </c>
      <c r="E602" s="18" t="str">
        <f t="shared" si="9"/>
        <v>R12</v>
      </c>
      <c r="F602" s="5" t="s">
        <v>897</v>
      </c>
      <c r="G602" s="7" t="e">
        <f>#REF!</f>
        <v>#REF!</v>
      </c>
      <c r="H602" s="5" t="s">
        <v>461</v>
      </c>
      <c r="I602" s="5" t="s">
        <v>727</v>
      </c>
      <c r="J602" s="23">
        <v>501874968</v>
      </c>
      <c r="K602" s="23">
        <v>38222</v>
      </c>
      <c r="L602" s="23" t="s">
        <v>722</v>
      </c>
      <c r="M602" s="23" t="s">
        <v>726</v>
      </c>
      <c r="N602" s="23" t="s">
        <v>538</v>
      </c>
      <c r="O602" s="23" t="s">
        <v>461</v>
      </c>
      <c r="P602" s="23" t="s">
        <v>461</v>
      </c>
      <c r="Q602" s="23">
        <v>918276058</v>
      </c>
      <c r="R602" s="23"/>
      <c r="S602" s="23" t="s">
        <v>723</v>
      </c>
      <c r="T602" s="23" t="s">
        <v>726</v>
      </c>
      <c r="U602" s="23" t="s">
        <v>538</v>
      </c>
      <c r="V602" s="23" t="s">
        <v>461</v>
      </c>
      <c r="W602" s="23" t="s">
        <v>461</v>
      </c>
      <c r="X602" s="23">
        <v>918276058</v>
      </c>
      <c r="Y602" s="23"/>
      <c r="Z602" s="23" t="s">
        <v>723</v>
      </c>
      <c r="AA602" s="23" t="s">
        <v>725</v>
      </c>
      <c r="AB602" s="32" t="s">
        <v>724</v>
      </c>
    </row>
    <row r="603" spans="1:28" ht="15" customHeight="1" x14ac:dyDescent="0.25">
      <c r="A603" s="6" t="s">
        <v>757</v>
      </c>
      <c r="B603" s="5" t="s">
        <v>612</v>
      </c>
      <c r="C603" s="21" t="s">
        <v>899</v>
      </c>
      <c r="D603" s="5" t="s">
        <v>259</v>
      </c>
      <c r="E603" s="18" t="str">
        <f t="shared" si="9"/>
        <v>R13D/D15</v>
      </c>
      <c r="F603" s="5" t="s">
        <v>756</v>
      </c>
      <c r="G603" s="7" t="e">
        <f>#REF!</f>
        <v>#REF!</v>
      </c>
      <c r="H603" s="5" t="s">
        <v>351</v>
      </c>
      <c r="I603" s="5" t="s">
        <v>755</v>
      </c>
      <c r="J603" s="23">
        <v>511194439</v>
      </c>
      <c r="K603" s="23">
        <v>38112</v>
      </c>
      <c r="L603" s="23" t="s">
        <v>382</v>
      </c>
      <c r="M603" s="23" t="s">
        <v>386</v>
      </c>
      <c r="N603" s="23" t="s">
        <v>387</v>
      </c>
      <c r="O603" s="23" t="s">
        <v>374</v>
      </c>
      <c r="P603" s="23" t="s">
        <v>351</v>
      </c>
      <c r="Q603" s="23">
        <v>291924167</v>
      </c>
      <c r="R603" s="23">
        <v>291960106</v>
      </c>
      <c r="S603" s="23" t="s">
        <v>600</v>
      </c>
      <c r="T603" s="23" t="s">
        <v>386</v>
      </c>
      <c r="U603" s="23" t="s">
        <v>387</v>
      </c>
      <c r="V603" s="23" t="s">
        <v>374</v>
      </c>
      <c r="W603" s="23" t="s">
        <v>351</v>
      </c>
      <c r="X603" s="23">
        <v>291924167</v>
      </c>
      <c r="Y603" s="23"/>
      <c r="Z603" s="23"/>
      <c r="AA603" s="23" t="s">
        <v>389</v>
      </c>
      <c r="AB603" s="32" t="s">
        <v>599</v>
      </c>
    </row>
    <row r="604" spans="1:28" ht="15" customHeight="1" x14ac:dyDescent="0.25">
      <c r="A604" s="6" t="s">
        <v>757</v>
      </c>
      <c r="B604" s="5" t="s">
        <v>657</v>
      </c>
      <c r="C604" s="21" t="s">
        <v>899</v>
      </c>
      <c r="D604" s="5" t="s">
        <v>390</v>
      </c>
      <c r="E604" s="18" t="str">
        <f t="shared" si="9"/>
        <v>R13D/D15</v>
      </c>
      <c r="F604" s="5" t="s">
        <v>756</v>
      </c>
      <c r="G604" s="7" t="e">
        <f>#REF!</f>
        <v>#REF!</v>
      </c>
      <c r="H604" s="5" t="s">
        <v>351</v>
      </c>
      <c r="I604" s="5" t="s">
        <v>755</v>
      </c>
      <c r="J604" s="20">
        <v>511194439</v>
      </c>
      <c r="K604" s="20">
        <v>38112</v>
      </c>
      <c r="L604" s="20" t="s">
        <v>382</v>
      </c>
      <c r="M604" s="20" t="s">
        <v>386</v>
      </c>
      <c r="N604" s="20" t="s">
        <v>387</v>
      </c>
      <c r="O604" s="20" t="s">
        <v>374</v>
      </c>
      <c r="P604" s="20" t="s">
        <v>351</v>
      </c>
      <c r="Q604" s="20">
        <v>291924167</v>
      </c>
      <c r="R604" s="20">
        <v>291960106</v>
      </c>
      <c r="S604" s="20" t="s">
        <v>600</v>
      </c>
      <c r="T604" s="20" t="s">
        <v>386</v>
      </c>
      <c r="U604" s="20" t="s">
        <v>387</v>
      </c>
      <c r="V604" s="20" t="s">
        <v>374</v>
      </c>
      <c r="W604" s="20" t="s">
        <v>351</v>
      </c>
      <c r="X604" s="20">
        <v>291924167</v>
      </c>
      <c r="Y604" s="20"/>
      <c r="Z604" s="20"/>
      <c r="AA604" s="20" t="s">
        <v>389</v>
      </c>
      <c r="AB604" s="33" t="s">
        <v>599</v>
      </c>
    </row>
    <row r="605" spans="1:28" ht="15" customHeight="1" x14ac:dyDescent="0.25">
      <c r="A605" s="6" t="s">
        <v>757</v>
      </c>
      <c r="B605" s="5" t="s">
        <v>658</v>
      </c>
      <c r="C605" s="21" t="s">
        <v>899</v>
      </c>
      <c r="D605" s="5" t="s">
        <v>391</v>
      </c>
      <c r="E605" s="18" t="str">
        <f t="shared" si="9"/>
        <v>R13D/D15</v>
      </c>
      <c r="F605" s="5" t="s">
        <v>756</v>
      </c>
      <c r="G605" s="7" t="e">
        <f>#REF!</f>
        <v>#REF!</v>
      </c>
      <c r="H605" s="5" t="s">
        <v>351</v>
      </c>
      <c r="I605" s="5" t="s">
        <v>755</v>
      </c>
      <c r="J605" s="20">
        <v>511194439</v>
      </c>
      <c r="K605" s="20">
        <v>38112</v>
      </c>
      <c r="L605" s="20" t="s">
        <v>382</v>
      </c>
      <c r="M605" s="20" t="s">
        <v>386</v>
      </c>
      <c r="N605" s="20" t="s">
        <v>387</v>
      </c>
      <c r="O605" s="20" t="s">
        <v>374</v>
      </c>
      <c r="P605" s="20" t="s">
        <v>351</v>
      </c>
      <c r="Q605" s="20">
        <v>291924167</v>
      </c>
      <c r="R605" s="20">
        <v>291960106</v>
      </c>
      <c r="S605" s="20" t="s">
        <v>600</v>
      </c>
      <c r="T605" s="20" t="s">
        <v>386</v>
      </c>
      <c r="U605" s="20" t="s">
        <v>387</v>
      </c>
      <c r="V605" s="20" t="s">
        <v>374</v>
      </c>
      <c r="W605" s="20" t="s">
        <v>351</v>
      </c>
      <c r="X605" s="20">
        <v>291924167</v>
      </c>
      <c r="Y605" s="20"/>
      <c r="Z605" s="20"/>
      <c r="AA605" s="20" t="s">
        <v>389</v>
      </c>
      <c r="AB605" s="33" t="s">
        <v>599</v>
      </c>
    </row>
    <row r="606" spans="1:28" ht="15" customHeight="1" x14ac:dyDescent="0.25">
      <c r="A606" s="6" t="s">
        <v>757</v>
      </c>
      <c r="B606" s="5" t="s">
        <v>641</v>
      </c>
      <c r="C606" s="21" t="s">
        <v>899</v>
      </c>
      <c r="D606" s="5" t="s">
        <v>261</v>
      </c>
      <c r="E606" s="18" t="str">
        <f t="shared" si="9"/>
        <v>R13D/D15</v>
      </c>
      <c r="F606" s="5" t="s">
        <v>756</v>
      </c>
      <c r="G606" s="7" t="e">
        <f>#REF!</f>
        <v>#REF!</v>
      </c>
      <c r="H606" s="5" t="s">
        <v>351</v>
      </c>
      <c r="I606" s="5" t="s">
        <v>755</v>
      </c>
      <c r="J606" s="20">
        <v>511194439</v>
      </c>
      <c r="K606" s="20">
        <v>38112</v>
      </c>
      <c r="L606" s="20" t="s">
        <v>382</v>
      </c>
      <c r="M606" s="20" t="s">
        <v>386</v>
      </c>
      <c r="N606" s="20" t="s">
        <v>387</v>
      </c>
      <c r="O606" s="20" t="s">
        <v>374</v>
      </c>
      <c r="P606" s="20" t="s">
        <v>351</v>
      </c>
      <c r="Q606" s="20">
        <v>291924167</v>
      </c>
      <c r="R606" s="20">
        <v>291960106</v>
      </c>
      <c r="S606" s="20" t="s">
        <v>600</v>
      </c>
      <c r="T606" s="20" t="s">
        <v>386</v>
      </c>
      <c r="U606" s="20" t="s">
        <v>387</v>
      </c>
      <c r="V606" s="20" t="s">
        <v>374</v>
      </c>
      <c r="W606" s="20" t="s">
        <v>351</v>
      </c>
      <c r="X606" s="20">
        <v>291924167</v>
      </c>
      <c r="Y606" s="20"/>
      <c r="Z606" s="20"/>
      <c r="AA606" s="20" t="s">
        <v>389</v>
      </c>
      <c r="AB606" s="33" t="s">
        <v>599</v>
      </c>
    </row>
    <row r="607" spans="1:28" ht="15" customHeight="1" x14ac:dyDescent="0.25">
      <c r="A607" s="6" t="s">
        <v>757</v>
      </c>
      <c r="B607" s="5" t="s">
        <v>56</v>
      </c>
      <c r="C607" s="21" t="s">
        <v>914</v>
      </c>
      <c r="D607" s="5" t="s">
        <v>477</v>
      </c>
      <c r="E607" s="18" t="str">
        <f t="shared" si="9"/>
        <v>R12B/R12J</v>
      </c>
      <c r="F607" s="5" t="s">
        <v>756</v>
      </c>
      <c r="G607" s="7" t="e">
        <f>#REF!</f>
        <v>#REF!</v>
      </c>
      <c r="H607" s="5" t="s">
        <v>351</v>
      </c>
      <c r="I607" s="5" t="s">
        <v>755</v>
      </c>
      <c r="J607" s="20">
        <v>511194439</v>
      </c>
      <c r="K607" s="20">
        <v>38112</v>
      </c>
      <c r="L607" s="20" t="s">
        <v>382</v>
      </c>
      <c r="M607" s="20" t="s">
        <v>386</v>
      </c>
      <c r="N607" s="20" t="s">
        <v>387</v>
      </c>
      <c r="O607" s="20" t="s">
        <v>374</v>
      </c>
      <c r="P607" s="20" t="s">
        <v>351</v>
      </c>
      <c r="Q607" s="20">
        <v>291924167</v>
      </c>
      <c r="R607" s="20">
        <v>291960106</v>
      </c>
      <c r="S607" s="20" t="s">
        <v>600</v>
      </c>
      <c r="T607" s="20" t="s">
        <v>386</v>
      </c>
      <c r="U607" s="20" t="s">
        <v>387</v>
      </c>
      <c r="V607" s="20" t="s">
        <v>374</v>
      </c>
      <c r="W607" s="20" t="s">
        <v>351</v>
      </c>
      <c r="X607" s="20">
        <v>291924167</v>
      </c>
      <c r="Y607" s="20"/>
      <c r="Z607" s="20"/>
      <c r="AA607" s="20" t="s">
        <v>389</v>
      </c>
      <c r="AB607" s="33" t="s">
        <v>599</v>
      </c>
    </row>
    <row r="608" spans="1:28" ht="15" customHeight="1" x14ac:dyDescent="0.25">
      <c r="A608" s="6" t="s">
        <v>757</v>
      </c>
      <c r="B608" s="5" t="s">
        <v>57</v>
      </c>
      <c r="C608" s="21" t="s">
        <v>914</v>
      </c>
      <c r="D608" s="5" t="s">
        <v>63</v>
      </c>
      <c r="E608" s="18" t="str">
        <f t="shared" si="9"/>
        <v>R12B/R12J</v>
      </c>
      <c r="F608" s="5" t="s">
        <v>756</v>
      </c>
      <c r="G608" s="7" t="e">
        <f>#REF!</f>
        <v>#REF!</v>
      </c>
      <c r="H608" s="5" t="s">
        <v>351</v>
      </c>
      <c r="I608" s="5" t="s">
        <v>755</v>
      </c>
      <c r="J608" s="20">
        <v>511194439</v>
      </c>
      <c r="K608" s="20">
        <v>38112</v>
      </c>
      <c r="L608" s="20" t="s">
        <v>382</v>
      </c>
      <c r="M608" s="20" t="s">
        <v>386</v>
      </c>
      <c r="N608" s="20" t="s">
        <v>387</v>
      </c>
      <c r="O608" s="20" t="s">
        <v>374</v>
      </c>
      <c r="P608" s="20" t="s">
        <v>351</v>
      </c>
      <c r="Q608" s="20">
        <v>291924167</v>
      </c>
      <c r="R608" s="20">
        <v>291960106</v>
      </c>
      <c r="S608" s="20" t="s">
        <v>600</v>
      </c>
      <c r="T608" s="20" t="s">
        <v>386</v>
      </c>
      <c r="U608" s="20" t="s">
        <v>387</v>
      </c>
      <c r="V608" s="20" t="s">
        <v>374</v>
      </c>
      <c r="W608" s="20" t="s">
        <v>351</v>
      </c>
      <c r="X608" s="20">
        <v>291924167</v>
      </c>
      <c r="Y608" s="20"/>
      <c r="Z608" s="20"/>
      <c r="AA608" s="20" t="s">
        <v>389</v>
      </c>
      <c r="AB608" s="33" t="s">
        <v>599</v>
      </c>
    </row>
    <row r="609" spans="1:28" ht="15" customHeight="1" x14ac:dyDescent="0.25">
      <c r="A609" s="6" t="s">
        <v>757</v>
      </c>
      <c r="B609" s="5" t="s">
        <v>58</v>
      </c>
      <c r="C609" s="21" t="s">
        <v>915</v>
      </c>
      <c r="D609" s="5" t="s">
        <v>64</v>
      </c>
      <c r="E609" s="18" t="str">
        <f t="shared" si="9"/>
        <v>R12I/D13/R3A</v>
      </c>
      <c r="F609" s="5" t="s">
        <v>756</v>
      </c>
      <c r="G609" s="7" t="e">
        <f>#REF!</f>
        <v>#REF!</v>
      </c>
      <c r="H609" s="5" t="s">
        <v>351</v>
      </c>
      <c r="I609" s="5" t="s">
        <v>755</v>
      </c>
      <c r="J609" s="20">
        <v>511194439</v>
      </c>
      <c r="K609" s="20">
        <v>38112</v>
      </c>
      <c r="L609" s="20" t="s">
        <v>382</v>
      </c>
      <c r="M609" s="20" t="s">
        <v>386</v>
      </c>
      <c r="N609" s="20" t="s">
        <v>387</v>
      </c>
      <c r="O609" s="20" t="s">
        <v>374</v>
      </c>
      <c r="P609" s="20" t="s">
        <v>351</v>
      </c>
      <c r="Q609" s="20">
        <v>291924167</v>
      </c>
      <c r="R609" s="20">
        <v>291960106</v>
      </c>
      <c r="S609" s="20" t="s">
        <v>600</v>
      </c>
      <c r="T609" s="20" t="s">
        <v>386</v>
      </c>
      <c r="U609" s="20" t="s">
        <v>387</v>
      </c>
      <c r="V609" s="20" t="s">
        <v>374</v>
      </c>
      <c r="W609" s="20" t="s">
        <v>351</v>
      </c>
      <c r="X609" s="20">
        <v>291924167</v>
      </c>
      <c r="Y609" s="20"/>
      <c r="Z609" s="20"/>
      <c r="AA609" s="20" t="s">
        <v>389</v>
      </c>
      <c r="AB609" s="33" t="s">
        <v>599</v>
      </c>
    </row>
    <row r="610" spans="1:28" ht="15" customHeight="1" x14ac:dyDescent="0.25">
      <c r="A610" s="6" t="s">
        <v>757</v>
      </c>
      <c r="B610" s="5" t="s">
        <v>13</v>
      </c>
      <c r="C610" s="21" t="s">
        <v>914</v>
      </c>
      <c r="D610" s="5" t="s">
        <v>29</v>
      </c>
      <c r="E610" s="18" t="str">
        <f t="shared" si="9"/>
        <v>R12B/R12J</v>
      </c>
      <c r="F610" s="5" t="s">
        <v>756</v>
      </c>
      <c r="G610" s="7" t="e">
        <f>#REF!</f>
        <v>#REF!</v>
      </c>
      <c r="H610" s="5" t="s">
        <v>351</v>
      </c>
      <c r="I610" s="5" t="s">
        <v>755</v>
      </c>
      <c r="J610" s="20">
        <v>511194439</v>
      </c>
      <c r="K610" s="20">
        <v>38112</v>
      </c>
      <c r="L610" s="20" t="s">
        <v>382</v>
      </c>
      <c r="M610" s="20" t="s">
        <v>386</v>
      </c>
      <c r="N610" s="20" t="s">
        <v>387</v>
      </c>
      <c r="O610" s="20" t="s">
        <v>374</v>
      </c>
      <c r="P610" s="20" t="s">
        <v>351</v>
      </c>
      <c r="Q610" s="20">
        <v>291924167</v>
      </c>
      <c r="R610" s="20">
        <v>291960106</v>
      </c>
      <c r="S610" s="20" t="s">
        <v>600</v>
      </c>
      <c r="T610" s="20" t="s">
        <v>386</v>
      </c>
      <c r="U610" s="20" t="s">
        <v>387</v>
      </c>
      <c r="V610" s="20" t="s">
        <v>374</v>
      </c>
      <c r="W610" s="20" t="s">
        <v>351</v>
      </c>
      <c r="X610" s="20">
        <v>291924167</v>
      </c>
      <c r="Y610" s="20"/>
      <c r="Z610" s="20"/>
      <c r="AA610" s="20" t="s">
        <v>389</v>
      </c>
      <c r="AB610" s="33" t="s">
        <v>599</v>
      </c>
    </row>
    <row r="611" spans="1:28" ht="15" customHeight="1" x14ac:dyDescent="0.25">
      <c r="A611" s="6" t="s">
        <v>757</v>
      </c>
      <c r="B611" s="5" t="s">
        <v>120</v>
      </c>
      <c r="C611" s="21" t="s">
        <v>902</v>
      </c>
      <c r="D611" s="5" t="s">
        <v>156</v>
      </c>
      <c r="E611" s="18" t="str">
        <f t="shared" si="9"/>
        <v>R13B</v>
      </c>
      <c r="F611" s="5" t="s">
        <v>756</v>
      </c>
      <c r="G611" s="7" t="e">
        <f>#REF!</f>
        <v>#REF!</v>
      </c>
      <c r="H611" s="5" t="s">
        <v>351</v>
      </c>
      <c r="I611" s="5" t="s">
        <v>755</v>
      </c>
      <c r="J611" s="20">
        <v>511194439</v>
      </c>
      <c r="K611" s="20">
        <v>38112</v>
      </c>
      <c r="L611" s="20" t="s">
        <v>382</v>
      </c>
      <c r="M611" s="20" t="s">
        <v>386</v>
      </c>
      <c r="N611" s="20" t="s">
        <v>387</v>
      </c>
      <c r="O611" s="20" t="s">
        <v>374</v>
      </c>
      <c r="P611" s="20" t="s">
        <v>351</v>
      </c>
      <c r="Q611" s="20">
        <v>291924167</v>
      </c>
      <c r="R611" s="20">
        <v>291960106</v>
      </c>
      <c r="S611" s="20" t="s">
        <v>600</v>
      </c>
      <c r="T611" s="20" t="s">
        <v>386</v>
      </c>
      <c r="U611" s="20" t="s">
        <v>387</v>
      </c>
      <c r="V611" s="20" t="s">
        <v>374</v>
      </c>
      <c r="W611" s="20" t="s">
        <v>351</v>
      </c>
      <c r="X611" s="20">
        <v>291924167</v>
      </c>
      <c r="Y611" s="20"/>
      <c r="Z611" s="20"/>
      <c r="AA611" s="20" t="s">
        <v>389</v>
      </c>
      <c r="AB611" s="33" t="s">
        <v>599</v>
      </c>
    </row>
    <row r="612" spans="1:28" ht="15" customHeight="1" x14ac:dyDescent="0.25">
      <c r="A612" s="6" t="s">
        <v>757</v>
      </c>
      <c r="B612" s="5" t="s">
        <v>59</v>
      </c>
      <c r="C612" s="21" t="s">
        <v>902</v>
      </c>
      <c r="D612" s="5" t="s">
        <v>65</v>
      </c>
      <c r="E612" s="18" t="str">
        <f t="shared" si="9"/>
        <v>R13B</v>
      </c>
      <c r="F612" s="5" t="s">
        <v>756</v>
      </c>
      <c r="G612" s="7" t="e">
        <f>#REF!</f>
        <v>#REF!</v>
      </c>
      <c r="H612" s="5" t="s">
        <v>351</v>
      </c>
      <c r="I612" s="5" t="s">
        <v>755</v>
      </c>
      <c r="J612" s="20">
        <v>511194439</v>
      </c>
      <c r="K612" s="20">
        <v>38112</v>
      </c>
      <c r="L612" s="20" t="s">
        <v>382</v>
      </c>
      <c r="M612" s="20" t="s">
        <v>386</v>
      </c>
      <c r="N612" s="20" t="s">
        <v>387</v>
      </c>
      <c r="O612" s="20" t="s">
        <v>374</v>
      </c>
      <c r="P612" s="20" t="s">
        <v>351</v>
      </c>
      <c r="Q612" s="20">
        <v>291924167</v>
      </c>
      <c r="R612" s="20">
        <v>291960106</v>
      </c>
      <c r="S612" s="20" t="s">
        <v>600</v>
      </c>
      <c r="T612" s="20" t="s">
        <v>386</v>
      </c>
      <c r="U612" s="20" t="s">
        <v>387</v>
      </c>
      <c r="V612" s="20" t="s">
        <v>374</v>
      </c>
      <c r="W612" s="20" t="s">
        <v>351</v>
      </c>
      <c r="X612" s="20">
        <v>291924167</v>
      </c>
      <c r="Y612" s="20"/>
      <c r="Z612" s="20"/>
      <c r="AA612" s="20" t="s">
        <v>389</v>
      </c>
      <c r="AB612" s="33" t="s">
        <v>599</v>
      </c>
    </row>
    <row r="613" spans="1:28" ht="15" customHeight="1" x14ac:dyDescent="0.25">
      <c r="A613" s="6" t="s">
        <v>757</v>
      </c>
      <c r="B613" s="5" t="s">
        <v>392</v>
      </c>
      <c r="C613" s="21" t="s">
        <v>903</v>
      </c>
      <c r="D613" s="5" t="s">
        <v>393</v>
      </c>
      <c r="E613" s="18" t="str">
        <f t="shared" si="9"/>
        <v>R12C</v>
      </c>
      <c r="F613" s="5" t="s">
        <v>756</v>
      </c>
      <c r="G613" s="7" t="e">
        <f>#REF!</f>
        <v>#REF!</v>
      </c>
      <c r="H613" s="5" t="s">
        <v>351</v>
      </c>
      <c r="I613" s="5" t="s">
        <v>755</v>
      </c>
      <c r="J613" s="20">
        <v>511194439</v>
      </c>
      <c r="K613" s="20">
        <v>38112</v>
      </c>
      <c r="L613" s="20" t="s">
        <v>382</v>
      </c>
      <c r="M613" s="20" t="s">
        <v>386</v>
      </c>
      <c r="N613" s="20" t="s">
        <v>387</v>
      </c>
      <c r="O613" s="20" t="s">
        <v>374</v>
      </c>
      <c r="P613" s="20" t="s">
        <v>351</v>
      </c>
      <c r="Q613" s="20">
        <v>291924167</v>
      </c>
      <c r="R613" s="20">
        <v>291960106</v>
      </c>
      <c r="S613" s="20" t="s">
        <v>600</v>
      </c>
      <c r="T613" s="20" t="s">
        <v>386</v>
      </c>
      <c r="U613" s="20" t="s">
        <v>387</v>
      </c>
      <c r="V613" s="20" t="s">
        <v>374</v>
      </c>
      <c r="W613" s="20" t="s">
        <v>351</v>
      </c>
      <c r="X613" s="20">
        <v>291924167</v>
      </c>
      <c r="Y613" s="20"/>
      <c r="Z613" s="20"/>
      <c r="AA613" s="20" t="s">
        <v>389</v>
      </c>
      <c r="AB613" s="33" t="s">
        <v>599</v>
      </c>
    </row>
    <row r="614" spans="1:28" ht="15" customHeight="1" x14ac:dyDescent="0.25">
      <c r="A614" s="6" t="s">
        <v>757</v>
      </c>
      <c r="B614" s="5" t="s">
        <v>609</v>
      </c>
      <c r="C614" s="21" t="s">
        <v>899</v>
      </c>
      <c r="D614" s="5" t="s">
        <v>142</v>
      </c>
      <c r="E614" s="18" t="str">
        <f t="shared" si="9"/>
        <v>R13D/D15</v>
      </c>
      <c r="F614" s="5" t="s">
        <v>756</v>
      </c>
      <c r="G614" s="7" t="e">
        <f>#REF!</f>
        <v>#REF!</v>
      </c>
      <c r="H614" s="5" t="s">
        <v>351</v>
      </c>
      <c r="I614" s="5" t="s">
        <v>755</v>
      </c>
      <c r="J614" s="20">
        <v>511194439</v>
      </c>
      <c r="K614" s="20">
        <v>38112</v>
      </c>
      <c r="L614" s="20" t="s">
        <v>382</v>
      </c>
      <c r="M614" s="20" t="s">
        <v>386</v>
      </c>
      <c r="N614" s="20" t="s">
        <v>387</v>
      </c>
      <c r="O614" s="20" t="s">
        <v>374</v>
      </c>
      <c r="P614" s="20" t="s">
        <v>351</v>
      </c>
      <c r="Q614" s="20">
        <v>291924167</v>
      </c>
      <c r="R614" s="20">
        <v>291960106</v>
      </c>
      <c r="S614" s="20" t="s">
        <v>600</v>
      </c>
      <c r="T614" s="20" t="s">
        <v>386</v>
      </c>
      <c r="U614" s="20" t="s">
        <v>387</v>
      </c>
      <c r="V614" s="20" t="s">
        <v>374</v>
      </c>
      <c r="W614" s="20" t="s">
        <v>351</v>
      </c>
      <c r="X614" s="20">
        <v>291924167</v>
      </c>
      <c r="Y614" s="20"/>
      <c r="Z614" s="20"/>
      <c r="AA614" s="20" t="s">
        <v>389</v>
      </c>
      <c r="AB614" s="33" t="s">
        <v>599</v>
      </c>
    </row>
    <row r="615" spans="1:28" ht="15" customHeight="1" x14ac:dyDescent="0.25">
      <c r="A615" s="6" t="s">
        <v>757</v>
      </c>
      <c r="B615" s="5" t="s">
        <v>649</v>
      </c>
      <c r="C615" s="21" t="s">
        <v>899</v>
      </c>
      <c r="D615" s="5" t="s">
        <v>695</v>
      </c>
      <c r="E615" s="18" t="str">
        <f t="shared" si="9"/>
        <v>R13D/D15</v>
      </c>
      <c r="F615" s="5" t="s">
        <v>756</v>
      </c>
      <c r="G615" s="7" t="e">
        <f>#REF!</f>
        <v>#REF!</v>
      </c>
      <c r="H615" s="5" t="s">
        <v>351</v>
      </c>
      <c r="I615" s="5" t="s">
        <v>755</v>
      </c>
      <c r="J615" s="20">
        <v>511194439</v>
      </c>
      <c r="K615" s="20">
        <v>38112</v>
      </c>
      <c r="L615" s="20" t="s">
        <v>382</v>
      </c>
      <c r="M615" s="20" t="s">
        <v>386</v>
      </c>
      <c r="N615" s="20" t="s">
        <v>387</v>
      </c>
      <c r="O615" s="20" t="s">
        <v>374</v>
      </c>
      <c r="P615" s="20" t="s">
        <v>351</v>
      </c>
      <c r="Q615" s="20">
        <v>291924167</v>
      </c>
      <c r="R615" s="20">
        <v>291960106</v>
      </c>
      <c r="S615" s="20" t="s">
        <v>600</v>
      </c>
      <c r="T615" s="20" t="s">
        <v>386</v>
      </c>
      <c r="U615" s="20" t="s">
        <v>387</v>
      </c>
      <c r="V615" s="20" t="s">
        <v>374</v>
      </c>
      <c r="W615" s="20" t="s">
        <v>351</v>
      </c>
      <c r="X615" s="20">
        <v>291924167</v>
      </c>
      <c r="Y615" s="20"/>
      <c r="Z615" s="20"/>
      <c r="AA615" s="20" t="s">
        <v>389</v>
      </c>
      <c r="AB615" s="33" t="s">
        <v>599</v>
      </c>
    </row>
    <row r="616" spans="1:28" ht="15" customHeight="1" x14ac:dyDescent="0.25">
      <c r="A616" s="6" t="s">
        <v>757</v>
      </c>
      <c r="B616" s="5" t="s">
        <v>394</v>
      </c>
      <c r="C616" s="21" t="s">
        <v>899</v>
      </c>
      <c r="D616" s="5" t="s">
        <v>686</v>
      </c>
      <c r="E616" s="18" t="str">
        <f t="shared" si="9"/>
        <v>R13D/D15</v>
      </c>
      <c r="F616" s="5" t="s">
        <v>756</v>
      </c>
      <c r="G616" s="7" t="e">
        <f>#REF!</f>
        <v>#REF!</v>
      </c>
      <c r="H616" s="5" t="s">
        <v>351</v>
      </c>
      <c r="I616" s="5" t="s">
        <v>755</v>
      </c>
      <c r="J616" s="20">
        <v>511194439</v>
      </c>
      <c r="K616" s="20">
        <v>38112</v>
      </c>
      <c r="L616" s="20" t="s">
        <v>382</v>
      </c>
      <c r="M616" s="20" t="s">
        <v>386</v>
      </c>
      <c r="N616" s="20" t="s">
        <v>387</v>
      </c>
      <c r="O616" s="20" t="s">
        <v>374</v>
      </c>
      <c r="P616" s="20" t="s">
        <v>351</v>
      </c>
      <c r="Q616" s="20">
        <v>291924167</v>
      </c>
      <c r="R616" s="20">
        <v>291960106</v>
      </c>
      <c r="S616" s="20" t="s">
        <v>600</v>
      </c>
      <c r="T616" s="20" t="s">
        <v>386</v>
      </c>
      <c r="U616" s="20" t="s">
        <v>387</v>
      </c>
      <c r="V616" s="20" t="s">
        <v>374</v>
      </c>
      <c r="W616" s="20" t="s">
        <v>351</v>
      </c>
      <c r="X616" s="20">
        <v>291924167</v>
      </c>
      <c r="Y616" s="20"/>
      <c r="Z616" s="20"/>
      <c r="AA616" s="20" t="s">
        <v>389</v>
      </c>
      <c r="AB616" s="33" t="s">
        <v>599</v>
      </c>
    </row>
    <row r="617" spans="1:28" ht="15" customHeight="1" x14ac:dyDescent="0.25">
      <c r="A617" s="6" t="s">
        <v>757</v>
      </c>
      <c r="B617" s="5" t="s">
        <v>83</v>
      </c>
      <c r="C617" s="21" t="s">
        <v>904</v>
      </c>
      <c r="D617" s="5" t="s">
        <v>427</v>
      </c>
      <c r="E617" s="18" t="str">
        <f t="shared" si="9"/>
        <v>R12C/D13</v>
      </c>
      <c r="F617" s="5" t="s">
        <v>756</v>
      </c>
      <c r="G617" s="7" t="e">
        <f>#REF!</f>
        <v>#REF!</v>
      </c>
      <c r="H617" s="5" t="s">
        <v>351</v>
      </c>
      <c r="I617" s="5" t="s">
        <v>755</v>
      </c>
      <c r="J617" s="20">
        <v>511194439</v>
      </c>
      <c r="K617" s="20">
        <v>38112</v>
      </c>
      <c r="L617" s="20" t="s">
        <v>382</v>
      </c>
      <c r="M617" s="20" t="s">
        <v>386</v>
      </c>
      <c r="N617" s="20" t="s">
        <v>387</v>
      </c>
      <c r="O617" s="20" t="s">
        <v>374</v>
      </c>
      <c r="P617" s="20" t="s">
        <v>351</v>
      </c>
      <c r="Q617" s="20">
        <v>291924167</v>
      </c>
      <c r="R617" s="20">
        <v>291960106</v>
      </c>
      <c r="S617" s="20" t="s">
        <v>600</v>
      </c>
      <c r="T617" s="20" t="s">
        <v>386</v>
      </c>
      <c r="U617" s="20" t="s">
        <v>387</v>
      </c>
      <c r="V617" s="20" t="s">
        <v>374</v>
      </c>
      <c r="W617" s="20" t="s">
        <v>351</v>
      </c>
      <c r="X617" s="20">
        <v>291924167</v>
      </c>
      <c r="Y617" s="20"/>
      <c r="Z617" s="20"/>
      <c r="AA617" s="20" t="s">
        <v>389</v>
      </c>
      <c r="AB617" s="33" t="s">
        <v>599</v>
      </c>
    </row>
    <row r="618" spans="1:28" ht="15" customHeight="1" x14ac:dyDescent="0.25">
      <c r="A618" s="6" t="s">
        <v>757</v>
      </c>
      <c r="B618" s="5" t="s">
        <v>43</v>
      </c>
      <c r="C618" s="21" t="s">
        <v>902</v>
      </c>
      <c r="D618" s="5" t="s">
        <v>47</v>
      </c>
      <c r="E618" s="18" t="str">
        <f t="shared" si="9"/>
        <v>R13B</v>
      </c>
      <c r="F618" s="5" t="s">
        <v>756</v>
      </c>
      <c r="G618" s="7" t="e">
        <f>#REF!</f>
        <v>#REF!</v>
      </c>
      <c r="H618" s="5" t="s">
        <v>351</v>
      </c>
      <c r="I618" s="5" t="s">
        <v>755</v>
      </c>
      <c r="J618" s="20">
        <v>511194439</v>
      </c>
      <c r="K618" s="20">
        <v>38112</v>
      </c>
      <c r="L618" s="20" t="s">
        <v>382</v>
      </c>
      <c r="M618" s="20" t="s">
        <v>386</v>
      </c>
      <c r="N618" s="20" t="s">
        <v>387</v>
      </c>
      <c r="O618" s="20" t="s">
        <v>374</v>
      </c>
      <c r="P618" s="20" t="s">
        <v>351</v>
      </c>
      <c r="Q618" s="20">
        <v>291924167</v>
      </c>
      <c r="R618" s="20">
        <v>291960106</v>
      </c>
      <c r="S618" s="20" t="s">
        <v>600</v>
      </c>
      <c r="T618" s="20" t="s">
        <v>386</v>
      </c>
      <c r="U618" s="20" t="s">
        <v>387</v>
      </c>
      <c r="V618" s="20" t="s">
        <v>374</v>
      </c>
      <c r="W618" s="20" t="s">
        <v>351</v>
      </c>
      <c r="X618" s="20">
        <v>291924167</v>
      </c>
      <c r="Y618" s="20"/>
      <c r="Z618" s="20"/>
      <c r="AA618" s="20" t="s">
        <v>389</v>
      </c>
      <c r="AB618" s="33" t="s">
        <v>599</v>
      </c>
    </row>
    <row r="619" spans="1:28" ht="15" customHeight="1" x14ac:dyDescent="0.25">
      <c r="A619" s="6" t="s">
        <v>757</v>
      </c>
      <c r="B619" s="5" t="s">
        <v>610</v>
      </c>
      <c r="C619" s="21" t="s">
        <v>905</v>
      </c>
      <c r="D619" s="5" t="s">
        <v>42</v>
      </c>
      <c r="E619" s="18" t="str">
        <f t="shared" si="9"/>
        <v>R12F</v>
      </c>
      <c r="F619" s="5" t="s">
        <v>756</v>
      </c>
      <c r="G619" s="7" t="e">
        <f>#REF!</f>
        <v>#REF!</v>
      </c>
      <c r="H619" s="5" t="s">
        <v>351</v>
      </c>
      <c r="I619" s="5" t="s">
        <v>755</v>
      </c>
      <c r="J619" s="20">
        <v>511194439</v>
      </c>
      <c r="K619" s="20">
        <v>38112</v>
      </c>
      <c r="L619" s="20" t="s">
        <v>382</v>
      </c>
      <c r="M619" s="20" t="s">
        <v>386</v>
      </c>
      <c r="N619" s="20" t="s">
        <v>387</v>
      </c>
      <c r="O619" s="20" t="s">
        <v>374</v>
      </c>
      <c r="P619" s="20" t="s">
        <v>351</v>
      </c>
      <c r="Q619" s="20">
        <v>291924167</v>
      </c>
      <c r="R619" s="20">
        <v>291960106</v>
      </c>
      <c r="S619" s="20" t="s">
        <v>600</v>
      </c>
      <c r="T619" s="20" t="s">
        <v>386</v>
      </c>
      <c r="U619" s="20" t="s">
        <v>387</v>
      </c>
      <c r="V619" s="20" t="s">
        <v>374</v>
      </c>
      <c r="W619" s="20" t="s">
        <v>351</v>
      </c>
      <c r="X619" s="20">
        <v>291924167</v>
      </c>
      <c r="Y619" s="20"/>
      <c r="Z619" s="20"/>
      <c r="AA619" s="20" t="s">
        <v>389</v>
      </c>
      <c r="AB619" s="33" t="s">
        <v>599</v>
      </c>
    </row>
    <row r="620" spans="1:28" ht="15" customHeight="1" x14ac:dyDescent="0.25">
      <c r="A620" s="6" t="s">
        <v>757</v>
      </c>
      <c r="B620" s="5" t="s">
        <v>26</v>
      </c>
      <c r="C620" s="21" t="s">
        <v>920</v>
      </c>
      <c r="D620" s="5" t="s">
        <v>460</v>
      </c>
      <c r="E620" s="18" t="str">
        <f t="shared" si="9"/>
        <v>R12F/R12J</v>
      </c>
      <c r="F620" s="5" t="s">
        <v>756</v>
      </c>
      <c r="G620" s="7" t="e">
        <f>#REF!</f>
        <v>#REF!</v>
      </c>
      <c r="H620" s="5" t="s">
        <v>351</v>
      </c>
      <c r="I620" s="5" t="s">
        <v>755</v>
      </c>
      <c r="J620" s="20">
        <v>511194439</v>
      </c>
      <c r="K620" s="20">
        <v>38112</v>
      </c>
      <c r="L620" s="20" t="s">
        <v>382</v>
      </c>
      <c r="M620" s="20" t="s">
        <v>386</v>
      </c>
      <c r="N620" s="20" t="s">
        <v>387</v>
      </c>
      <c r="O620" s="20" t="s">
        <v>374</v>
      </c>
      <c r="P620" s="20" t="s">
        <v>351</v>
      </c>
      <c r="Q620" s="20">
        <v>291924167</v>
      </c>
      <c r="R620" s="20">
        <v>291960106</v>
      </c>
      <c r="S620" s="20" t="s">
        <v>600</v>
      </c>
      <c r="T620" s="20" t="s">
        <v>386</v>
      </c>
      <c r="U620" s="20" t="s">
        <v>387</v>
      </c>
      <c r="V620" s="20" t="s">
        <v>374</v>
      </c>
      <c r="W620" s="20" t="s">
        <v>351</v>
      </c>
      <c r="X620" s="20">
        <v>291924167</v>
      </c>
      <c r="Y620" s="20"/>
      <c r="Z620" s="20"/>
      <c r="AA620" s="20" t="s">
        <v>389</v>
      </c>
      <c r="AB620" s="33" t="s">
        <v>599</v>
      </c>
    </row>
    <row r="621" spans="1:28" ht="15" customHeight="1" x14ac:dyDescent="0.25">
      <c r="A621" s="6" t="s">
        <v>757</v>
      </c>
      <c r="B621" s="5" t="s">
        <v>547</v>
      </c>
      <c r="C621" s="21" t="s">
        <v>898</v>
      </c>
      <c r="D621" s="5" t="s">
        <v>48</v>
      </c>
      <c r="E621" s="18" t="str">
        <f t="shared" si="9"/>
        <v>R13D</v>
      </c>
      <c r="F621" s="5" t="s">
        <v>756</v>
      </c>
      <c r="G621" s="7" t="e">
        <f>#REF!</f>
        <v>#REF!</v>
      </c>
      <c r="H621" s="5" t="s">
        <v>351</v>
      </c>
      <c r="I621" s="5" t="s">
        <v>755</v>
      </c>
      <c r="J621" s="20">
        <v>511194439</v>
      </c>
      <c r="K621" s="20">
        <v>38112</v>
      </c>
      <c r="L621" s="20" t="s">
        <v>382</v>
      </c>
      <c r="M621" s="20" t="s">
        <v>386</v>
      </c>
      <c r="N621" s="20" t="s">
        <v>387</v>
      </c>
      <c r="O621" s="20" t="s">
        <v>374</v>
      </c>
      <c r="P621" s="20" t="s">
        <v>351</v>
      </c>
      <c r="Q621" s="20">
        <v>291924167</v>
      </c>
      <c r="R621" s="20">
        <v>291960106</v>
      </c>
      <c r="S621" s="20" t="s">
        <v>600</v>
      </c>
      <c r="T621" s="20" t="s">
        <v>386</v>
      </c>
      <c r="U621" s="20" t="s">
        <v>387</v>
      </c>
      <c r="V621" s="20" t="s">
        <v>374</v>
      </c>
      <c r="W621" s="20" t="s">
        <v>351</v>
      </c>
      <c r="X621" s="20">
        <v>291924167</v>
      </c>
      <c r="Y621" s="20"/>
      <c r="Z621" s="20"/>
      <c r="AA621" s="20" t="s">
        <v>389</v>
      </c>
      <c r="AB621" s="33" t="s">
        <v>599</v>
      </c>
    </row>
    <row r="622" spans="1:28" ht="15" customHeight="1" x14ac:dyDescent="0.25">
      <c r="A622" s="6" t="s">
        <v>757</v>
      </c>
      <c r="B622" s="5" t="s">
        <v>569</v>
      </c>
      <c r="C622" s="21" t="s">
        <v>898</v>
      </c>
      <c r="D622" s="5" t="s">
        <v>478</v>
      </c>
      <c r="E622" s="18" t="str">
        <f t="shared" si="9"/>
        <v>R13D</v>
      </c>
      <c r="F622" s="5" t="s">
        <v>756</v>
      </c>
      <c r="G622" s="7" t="e">
        <f>#REF!</f>
        <v>#REF!</v>
      </c>
      <c r="H622" s="5" t="s">
        <v>351</v>
      </c>
      <c r="I622" s="5" t="s">
        <v>755</v>
      </c>
      <c r="J622" s="20">
        <v>511194439</v>
      </c>
      <c r="K622" s="20">
        <v>38112</v>
      </c>
      <c r="L622" s="20" t="s">
        <v>382</v>
      </c>
      <c r="M622" s="20" t="s">
        <v>386</v>
      </c>
      <c r="N622" s="20" t="s">
        <v>387</v>
      </c>
      <c r="O622" s="20" t="s">
        <v>374</v>
      </c>
      <c r="P622" s="20" t="s">
        <v>351</v>
      </c>
      <c r="Q622" s="20">
        <v>291924167</v>
      </c>
      <c r="R622" s="20">
        <v>291960106</v>
      </c>
      <c r="S622" s="20" t="s">
        <v>600</v>
      </c>
      <c r="T622" s="20" t="s">
        <v>386</v>
      </c>
      <c r="U622" s="20" t="s">
        <v>387</v>
      </c>
      <c r="V622" s="20" t="s">
        <v>374</v>
      </c>
      <c r="W622" s="20" t="s">
        <v>351</v>
      </c>
      <c r="X622" s="20">
        <v>291924167</v>
      </c>
      <c r="Y622" s="20"/>
      <c r="Z622" s="20"/>
      <c r="AA622" s="20" t="s">
        <v>389</v>
      </c>
      <c r="AB622" s="33" t="s">
        <v>599</v>
      </c>
    </row>
    <row r="623" spans="1:28" ht="15" customHeight="1" x14ac:dyDescent="0.25">
      <c r="A623" s="6" t="s">
        <v>757</v>
      </c>
      <c r="B623" s="5" t="s">
        <v>44</v>
      </c>
      <c r="C623" s="21" t="s">
        <v>903</v>
      </c>
      <c r="D623" s="5" t="s">
        <v>49</v>
      </c>
      <c r="E623" s="18" t="str">
        <f t="shared" si="9"/>
        <v>R12C</v>
      </c>
      <c r="F623" s="5" t="s">
        <v>756</v>
      </c>
      <c r="G623" s="7" t="e">
        <f>#REF!</f>
        <v>#REF!</v>
      </c>
      <c r="H623" s="5" t="s">
        <v>351</v>
      </c>
      <c r="I623" s="5" t="s">
        <v>755</v>
      </c>
      <c r="J623" s="20">
        <v>511194439</v>
      </c>
      <c r="K623" s="20">
        <v>38112</v>
      </c>
      <c r="L623" s="20" t="s">
        <v>382</v>
      </c>
      <c r="M623" s="20" t="s">
        <v>386</v>
      </c>
      <c r="N623" s="20" t="s">
        <v>387</v>
      </c>
      <c r="O623" s="20" t="s">
        <v>374</v>
      </c>
      <c r="P623" s="20" t="s">
        <v>351</v>
      </c>
      <c r="Q623" s="20">
        <v>291924167</v>
      </c>
      <c r="R623" s="20">
        <v>291960106</v>
      </c>
      <c r="S623" s="20" t="s">
        <v>600</v>
      </c>
      <c r="T623" s="20" t="s">
        <v>386</v>
      </c>
      <c r="U623" s="20" t="s">
        <v>387</v>
      </c>
      <c r="V623" s="20" t="s">
        <v>374</v>
      </c>
      <c r="W623" s="20" t="s">
        <v>351</v>
      </c>
      <c r="X623" s="20">
        <v>291924167</v>
      </c>
      <c r="Y623" s="20"/>
      <c r="Z623" s="20"/>
      <c r="AA623" s="20" t="s">
        <v>389</v>
      </c>
      <c r="AB623" s="33" t="s">
        <v>599</v>
      </c>
    </row>
    <row r="624" spans="1:28" ht="15" customHeight="1" x14ac:dyDescent="0.25">
      <c r="A624" s="6" t="s">
        <v>757</v>
      </c>
      <c r="B624" s="5" t="s">
        <v>642</v>
      </c>
      <c r="C624" s="21" t="s">
        <v>898</v>
      </c>
      <c r="D624" s="5" t="s">
        <v>68</v>
      </c>
      <c r="E624" s="18" t="str">
        <f t="shared" si="9"/>
        <v>R13D</v>
      </c>
      <c r="F624" s="5" t="s">
        <v>756</v>
      </c>
      <c r="G624" s="7" t="e">
        <f>#REF!</f>
        <v>#REF!</v>
      </c>
      <c r="H624" s="5" t="s">
        <v>351</v>
      </c>
      <c r="I624" s="5" t="s">
        <v>755</v>
      </c>
      <c r="J624" s="20">
        <v>511194439</v>
      </c>
      <c r="K624" s="20">
        <v>38112</v>
      </c>
      <c r="L624" s="20" t="s">
        <v>382</v>
      </c>
      <c r="M624" s="20" t="s">
        <v>386</v>
      </c>
      <c r="N624" s="20" t="s">
        <v>387</v>
      </c>
      <c r="O624" s="20" t="s">
        <v>374</v>
      </c>
      <c r="P624" s="20" t="s">
        <v>351</v>
      </c>
      <c r="Q624" s="20">
        <v>291924167</v>
      </c>
      <c r="R624" s="20">
        <v>291960106</v>
      </c>
      <c r="S624" s="20" t="s">
        <v>600</v>
      </c>
      <c r="T624" s="20" t="s">
        <v>386</v>
      </c>
      <c r="U624" s="20" t="s">
        <v>387</v>
      </c>
      <c r="V624" s="20" t="s">
        <v>374</v>
      </c>
      <c r="W624" s="20" t="s">
        <v>351</v>
      </c>
      <c r="X624" s="20">
        <v>291924167</v>
      </c>
      <c r="Y624" s="20"/>
      <c r="Z624" s="20"/>
      <c r="AA624" s="20" t="s">
        <v>389</v>
      </c>
      <c r="AB624" s="33" t="s">
        <v>599</v>
      </c>
    </row>
    <row r="625" spans="1:28" ht="15" customHeight="1" x14ac:dyDescent="0.25">
      <c r="A625" s="6" t="s">
        <v>757</v>
      </c>
      <c r="B625" s="5" t="s">
        <v>652</v>
      </c>
      <c r="C625" s="21" t="s">
        <v>898</v>
      </c>
      <c r="D625" s="5" t="s">
        <v>69</v>
      </c>
      <c r="E625" s="18" t="str">
        <f t="shared" si="9"/>
        <v>R13D</v>
      </c>
      <c r="F625" s="5" t="s">
        <v>756</v>
      </c>
      <c r="G625" s="7" t="e">
        <f>#REF!</f>
        <v>#REF!</v>
      </c>
      <c r="H625" s="5" t="s">
        <v>351</v>
      </c>
      <c r="I625" s="5" t="s">
        <v>755</v>
      </c>
      <c r="J625" s="20">
        <v>511194439</v>
      </c>
      <c r="K625" s="20">
        <v>38112</v>
      </c>
      <c r="L625" s="20" t="s">
        <v>382</v>
      </c>
      <c r="M625" s="20" t="s">
        <v>386</v>
      </c>
      <c r="N625" s="20" t="s">
        <v>387</v>
      </c>
      <c r="O625" s="20" t="s">
        <v>374</v>
      </c>
      <c r="P625" s="20" t="s">
        <v>351</v>
      </c>
      <c r="Q625" s="20">
        <v>291924167</v>
      </c>
      <c r="R625" s="20">
        <v>291960106</v>
      </c>
      <c r="S625" s="20" t="s">
        <v>600</v>
      </c>
      <c r="T625" s="20" t="s">
        <v>386</v>
      </c>
      <c r="U625" s="20" t="s">
        <v>387</v>
      </c>
      <c r="V625" s="20" t="s">
        <v>374</v>
      </c>
      <c r="W625" s="20" t="s">
        <v>351</v>
      </c>
      <c r="X625" s="20">
        <v>291924167</v>
      </c>
      <c r="Y625" s="20"/>
      <c r="Z625" s="20"/>
      <c r="AA625" s="20" t="s">
        <v>389</v>
      </c>
      <c r="AB625" s="33" t="s">
        <v>599</v>
      </c>
    </row>
    <row r="626" spans="1:28" ht="15" customHeight="1" x14ac:dyDescent="0.25">
      <c r="A626" s="6" t="s">
        <v>757</v>
      </c>
      <c r="B626" s="5" t="s">
        <v>67</v>
      </c>
      <c r="C626" s="21" t="s">
        <v>898</v>
      </c>
      <c r="D626" s="5" t="s">
        <v>70</v>
      </c>
      <c r="E626" s="18" t="str">
        <f t="shared" si="9"/>
        <v>R13D</v>
      </c>
      <c r="F626" s="5" t="s">
        <v>756</v>
      </c>
      <c r="G626" s="7" t="e">
        <f>#REF!</f>
        <v>#REF!</v>
      </c>
      <c r="H626" s="5" t="s">
        <v>351</v>
      </c>
      <c r="I626" s="5" t="s">
        <v>755</v>
      </c>
      <c r="J626" s="20">
        <v>511194439</v>
      </c>
      <c r="K626" s="20">
        <v>38112</v>
      </c>
      <c r="L626" s="20" t="s">
        <v>382</v>
      </c>
      <c r="M626" s="20" t="s">
        <v>386</v>
      </c>
      <c r="N626" s="20" t="s">
        <v>387</v>
      </c>
      <c r="O626" s="20" t="s">
        <v>374</v>
      </c>
      <c r="P626" s="20" t="s">
        <v>351</v>
      </c>
      <c r="Q626" s="20">
        <v>291924167</v>
      </c>
      <c r="R626" s="20">
        <v>291960106</v>
      </c>
      <c r="S626" s="20" t="s">
        <v>600</v>
      </c>
      <c r="T626" s="20" t="s">
        <v>386</v>
      </c>
      <c r="U626" s="20" t="s">
        <v>387</v>
      </c>
      <c r="V626" s="20" t="s">
        <v>374</v>
      </c>
      <c r="W626" s="20" t="s">
        <v>351</v>
      </c>
      <c r="X626" s="20">
        <v>291924167</v>
      </c>
      <c r="Y626" s="20"/>
      <c r="Z626" s="20"/>
      <c r="AA626" s="20" t="s">
        <v>389</v>
      </c>
      <c r="AB626" s="33" t="s">
        <v>599</v>
      </c>
    </row>
    <row r="627" spans="1:28" ht="15" customHeight="1" x14ac:dyDescent="0.25">
      <c r="A627" s="6" t="s">
        <v>757</v>
      </c>
      <c r="B627" s="5" t="s">
        <v>72</v>
      </c>
      <c r="C627" s="21" t="s">
        <v>916</v>
      </c>
      <c r="D627" s="5" t="s">
        <v>38</v>
      </c>
      <c r="E627" s="18" t="str">
        <f t="shared" si="9"/>
        <v>R12I/R12J/R13D</v>
      </c>
      <c r="F627" s="5" t="s">
        <v>756</v>
      </c>
      <c r="G627" s="7" t="e">
        <f>#REF!</f>
        <v>#REF!</v>
      </c>
      <c r="H627" s="5" t="s">
        <v>351</v>
      </c>
      <c r="I627" s="5" t="s">
        <v>755</v>
      </c>
      <c r="J627" s="20">
        <v>511194439</v>
      </c>
      <c r="K627" s="20">
        <v>38112</v>
      </c>
      <c r="L627" s="20" t="s">
        <v>382</v>
      </c>
      <c r="M627" s="20" t="s">
        <v>386</v>
      </c>
      <c r="N627" s="20" t="s">
        <v>387</v>
      </c>
      <c r="O627" s="20" t="s">
        <v>374</v>
      </c>
      <c r="P627" s="20" t="s">
        <v>351</v>
      </c>
      <c r="Q627" s="20">
        <v>291924167</v>
      </c>
      <c r="R627" s="20">
        <v>291960106</v>
      </c>
      <c r="S627" s="20" t="s">
        <v>600</v>
      </c>
      <c r="T627" s="20" t="s">
        <v>386</v>
      </c>
      <c r="U627" s="20" t="s">
        <v>387</v>
      </c>
      <c r="V627" s="20" t="s">
        <v>374</v>
      </c>
      <c r="W627" s="20" t="s">
        <v>351</v>
      </c>
      <c r="X627" s="20">
        <v>291924167</v>
      </c>
      <c r="Y627" s="20"/>
      <c r="Z627" s="20"/>
      <c r="AA627" s="20" t="s">
        <v>389</v>
      </c>
      <c r="AB627" s="33" t="s">
        <v>599</v>
      </c>
    </row>
    <row r="628" spans="1:28" ht="15" customHeight="1" x14ac:dyDescent="0.25">
      <c r="A628" s="6" t="s">
        <v>757</v>
      </c>
      <c r="B628" s="5" t="s">
        <v>73</v>
      </c>
      <c r="C628" s="21" t="s">
        <v>914</v>
      </c>
      <c r="D628" s="5" t="s">
        <v>39</v>
      </c>
      <c r="E628" s="18" t="str">
        <f t="shared" si="9"/>
        <v>R12B/R12J</v>
      </c>
      <c r="F628" s="5" t="s">
        <v>756</v>
      </c>
      <c r="G628" s="7" t="e">
        <f>#REF!</f>
        <v>#REF!</v>
      </c>
      <c r="H628" s="5" t="s">
        <v>351</v>
      </c>
      <c r="I628" s="5" t="s">
        <v>755</v>
      </c>
      <c r="J628" s="20">
        <v>511194439</v>
      </c>
      <c r="K628" s="20">
        <v>38112</v>
      </c>
      <c r="L628" s="20" t="s">
        <v>382</v>
      </c>
      <c r="M628" s="20" t="s">
        <v>386</v>
      </c>
      <c r="N628" s="20" t="s">
        <v>387</v>
      </c>
      <c r="O628" s="20" t="s">
        <v>374</v>
      </c>
      <c r="P628" s="20" t="s">
        <v>351</v>
      </c>
      <c r="Q628" s="20">
        <v>291924167</v>
      </c>
      <c r="R628" s="20">
        <v>291960106</v>
      </c>
      <c r="S628" s="20" t="s">
        <v>600</v>
      </c>
      <c r="T628" s="20" t="s">
        <v>386</v>
      </c>
      <c r="U628" s="20" t="s">
        <v>387</v>
      </c>
      <c r="V628" s="20" t="s">
        <v>374</v>
      </c>
      <c r="W628" s="20" t="s">
        <v>351</v>
      </c>
      <c r="X628" s="20">
        <v>291924167</v>
      </c>
      <c r="Y628" s="20"/>
      <c r="Z628" s="20"/>
      <c r="AA628" s="20" t="s">
        <v>389</v>
      </c>
      <c r="AB628" s="33" t="s">
        <v>599</v>
      </c>
    </row>
    <row r="629" spans="1:28" ht="15" customHeight="1" x14ac:dyDescent="0.25">
      <c r="A629" s="6" t="s">
        <v>757</v>
      </c>
      <c r="B629" s="5" t="s">
        <v>74</v>
      </c>
      <c r="C629" s="21" t="s">
        <v>917</v>
      </c>
      <c r="D629" s="5" t="s">
        <v>77</v>
      </c>
      <c r="E629" s="18" t="str">
        <f t="shared" si="9"/>
        <v xml:space="preserve">R12J/R13C/R13D </v>
      </c>
      <c r="F629" s="5" t="s">
        <v>756</v>
      </c>
      <c r="G629" s="7" t="e">
        <f>#REF!</f>
        <v>#REF!</v>
      </c>
      <c r="H629" s="5" t="s">
        <v>351</v>
      </c>
      <c r="I629" s="5" t="s">
        <v>755</v>
      </c>
      <c r="J629" s="20">
        <v>511194439</v>
      </c>
      <c r="K629" s="20">
        <v>38112</v>
      </c>
      <c r="L629" s="20" t="s">
        <v>382</v>
      </c>
      <c r="M629" s="20" t="s">
        <v>386</v>
      </c>
      <c r="N629" s="20" t="s">
        <v>387</v>
      </c>
      <c r="O629" s="20" t="s">
        <v>374</v>
      </c>
      <c r="P629" s="20" t="s">
        <v>351</v>
      </c>
      <c r="Q629" s="20">
        <v>291924167</v>
      </c>
      <c r="R629" s="20">
        <v>291960106</v>
      </c>
      <c r="S629" s="20" t="s">
        <v>600</v>
      </c>
      <c r="T629" s="20" t="s">
        <v>386</v>
      </c>
      <c r="U629" s="20" t="s">
        <v>387</v>
      </c>
      <c r="V629" s="20" t="s">
        <v>374</v>
      </c>
      <c r="W629" s="20" t="s">
        <v>351</v>
      </c>
      <c r="X629" s="20">
        <v>291924167</v>
      </c>
      <c r="Y629" s="20"/>
      <c r="Z629" s="20"/>
      <c r="AA629" s="20" t="s">
        <v>389</v>
      </c>
      <c r="AB629" s="33" t="s">
        <v>599</v>
      </c>
    </row>
    <row r="630" spans="1:28" ht="15" customHeight="1" x14ac:dyDescent="0.25">
      <c r="A630" s="6" t="s">
        <v>757</v>
      </c>
      <c r="B630" s="5" t="s">
        <v>75</v>
      </c>
      <c r="C630" s="21" t="s">
        <v>918</v>
      </c>
      <c r="D630" s="5" t="s">
        <v>66</v>
      </c>
      <c r="E630" s="18" t="str">
        <f t="shared" si="9"/>
        <v>R12I/R13B/R13D</v>
      </c>
      <c r="F630" s="5" t="s">
        <v>756</v>
      </c>
      <c r="G630" s="7" t="e">
        <f>#REF!</f>
        <v>#REF!</v>
      </c>
      <c r="H630" s="5" t="s">
        <v>351</v>
      </c>
      <c r="I630" s="5" t="s">
        <v>755</v>
      </c>
      <c r="J630" s="20">
        <v>511194439</v>
      </c>
      <c r="K630" s="20">
        <v>38112</v>
      </c>
      <c r="L630" s="20" t="s">
        <v>382</v>
      </c>
      <c r="M630" s="20" t="s">
        <v>386</v>
      </c>
      <c r="N630" s="20" t="s">
        <v>387</v>
      </c>
      <c r="O630" s="20" t="s">
        <v>374</v>
      </c>
      <c r="P630" s="20" t="s">
        <v>351</v>
      </c>
      <c r="Q630" s="20">
        <v>291924167</v>
      </c>
      <c r="R630" s="20">
        <v>291960106</v>
      </c>
      <c r="S630" s="20" t="s">
        <v>600</v>
      </c>
      <c r="T630" s="20" t="s">
        <v>386</v>
      </c>
      <c r="U630" s="20" t="s">
        <v>387</v>
      </c>
      <c r="V630" s="20" t="s">
        <v>374</v>
      </c>
      <c r="W630" s="20" t="s">
        <v>351</v>
      </c>
      <c r="X630" s="20">
        <v>291924167</v>
      </c>
      <c r="Y630" s="20"/>
      <c r="Z630" s="20"/>
      <c r="AA630" s="20" t="s">
        <v>389</v>
      </c>
      <c r="AB630" s="33" t="s">
        <v>599</v>
      </c>
    </row>
    <row r="631" spans="1:28" ht="15" customHeight="1" x14ac:dyDescent="0.25">
      <c r="A631" s="6" t="s">
        <v>757</v>
      </c>
      <c r="B631" s="5" t="s">
        <v>180</v>
      </c>
      <c r="C631" s="21" t="s">
        <v>907</v>
      </c>
      <c r="D631" s="5" t="s">
        <v>304</v>
      </c>
      <c r="E631" s="18" t="str">
        <f t="shared" si="9"/>
        <v>R12B/D13</v>
      </c>
      <c r="F631" s="5" t="s">
        <v>756</v>
      </c>
      <c r="G631" s="7" t="e">
        <f>#REF!</f>
        <v>#REF!</v>
      </c>
      <c r="H631" s="5" t="s">
        <v>351</v>
      </c>
      <c r="I631" s="5" t="s">
        <v>755</v>
      </c>
      <c r="J631" s="20">
        <v>511194439</v>
      </c>
      <c r="K631" s="20">
        <v>38112</v>
      </c>
      <c r="L631" s="20" t="s">
        <v>382</v>
      </c>
      <c r="M631" s="20" t="s">
        <v>386</v>
      </c>
      <c r="N631" s="20" t="s">
        <v>387</v>
      </c>
      <c r="O631" s="20" t="s">
        <v>374</v>
      </c>
      <c r="P631" s="20" t="s">
        <v>351</v>
      </c>
      <c r="Q631" s="20">
        <v>291924167</v>
      </c>
      <c r="R631" s="20">
        <v>291960106</v>
      </c>
      <c r="S631" s="20" t="s">
        <v>600</v>
      </c>
      <c r="T631" s="20" t="s">
        <v>386</v>
      </c>
      <c r="U631" s="20" t="s">
        <v>387</v>
      </c>
      <c r="V631" s="20" t="s">
        <v>374</v>
      </c>
      <c r="W631" s="20" t="s">
        <v>351</v>
      </c>
      <c r="X631" s="20">
        <v>291924167</v>
      </c>
      <c r="Y631" s="20"/>
      <c r="Z631" s="20"/>
      <c r="AA631" s="20" t="s">
        <v>389</v>
      </c>
      <c r="AB631" s="33" t="s">
        <v>599</v>
      </c>
    </row>
    <row r="632" spans="1:28" ht="15" customHeight="1" x14ac:dyDescent="0.25">
      <c r="A632" s="6" t="s">
        <v>757</v>
      </c>
      <c r="B632" s="5" t="s">
        <v>244</v>
      </c>
      <c r="C632" s="21" t="s">
        <v>907</v>
      </c>
      <c r="D632" s="5" t="s">
        <v>267</v>
      </c>
      <c r="E632" s="18" t="str">
        <f t="shared" si="9"/>
        <v>R12B/D13</v>
      </c>
      <c r="F632" s="5" t="s">
        <v>756</v>
      </c>
      <c r="G632" s="7" t="e">
        <f>#REF!</f>
        <v>#REF!</v>
      </c>
      <c r="H632" s="5" t="s">
        <v>351</v>
      </c>
      <c r="I632" s="5" t="s">
        <v>755</v>
      </c>
      <c r="J632" s="20">
        <v>511194439</v>
      </c>
      <c r="K632" s="20">
        <v>38112</v>
      </c>
      <c r="L632" s="20" t="s">
        <v>382</v>
      </c>
      <c r="M632" s="20" t="s">
        <v>386</v>
      </c>
      <c r="N632" s="20" t="s">
        <v>387</v>
      </c>
      <c r="O632" s="20" t="s">
        <v>374</v>
      </c>
      <c r="P632" s="20" t="s">
        <v>351</v>
      </c>
      <c r="Q632" s="20">
        <v>291924167</v>
      </c>
      <c r="R632" s="20">
        <v>291960106</v>
      </c>
      <c r="S632" s="20" t="s">
        <v>600</v>
      </c>
      <c r="T632" s="20" t="s">
        <v>386</v>
      </c>
      <c r="U632" s="20" t="s">
        <v>387</v>
      </c>
      <c r="V632" s="20" t="s">
        <v>374</v>
      </c>
      <c r="W632" s="20" t="s">
        <v>351</v>
      </c>
      <c r="X632" s="20">
        <v>291924167</v>
      </c>
      <c r="Y632" s="20"/>
      <c r="Z632" s="20"/>
      <c r="AA632" s="20" t="s">
        <v>389</v>
      </c>
      <c r="AB632" s="33" t="s">
        <v>599</v>
      </c>
    </row>
    <row r="633" spans="1:28" ht="15" customHeight="1" x14ac:dyDescent="0.25">
      <c r="A633" s="6" t="s">
        <v>757</v>
      </c>
      <c r="B633" s="5" t="s">
        <v>572</v>
      </c>
      <c r="C633" s="21" t="s">
        <v>898</v>
      </c>
      <c r="D633" s="5" t="s">
        <v>50</v>
      </c>
      <c r="E633" s="18" t="str">
        <f t="shared" si="9"/>
        <v>R13D</v>
      </c>
      <c r="F633" s="5" t="s">
        <v>756</v>
      </c>
      <c r="G633" s="7" t="e">
        <f>#REF!</f>
        <v>#REF!</v>
      </c>
      <c r="H633" s="5" t="s">
        <v>351</v>
      </c>
      <c r="I633" s="5" t="s">
        <v>755</v>
      </c>
      <c r="J633" s="20">
        <v>511194439</v>
      </c>
      <c r="K633" s="20">
        <v>38112</v>
      </c>
      <c r="L633" s="20" t="s">
        <v>382</v>
      </c>
      <c r="M633" s="20" t="s">
        <v>386</v>
      </c>
      <c r="N633" s="20" t="s">
        <v>387</v>
      </c>
      <c r="O633" s="20" t="s">
        <v>374</v>
      </c>
      <c r="P633" s="20" t="s">
        <v>351</v>
      </c>
      <c r="Q633" s="20">
        <v>291924167</v>
      </c>
      <c r="R633" s="20">
        <v>291960106</v>
      </c>
      <c r="S633" s="20" t="s">
        <v>600</v>
      </c>
      <c r="T633" s="20" t="s">
        <v>386</v>
      </c>
      <c r="U633" s="20" t="s">
        <v>387</v>
      </c>
      <c r="V633" s="20" t="s">
        <v>374</v>
      </c>
      <c r="W633" s="20" t="s">
        <v>351</v>
      </c>
      <c r="X633" s="20">
        <v>291924167</v>
      </c>
      <c r="Y633" s="20"/>
      <c r="Z633" s="20"/>
      <c r="AA633" s="20" t="s">
        <v>389</v>
      </c>
      <c r="AB633" s="33" t="s">
        <v>599</v>
      </c>
    </row>
    <row r="634" spans="1:28" ht="15" customHeight="1" x14ac:dyDescent="0.25">
      <c r="A634" s="6" t="s">
        <v>757</v>
      </c>
      <c r="B634" s="5" t="s">
        <v>81</v>
      </c>
      <c r="C634" s="21" t="s">
        <v>919</v>
      </c>
      <c r="D634" s="5" t="s">
        <v>689</v>
      </c>
      <c r="E634" s="18" t="str">
        <f t="shared" si="9"/>
        <v>R13B/R13D</v>
      </c>
      <c r="F634" s="5" t="s">
        <v>756</v>
      </c>
      <c r="G634" s="7" t="e">
        <f>#REF!</f>
        <v>#REF!</v>
      </c>
      <c r="H634" s="5" t="s">
        <v>351</v>
      </c>
      <c r="I634" s="5" t="s">
        <v>755</v>
      </c>
      <c r="J634" s="20">
        <v>511194439</v>
      </c>
      <c r="K634" s="20">
        <v>38112</v>
      </c>
      <c r="L634" s="20" t="s">
        <v>382</v>
      </c>
      <c r="M634" s="20" t="s">
        <v>386</v>
      </c>
      <c r="N634" s="20" t="s">
        <v>387</v>
      </c>
      <c r="O634" s="20" t="s">
        <v>374</v>
      </c>
      <c r="P634" s="20" t="s">
        <v>351</v>
      </c>
      <c r="Q634" s="20">
        <v>291924167</v>
      </c>
      <c r="R634" s="20">
        <v>291960106</v>
      </c>
      <c r="S634" s="20" t="s">
        <v>600</v>
      </c>
      <c r="T634" s="20" t="s">
        <v>386</v>
      </c>
      <c r="U634" s="20" t="s">
        <v>387</v>
      </c>
      <c r="V634" s="20" t="s">
        <v>374</v>
      </c>
      <c r="W634" s="20" t="s">
        <v>351</v>
      </c>
      <c r="X634" s="20">
        <v>291924167</v>
      </c>
      <c r="Y634" s="20"/>
      <c r="Z634" s="20"/>
      <c r="AA634" s="20" t="s">
        <v>389</v>
      </c>
      <c r="AB634" s="33" t="s">
        <v>599</v>
      </c>
    </row>
    <row r="635" spans="1:28" ht="15" customHeight="1" x14ac:dyDescent="0.25">
      <c r="A635" s="6" t="s">
        <v>757</v>
      </c>
      <c r="B635" s="5" t="s">
        <v>659</v>
      </c>
      <c r="C635" s="21" t="s">
        <v>898</v>
      </c>
      <c r="D635" s="5" t="s">
        <v>71</v>
      </c>
      <c r="E635" s="18" t="str">
        <f t="shared" si="9"/>
        <v>R13D</v>
      </c>
      <c r="F635" s="5" t="s">
        <v>756</v>
      </c>
      <c r="G635" s="7" t="e">
        <f>#REF!</f>
        <v>#REF!</v>
      </c>
      <c r="H635" s="5" t="s">
        <v>351</v>
      </c>
      <c r="I635" s="5" t="s">
        <v>755</v>
      </c>
      <c r="J635" s="20">
        <v>511194439</v>
      </c>
      <c r="K635" s="20">
        <v>38112</v>
      </c>
      <c r="L635" s="20" t="s">
        <v>382</v>
      </c>
      <c r="M635" s="20" t="s">
        <v>386</v>
      </c>
      <c r="N635" s="20" t="s">
        <v>387</v>
      </c>
      <c r="O635" s="20" t="s">
        <v>374</v>
      </c>
      <c r="P635" s="20" t="s">
        <v>351</v>
      </c>
      <c r="Q635" s="20">
        <v>291924167</v>
      </c>
      <c r="R635" s="20">
        <v>291960106</v>
      </c>
      <c r="S635" s="20" t="s">
        <v>600</v>
      </c>
      <c r="T635" s="20" t="s">
        <v>386</v>
      </c>
      <c r="U635" s="20" t="s">
        <v>387</v>
      </c>
      <c r="V635" s="20" t="s">
        <v>374</v>
      </c>
      <c r="W635" s="20" t="s">
        <v>351</v>
      </c>
      <c r="X635" s="20">
        <v>291924167</v>
      </c>
      <c r="Y635" s="20"/>
      <c r="Z635" s="20"/>
      <c r="AA635" s="20" t="s">
        <v>389</v>
      </c>
      <c r="AB635" s="33" t="s">
        <v>599</v>
      </c>
    </row>
    <row r="636" spans="1:28" ht="15" customHeight="1" x14ac:dyDescent="0.25">
      <c r="A636" s="6" t="s">
        <v>757</v>
      </c>
      <c r="B636" s="5" t="s">
        <v>606</v>
      </c>
      <c r="C636" s="21" t="s">
        <v>898</v>
      </c>
      <c r="D636" s="5" t="s">
        <v>192</v>
      </c>
      <c r="E636" s="18" t="str">
        <f t="shared" si="9"/>
        <v>R13D</v>
      </c>
      <c r="F636" s="5" t="s">
        <v>756</v>
      </c>
      <c r="G636" s="7" t="e">
        <f>#REF!</f>
        <v>#REF!</v>
      </c>
      <c r="H636" s="5" t="s">
        <v>351</v>
      </c>
      <c r="I636" s="5" t="s">
        <v>755</v>
      </c>
      <c r="J636" s="20">
        <v>511194439</v>
      </c>
      <c r="K636" s="20">
        <v>38112</v>
      </c>
      <c r="L636" s="20" t="s">
        <v>382</v>
      </c>
      <c r="M636" s="20" t="s">
        <v>386</v>
      </c>
      <c r="N636" s="20" t="s">
        <v>387</v>
      </c>
      <c r="O636" s="20" t="s">
        <v>374</v>
      </c>
      <c r="P636" s="20" t="s">
        <v>351</v>
      </c>
      <c r="Q636" s="20">
        <v>291924167</v>
      </c>
      <c r="R636" s="20">
        <v>291960106</v>
      </c>
      <c r="S636" s="20" t="s">
        <v>600</v>
      </c>
      <c r="T636" s="20" t="s">
        <v>386</v>
      </c>
      <c r="U636" s="20" t="s">
        <v>387</v>
      </c>
      <c r="V636" s="20" t="s">
        <v>374</v>
      </c>
      <c r="W636" s="20" t="s">
        <v>351</v>
      </c>
      <c r="X636" s="20">
        <v>291924167</v>
      </c>
      <c r="Y636" s="20"/>
      <c r="Z636" s="20"/>
      <c r="AA636" s="20" t="s">
        <v>389</v>
      </c>
      <c r="AB636" s="33" t="s">
        <v>599</v>
      </c>
    </row>
    <row r="637" spans="1:28" ht="15" customHeight="1" x14ac:dyDescent="0.25">
      <c r="A637" s="6" t="s">
        <v>757</v>
      </c>
      <c r="B637" s="5" t="s">
        <v>102</v>
      </c>
      <c r="C637" s="21" t="s">
        <v>921</v>
      </c>
      <c r="D637" s="5" t="s">
        <v>117</v>
      </c>
      <c r="E637" s="18" t="str">
        <f t="shared" si="9"/>
        <v>R12C/D13/R13D</v>
      </c>
      <c r="F637" s="5" t="s">
        <v>756</v>
      </c>
      <c r="G637" s="7" t="e">
        <f>#REF!</f>
        <v>#REF!</v>
      </c>
      <c r="H637" s="5" t="s">
        <v>351</v>
      </c>
      <c r="I637" s="5" t="s">
        <v>755</v>
      </c>
      <c r="J637" s="20">
        <v>511194439</v>
      </c>
      <c r="K637" s="20">
        <v>38112</v>
      </c>
      <c r="L637" s="20" t="s">
        <v>382</v>
      </c>
      <c r="M637" s="20" t="s">
        <v>386</v>
      </c>
      <c r="N637" s="20" t="s">
        <v>387</v>
      </c>
      <c r="O637" s="20" t="s">
        <v>374</v>
      </c>
      <c r="P637" s="20" t="s">
        <v>351</v>
      </c>
      <c r="Q637" s="20">
        <v>291924167</v>
      </c>
      <c r="R637" s="20">
        <v>291960106</v>
      </c>
      <c r="S637" s="20" t="s">
        <v>600</v>
      </c>
      <c r="T637" s="20" t="s">
        <v>386</v>
      </c>
      <c r="U637" s="20" t="s">
        <v>387</v>
      </c>
      <c r="V637" s="20" t="s">
        <v>374</v>
      </c>
      <c r="W637" s="20" t="s">
        <v>351</v>
      </c>
      <c r="X637" s="20">
        <v>291924167</v>
      </c>
      <c r="Y637" s="20"/>
      <c r="Z637" s="20"/>
      <c r="AA637" s="20" t="s">
        <v>389</v>
      </c>
      <c r="AB637" s="33" t="s">
        <v>599</v>
      </c>
    </row>
    <row r="638" spans="1:28" ht="15" customHeight="1" x14ac:dyDescent="0.25">
      <c r="A638" s="6" t="s">
        <v>757</v>
      </c>
      <c r="B638" s="5" t="s">
        <v>103</v>
      </c>
      <c r="C638" s="21" t="s">
        <v>921</v>
      </c>
      <c r="D638" s="5" t="s">
        <v>118</v>
      </c>
      <c r="E638" s="18" t="str">
        <f t="shared" si="9"/>
        <v>R12C/D13/R13D</v>
      </c>
      <c r="F638" s="5" t="s">
        <v>756</v>
      </c>
      <c r="G638" s="7" t="e">
        <f>#REF!</f>
        <v>#REF!</v>
      </c>
      <c r="H638" s="5" t="s">
        <v>351</v>
      </c>
      <c r="I638" s="5" t="s">
        <v>755</v>
      </c>
      <c r="J638" s="20">
        <v>511194439</v>
      </c>
      <c r="K638" s="20">
        <v>38112</v>
      </c>
      <c r="L638" s="20" t="s">
        <v>382</v>
      </c>
      <c r="M638" s="20" t="s">
        <v>386</v>
      </c>
      <c r="N638" s="20" t="s">
        <v>387</v>
      </c>
      <c r="O638" s="20" t="s">
        <v>374</v>
      </c>
      <c r="P638" s="20" t="s">
        <v>351</v>
      </c>
      <c r="Q638" s="20">
        <v>291924167</v>
      </c>
      <c r="R638" s="20">
        <v>291960106</v>
      </c>
      <c r="S638" s="20" t="s">
        <v>600</v>
      </c>
      <c r="T638" s="20" t="s">
        <v>386</v>
      </c>
      <c r="U638" s="20" t="s">
        <v>387</v>
      </c>
      <c r="V638" s="20" t="s">
        <v>374</v>
      </c>
      <c r="W638" s="20" t="s">
        <v>351</v>
      </c>
      <c r="X638" s="20">
        <v>291924167</v>
      </c>
      <c r="Y638" s="20"/>
      <c r="Z638" s="20"/>
      <c r="AA638" s="20" t="s">
        <v>389</v>
      </c>
      <c r="AB638" s="33" t="s">
        <v>599</v>
      </c>
    </row>
    <row r="639" spans="1:28" ht="15" customHeight="1" x14ac:dyDescent="0.25">
      <c r="A639" s="6" t="s">
        <v>757</v>
      </c>
      <c r="B639" s="5" t="s">
        <v>104</v>
      </c>
      <c r="C639" s="21" t="s">
        <v>921</v>
      </c>
      <c r="D639" s="5" t="s">
        <v>425</v>
      </c>
      <c r="E639" s="18" t="str">
        <f t="shared" si="9"/>
        <v>R12C/D13/R13D</v>
      </c>
      <c r="F639" s="5" t="s">
        <v>756</v>
      </c>
      <c r="G639" s="7" t="e">
        <f>#REF!</f>
        <v>#REF!</v>
      </c>
      <c r="H639" s="5" t="s">
        <v>351</v>
      </c>
      <c r="I639" s="5" t="s">
        <v>755</v>
      </c>
      <c r="J639" s="20">
        <v>511194439</v>
      </c>
      <c r="K639" s="20">
        <v>38112</v>
      </c>
      <c r="L639" s="20" t="s">
        <v>382</v>
      </c>
      <c r="M639" s="20" t="s">
        <v>386</v>
      </c>
      <c r="N639" s="20" t="s">
        <v>387</v>
      </c>
      <c r="O639" s="20" t="s">
        <v>374</v>
      </c>
      <c r="P639" s="20" t="s">
        <v>351</v>
      </c>
      <c r="Q639" s="20">
        <v>291924167</v>
      </c>
      <c r="R639" s="20">
        <v>291960106</v>
      </c>
      <c r="S639" s="20" t="s">
        <v>600</v>
      </c>
      <c r="T639" s="20" t="s">
        <v>386</v>
      </c>
      <c r="U639" s="20" t="s">
        <v>387</v>
      </c>
      <c r="V639" s="20" t="s">
        <v>374</v>
      </c>
      <c r="W639" s="20" t="s">
        <v>351</v>
      </c>
      <c r="X639" s="20">
        <v>291924167</v>
      </c>
      <c r="Y639" s="20"/>
      <c r="Z639" s="20"/>
      <c r="AA639" s="20" t="s">
        <v>389</v>
      </c>
      <c r="AB639" s="33" t="s">
        <v>599</v>
      </c>
    </row>
    <row r="640" spans="1:28" ht="15" customHeight="1" x14ac:dyDescent="0.25">
      <c r="A640" s="6" t="s">
        <v>757</v>
      </c>
      <c r="B640" s="5" t="s">
        <v>105</v>
      </c>
      <c r="C640" s="21" t="s">
        <v>921</v>
      </c>
      <c r="D640" s="5" t="s">
        <v>607</v>
      </c>
      <c r="E640" s="18" t="str">
        <f t="shared" si="9"/>
        <v>R12C/D13/R13D</v>
      </c>
      <c r="F640" s="5" t="s">
        <v>756</v>
      </c>
      <c r="G640" s="7" t="e">
        <f>#REF!</f>
        <v>#REF!</v>
      </c>
      <c r="H640" s="5" t="s">
        <v>351</v>
      </c>
      <c r="I640" s="5" t="s">
        <v>755</v>
      </c>
      <c r="J640" s="20">
        <v>511194439</v>
      </c>
      <c r="K640" s="20">
        <v>38112</v>
      </c>
      <c r="L640" s="20" t="s">
        <v>382</v>
      </c>
      <c r="M640" s="20" t="s">
        <v>386</v>
      </c>
      <c r="N640" s="20" t="s">
        <v>387</v>
      </c>
      <c r="O640" s="20" t="s">
        <v>374</v>
      </c>
      <c r="P640" s="20" t="s">
        <v>351</v>
      </c>
      <c r="Q640" s="20">
        <v>291924167</v>
      </c>
      <c r="R640" s="20">
        <v>291960106</v>
      </c>
      <c r="S640" s="20" t="s">
        <v>600</v>
      </c>
      <c r="T640" s="20" t="s">
        <v>386</v>
      </c>
      <c r="U640" s="20" t="s">
        <v>387</v>
      </c>
      <c r="V640" s="20" t="s">
        <v>374</v>
      </c>
      <c r="W640" s="20" t="s">
        <v>351</v>
      </c>
      <c r="X640" s="20">
        <v>291924167</v>
      </c>
      <c r="Y640" s="20"/>
      <c r="Z640" s="20"/>
      <c r="AA640" s="20" t="s">
        <v>389</v>
      </c>
      <c r="AB640" s="33" t="s">
        <v>599</v>
      </c>
    </row>
    <row r="641" spans="1:28" ht="15" customHeight="1" x14ac:dyDescent="0.25">
      <c r="A641" s="6" t="s">
        <v>757</v>
      </c>
      <c r="B641" s="5" t="s">
        <v>106</v>
      </c>
      <c r="C641" s="21" t="s">
        <v>922</v>
      </c>
      <c r="D641" s="5" t="s">
        <v>113</v>
      </c>
      <c r="E641" s="18" t="str">
        <f t="shared" si="9"/>
        <v>R12B/D13/R3A</v>
      </c>
      <c r="F641" s="5" t="s">
        <v>756</v>
      </c>
      <c r="G641" s="7" t="e">
        <f>#REF!</f>
        <v>#REF!</v>
      </c>
      <c r="H641" s="5" t="s">
        <v>351</v>
      </c>
      <c r="I641" s="5" t="s">
        <v>755</v>
      </c>
      <c r="J641" s="20">
        <v>511194439</v>
      </c>
      <c r="K641" s="20">
        <v>38112</v>
      </c>
      <c r="L641" s="20" t="s">
        <v>382</v>
      </c>
      <c r="M641" s="20" t="s">
        <v>386</v>
      </c>
      <c r="N641" s="20" t="s">
        <v>387</v>
      </c>
      <c r="O641" s="20" t="s">
        <v>374</v>
      </c>
      <c r="P641" s="20" t="s">
        <v>351</v>
      </c>
      <c r="Q641" s="20">
        <v>291924167</v>
      </c>
      <c r="R641" s="20">
        <v>291960106</v>
      </c>
      <c r="S641" s="20" t="s">
        <v>600</v>
      </c>
      <c r="T641" s="20" t="s">
        <v>386</v>
      </c>
      <c r="U641" s="20" t="s">
        <v>387</v>
      </c>
      <c r="V641" s="20" t="s">
        <v>374</v>
      </c>
      <c r="W641" s="20" t="s">
        <v>351</v>
      </c>
      <c r="X641" s="20">
        <v>291924167</v>
      </c>
      <c r="Y641" s="20"/>
      <c r="Z641" s="20"/>
      <c r="AA641" s="20" t="s">
        <v>389</v>
      </c>
      <c r="AB641" s="33" t="s">
        <v>599</v>
      </c>
    </row>
    <row r="642" spans="1:28" ht="15" customHeight="1" x14ac:dyDescent="0.25">
      <c r="A642" s="6" t="s">
        <v>757</v>
      </c>
      <c r="B642" s="5" t="s">
        <v>107</v>
      </c>
      <c r="C642" s="21" t="s">
        <v>923</v>
      </c>
      <c r="D642" s="5" t="s">
        <v>66</v>
      </c>
      <c r="E642" s="18" t="str">
        <f t="shared" ref="E642:E705" si="10">C642</f>
        <v>R12I/D13/R13D</v>
      </c>
      <c r="F642" s="5" t="s">
        <v>756</v>
      </c>
      <c r="G642" s="7" t="e">
        <f>#REF!</f>
        <v>#REF!</v>
      </c>
      <c r="H642" s="5" t="s">
        <v>351</v>
      </c>
      <c r="I642" s="5" t="s">
        <v>755</v>
      </c>
      <c r="J642" s="20">
        <v>511194439</v>
      </c>
      <c r="K642" s="20">
        <v>38112</v>
      </c>
      <c r="L642" s="20" t="s">
        <v>382</v>
      </c>
      <c r="M642" s="20" t="s">
        <v>386</v>
      </c>
      <c r="N642" s="20" t="s">
        <v>387</v>
      </c>
      <c r="O642" s="20" t="s">
        <v>374</v>
      </c>
      <c r="P642" s="20" t="s">
        <v>351</v>
      </c>
      <c r="Q642" s="20">
        <v>291924167</v>
      </c>
      <c r="R642" s="20">
        <v>291960106</v>
      </c>
      <c r="S642" s="20" t="s">
        <v>600</v>
      </c>
      <c r="T642" s="20" t="s">
        <v>386</v>
      </c>
      <c r="U642" s="20" t="s">
        <v>387</v>
      </c>
      <c r="V642" s="20" t="s">
        <v>374</v>
      </c>
      <c r="W642" s="20" t="s">
        <v>351</v>
      </c>
      <c r="X642" s="20">
        <v>291924167</v>
      </c>
      <c r="Y642" s="20"/>
      <c r="Z642" s="20"/>
      <c r="AA642" s="20" t="s">
        <v>389</v>
      </c>
      <c r="AB642" s="33" t="s">
        <v>599</v>
      </c>
    </row>
    <row r="643" spans="1:28" ht="15" customHeight="1" x14ac:dyDescent="0.25">
      <c r="A643" s="6" t="s">
        <v>757</v>
      </c>
      <c r="B643" s="5" t="s">
        <v>78</v>
      </c>
      <c r="C643" s="21" t="s">
        <v>907</v>
      </c>
      <c r="D643" s="5" t="s">
        <v>77</v>
      </c>
      <c r="E643" s="18" t="str">
        <f t="shared" si="10"/>
        <v>R12B/D13</v>
      </c>
      <c r="F643" s="5" t="s">
        <v>756</v>
      </c>
      <c r="G643" s="7" t="e">
        <f>#REF!</f>
        <v>#REF!</v>
      </c>
      <c r="H643" s="5" t="s">
        <v>351</v>
      </c>
      <c r="I643" s="5" t="s">
        <v>755</v>
      </c>
      <c r="J643" s="20">
        <v>511194439</v>
      </c>
      <c r="K643" s="20">
        <v>38112</v>
      </c>
      <c r="L643" s="20" t="s">
        <v>382</v>
      </c>
      <c r="M643" s="20" t="s">
        <v>386</v>
      </c>
      <c r="N643" s="20" t="s">
        <v>387</v>
      </c>
      <c r="O643" s="20" t="s">
        <v>374</v>
      </c>
      <c r="P643" s="20" t="s">
        <v>351</v>
      </c>
      <c r="Q643" s="20">
        <v>291924167</v>
      </c>
      <c r="R643" s="20">
        <v>291960106</v>
      </c>
      <c r="S643" s="20" t="s">
        <v>600</v>
      </c>
      <c r="T643" s="20" t="s">
        <v>386</v>
      </c>
      <c r="U643" s="20" t="s">
        <v>387</v>
      </c>
      <c r="V643" s="20" t="s">
        <v>374</v>
      </c>
      <c r="W643" s="20" t="s">
        <v>351</v>
      </c>
      <c r="X643" s="20">
        <v>291924167</v>
      </c>
      <c r="Y643" s="20"/>
      <c r="Z643" s="20"/>
      <c r="AA643" s="20" t="s">
        <v>389</v>
      </c>
      <c r="AB643" s="33" t="s">
        <v>599</v>
      </c>
    </row>
    <row r="644" spans="1:28" ht="15" customHeight="1" x14ac:dyDescent="0.25">
      <c r="A644" s="6" t="s">
        <v>757</v>
      </c>
      <c r="B644" s="5" t="s">
        <v>660</v>
      </c>
      <c r="C644" s="21" t="s">
        <v>899</v>
      </c>
      <c r="D644" s="5" t="s">
        <v>193</v>
      </c>
      <c r="E644" s="18" t="str">
        <f t="shared" si="10"/>
        <v>R13D/D15</v>
      </c>
      <c r="F644" s="5" t="s">
        <v>756</v>
      </c>
      <c r="G644" s="7" t="e">
        <f>#REF!</f>
        <v>#REF!</v>
      </c>
      <c r="H644" s="5" t="s">
        <v>351</v>
      </c>
      <c r="I644" s="5" t="s">
        <v>755</v>
      </c>
      <c r="J644" s="20">
        <v>511194439</v>
      </c>
      <c r="K644" s="20">
        <v>38112</v>
      </c>
      <c r="L644" s="20" t="s">
        <v>382</v>
      </c>
      <c r="M644" s="20" t="s">
        <v>386</v>
      </c>
      <c r="N644" s="20" t="s">
        <v>387</v>
      </c>
      <c r="O644" s="20" t="s">
        <v>374</v>
      </c>
      <c r="P644" s="20" t="s">
        <v>351</v>
      </c>
      <c r="Q644" s="20">
        <v>291924167</v>
      </c>
      <c r="R644" s="20">
        <v>291960106</v>
      </c>
      <c r="S644" s="20" t="s">
        <v>600</v>
      </c>
      <c r="T644" s="20" t="s">
        <v>386</v>
      </c>
      <c r="U644" s="20" t="s">
        <v>387</v>
      </c>
      <c r="V644" s="20" t="s">
        <v>374</v>
      </c>
      <c r="W644" s="20" t="s">
        <v>351</v>
      </c>
      <c r="X644" s="20">
        <v>291924167</v>
      </c>
      <c r="Y644" s="20"/>
      <c r="Z644" s="20"/>
      <c r="AA644" s="20" t="s">
        <v>389</v>
      </c>
      <c r="AB644" s="33" t="s">
        <v>599</v>
      </c>
    </row>
    <row r="645" spans="1:28" ht="15" customHeight="1" x14ac:dyDescent="0.25">
      <c r="A645" s="6" t="s">
        <v>757</v>
      </c>
      <c r="B645" s="5" t="s">
        <v>661</v>
      </c>
      <c r="C645" s="21" t="s">
        <v>899</v>
      </c>
      <c r="D645" s="5" t="s">
        <v>194</v>
      </c>
      <c r="E645" s="18" t="str">
        <f t="shared" si="10"/>
        <v>R13D/D15</v>
      </c>
      <c r="F645" s="5" t="s">
        <v>756</v>
      </c>
      <c r="G645" s="7" t="e">
        <f>#REF!</f>
        <v>#REF!</v>
      </c>
      <c r="H645" s="5" t="s">
        <v>351</v>
      </c>
      <c r="I645" s="5" t="s">
        <v>755</v>
      </c>
      <c r="J645" s="20">
        <v>511194439</v>
      </c>
      <c r="K645" s="20">
        <v>38112</v>
      </c>
      <c r="L645" s="20" t="s">
        <v>382</v>
      </c>
      <c r="M645" s="20" t="s">
        <v>386</v>
      </c>
      <c r="N645" s="20" t="s">
        <v>387</v>
      </c>
      <c r="O645" s="20" t="s">
        <v>374</v>
      </c>
      <c r="P645" s="20" t="s">
        <v>351</v>
      </c>
      <c r="Q645" s="20">
        <v>291924167</v>
      </c>
      <c r="R645" s="20">
        <v>291960106</v>
      </c>
      <c r="S645" s="20" t="s">
        <v>600</v>
      </c>
      <c r="T645" s="20" t="s">
        <v>386</v>
      </c>
      <c r="U645" s="20" t="s">
        <v>387</v>
      </c>
      <c r="V645" s="20" t="s">
        <v>374</v>
      </c>
      <c r="W645" s="20" t="s">
        <v>351</v>
      </c>
      <c r="X645" s="20">
        <v>291924167</v>
      </c>
      <c r="Y645" s="20"/>
      <c r="Z645" s="20"/>
      <c r="AA645" s="20" t="s">
        <v>389</v>
      </c>
      <c r="AB645" s="33" t="s">
        <v>599</v>
      </c>
    </row>
    <row r="646" spans="1:28" ht="15" customHeight="1" x14ac:dyDescent="0.25">
      <c r="A646" s="6" t="s">
        <v>757</v>
      </c>
      <c r="B646" s="5" t="s">
        <v>262</v>
      </c>
      <c r="C646" s="21" t="s">
        <v>904</v>
      </c>
      <c r="D646" s="5" t="s">
        <v>263</v>
      </c>
      <c r="E646" s="18" t="str">
        <f t="shared" si="10"/>
        <v>R12C/D13</v>
      </c>
      <c r="F646" s="5" t="s">
        <v>756</v>
      </c>
      <c r="G646" s="7" t="e">
        <f>#REF!</f>
        <v>#REF!</v>
      </c>
      <c r="H646" s="5" t="s">
        <v>351</v>
      </c>
      <c r="I646" s="5" t="s">
        <v>755</v>
      </c>
      <c r="J646" s="20">
        <v>511194439</v>
      </c>
      <c r="K646" s="20">
        <v>38112</v>
      </c>
      <c r="L646" s="20" t="s">
        <v>382</v>
      </c>
      <c r="M646" s="20" t="s">
        <v>386</v>
      </c>
      <c r="N646" s="20" t="s">
        <v>387</v>
      </c>
      <c r="O646" s="20" t="s">
        <v>374</v>
      </c>
      <c r="P646" s="20" t="s">
        <v>351</v>
      </c>
      <c r="Q646" s="20">
        <v>291924167</v>
      </c>
      <c r="R646" s="20">
        <v>291960106</v>
      </c>
      <c r="S646" s="20" t="s">
        <v>600</v>
      </c>
      <c r="T646" s="20" t="s">
        <v>386</v>
      </c>
      <c r="U646" s="20" t="s">
        <v>387</v>
      </c>
      <c r="V646" s="20" t="s">
        <v>374</v>
      </c>
      <c r="W646" s="20" t="s">
        <v>351</v>
      </c>
      <c r="X646" s="20">
        <v>291924167</v>
      </c>
      <c r="Y646" s="20"/>
      <c r="Z646" s="20"/>
      <c r="AA646" s="20" t="s">
        <v>389</v>
      </c>
      <c r="AB646" s="33" t="s">
        <v>599</v>
      </c>
    </row>
    <row r="647" spans="1:28" ht="15" customHeight="1" x14ac:dyDescent="0.25">
      <c r="A647" s="6" t="s">
        <v>757</v>
      </c>
      <c r="B647" s="5" t="s">
        <v>662</v>
      </c>
      <c r="C647" s="21" t="s">
        <v>899</v>
      </c>
      <c r="D647" s="5" t="s">
        <v>195</v>
      </c>
      <c r="E647" s="18" t="str">
        <f t="shared" si="10"/>
        <v>R13D/D15</v>
      </c>
      <c r="F647" s="5" t="s">
        <v>756</v>
      </c>
      <c r="G647" s="7" t="e">
        <f>#REF!</f>
        <v>#REF!</v>
      </c>
      <c r="H647" s="5" t="s">
        <v>351</v>
      </c>
      <c r="I647" s="5" t="s">
        <v>755</v>
      </c>
      <c r="J647" s="20">
        <v>511194439</v>
      </c>
      <c r="K647" s="20">
        <v>38112</v>
      </c>
      <c r="L647" s="20" t="s">
        <v>382</v>
      </c>
      <c r="M647" s="20" t="s">
        <v>386</v>
      </c>
      <c r="N647" s="20" t="s">
        <v>387</v>
      </c>
      <c r="O647" s="20" t="s">
        <v>374</v>
      </c>
      <c r="P647" s="20" t="s">
        <v>351</v>
      </c>
      <c r="Q647" s="20">
        <v>291924167</v>
      </c>
      <c r="R647" s="20">
        <v>291960106</v>
      </c>
      <c r="S647" s="20" t="s">
        <v>600</v>
      </c>
      <c r="T647" s="20" t="s">
        <v>386</v>
      </c>
      <c r="U647" s="20" t="s">
        <v>387</v>
      </c>
      <c r="V647" s="20" t="s">
        <v>374</v>
      </c>
      <c r="W647" s="20" t="s">
        <v>351</v>
      </c>
      <c r="X647" s="20">
        <v>291924167</v>
      </c>
      <c r="Y647" s="20"/>
      <c r="Z647" s="20"/>
      <c r="AA647" s="20" t="s">
        <v>389</v>
      </c>
      <c r="AB647" s="33" t="s">
        <v>599</v>
      </c>
    </row>
    <row r="648" spans="1:28" ht="15" customHeight="1" x14ac:dyDescent="0.25">
      <c r="A648" s="6" t="s">
        <v>757</v>
      </c>
      <c r="B648" s="5" t="s">
        <v>14</v>
      </c>
      <c r="C648" s="21" t="s">
        <v>908</v>
      </c>
      <c r="D648" s="5" t="s">
        <v>30</v>
      </c>
      <c r="E648" s="18" t="str">
        <f t="shared" si="10"/>
        <v>R12B</v>
      </c>
      <c r="F648" s="5" t="s">
        <v>756</v>
      </c>
      <c r="G648" s="7" t="e">
        <f>#REF!</f>
        <v>#REF!</v>
      </c>
      <c r="H648" s="5" t="s">
        <v>351</v>
      </c>
      <c r="I648" s="5" t="s">
        <v>755</v>
      </c>
      <c r="J648" s="20">
        <v>511194439</v>
      </c>
      <c r="K648" s="20">
        <v>38112</v>
      </c>
      <c r="L648" s="20" t="s">
        <v>382</v>
      </c>
      <c r="M648" s="20" t="s">
        <v>386</v>
      </c>
      <c r="N648" s="20" t="s">
        <v>387</v>
      </c>
      <c r="O648" s="20" t="s">
        <v>374</v>
      </c>
      <c r="P648" s="20" t="s">
        <v>351</v>
      </c>
      <c r="Q648" s="20">
        <v>291924167</v>
      </c>
      <c r="R648" s="20">
        <v>291960106</v>
      </c>
      <c r="S648" s="20" t="s">
        <v>600</v>
      </c>
      <c r="T648" s="20" t="s">
        <v>386</v>
      </c>
      <c r="U648" s="20" t="s">
        <v>387</v>
      </c>
      <c r="V648" s="20" t="s">
        <v>374</v>
      </c>
      <c r="W648" s="20" t="s">
        <v>351</v>
      </c>
      <c r="X648" s="20">
        <v>291924167</v>
      </c>
      <c r="Y648" s="20"/>
      <c r="Z648" s="20"/>
      <c r="AA648" s="20" t="s">
        <v>389</v>
      </c>
      <c r="AB648" s="33" t="s">
        <v>599</v>
      </c>
    </row>
    <row r="649" spans="1:28" ht="15" customHeight="1" x14ac:dyDescent="0.25">
      <c r="A649" s="6" t="s">
        <v>757</v>
      </c>
      <c r="B649" s="5" t="s">
        <v>15</v>
      </c>
      <c r="C649" s="21" t="s">
        <v>900</v>
      </c>
      <c r="D649" s="5" t="s">
        <v>31</v>
      </c>
      <c r="E649" s="18" t="str">
        <f t="shared" si="10"/>
        <v>R12B;R12J</v>
      </c>
      <c r="F649" s="5" t="s">
        <v>756</v>
      </c>
      <c r="G649" s="7" t="e">
        <f>#REF!</f>
        <v>#REF!</v>
      </c>
      <c r="H649" s="5" t="s">
        <v>351</v>
      </c>
      <c r="I649" s="5" t="s">
        <v>755</v>
      </c>
      <c r="J649" s="20">
        <v>511194439</v>
      </c>
      <c r="K649" s="20">
        <v>38112</v>
      </c>
      <c r="L649" s="20" t="s">
        <v>382</v>
      </c>
      <c r="M649" s="20" t="s">
        <v>386</v>
      </c>
      <c r="N649" s="20" t="s">
        <v>387</v>
      </c>
      <c r="O649" s="20" t="s">
        <v>374</v>
      </c>
      <c r="P649" s="20" t="s">
        <v>351</v>
      </c>
      <c r="Q649" s="20">
        <v>291924167</v>
      </c>
      <c r="R649" s="20">
        <v>291960106</v>
      </c>
      <c r="S649" s="20" t="s">
        <v>600</v>
      </c>
      <c r="T649" s="20" t="s">
        <v>386</v>
      </c>
      <c r="U649" s="20" t="s">
        <v>387</v>
      </c>
      <c r="V649" s="20" t="s">
        <v>374</v>
      </c>
      <c r="W649" s="20" t="s">
        <v>351</v>
      </c>
      <c r="X649" s="20">
        <v>291924167</v>
      </c>
      <c r="Y649" s="20"/>
      <c r="Z649" s="20"/>
      <c r="AA649" s="20" t="s">
        <v>389</v>
      </c>
      <c r="AB649" s="33" t="s">
        <v>599</v>
      </c>
    </row>
    <row r="650" spans="1:28" ht="15" customHeight="1" x14ac:dyDescent="0.25">
      <c r="A650" s="6" t="s">
        <v>757</v>
      </c>
      <c r="B650" s="5" t="s">
        <v>16</v>
      </c>
      <c r="C650" s="21" t="s">
        <v>906</v>
      </c>
      <c r="D650" s="5" t="s">
        <v>32</v>
      </c>
      <c r="E650" s="18" t="str">
        <f t="shared" si="10"/>
        <v>R12I</v>
      </c>
      <c r="F650" s="5" t="s">
        <v>756</v>
      </c>
      <c r="G650" s="7" t="e">
        <f>#REF!</f>
        <v>#REF!</v>
      </c>
      <c r="H650" s="5" t="s">
        <v>351</v>
      </c>
      <c r="I650" s="5" t="s">
        <v>755</v>
      </c>
      <c r="J650" s="20">
        <v>511194439</v>
      </c>
      <c r="K650" s="20">
        <v>38112</v>
      </c>
      <c r="L650" s="20" t="s">
        <v>382</v>
      </c>
      <c r="M650" s="20" t="s">
        <v>386</v>
      </c>
      <c r="N650" s="20" t="s">
        <v>387</v>
      </c>
      <c r="O650" s="20" t="s">
        <v>374</v>
      </c>
      <c r="P650" s="20" t="s">
        <v>351</v>
      </c>
      <c r="Q650" s="20">
        <v>291924167</v>
      </c>
      <c r="R650" s="20">
        <v>291960106</v>
      </c>
      <c r="S650" s="20" t="s">
        <v>600</v>
      </c>
      <c r="T650" s="20" t="s">
        <v>386</v>
      </c>
      <c r="U650" s="20" t="s">
        <v>387</v>
      </c>
      <c r="V650" s="20" t="s">
        <v>374</v>
      </c>
      <c r="W650" s="20" t="s">
        <v>351</v>
      </c>
      <c r="X650" s="20">
        <v>291924167</v>
      </c>
      <c r="Y650" s="20"/>
      <c r="Z650" s="20"/>
      <c r="AA650" s="20" t="s">
        <v>389</v>
      </c>
      <c r="AB650" s="33" t="s">
        <v>599</v>
      </c>
    </row>
    <row r="651" spans="1:28" ht="15" customHeight="1" x14ac:dyDescent="0.25">
      <c r="A651" s="6" t="s">
        <v>757</v>
      </c>
      <c r="B651" s="5" t="s">
        <v>17</v>
      </c>
      <c r="C651" s="21" t="s">
        <v>906</v>
      </c>
      <c r="D651" s="5" t="s">
        <v>33</v>
      </c>
      <c r="E651" s="18" t="str">
        <f t="shared" si="10"/>
        <v>R12I</v>
      </c>
      <c r="F651" s="5" t="s">
        <v>756</v>
      </c>
      <c r="G651" s="7" t="e">
        <f>#REF!</f>
        <v>#REF!</v>
      </c>
      <c r="H651" s="5" t="s">
        <v>351</v>
      </c>
      <c r="I651" s="5" t="s">
        <v>755</v>
      </c>
      <c r="J651" s="20">
        <v>511194439</v>
      </c>
      <c r="K651" s="20">
        <v>38112</v>
      </c>
      <c r="L651" s="20" t="s">
        <v>382</v>
      </c>
      <c r="M651" s="20" t="s">
        <v>386</v>
      </c>
      <c r="N651" s="20" t="s">
        <v>387</v>
      </c>
      <c r="O651" s="20" t="s">
        <v>374</v>
      </c>
      <c r="P651" s="20" t="s">
        <v>351</v>
      </c>
      <c r="Q651" s="20">
        <v>291924167</v>
      </c>
      <c r="R651" s="20">
        <v>291960106</v>
      </c>
      <c r="S651" s="20" t="s">
        <v>600</v>
      </c>
      <c r="T651" s="20" t="s">
        <v>386</v>
      </c>
      <c r="U651" s="20" t="s">
        <v>387</v>
      </c>
      <c r="V651" s="20" t="s">
        <v>374</v>
      </c>
      <c r="W651" s="20" t="s">
        <v>351</v>
      </c>
      <c r="X651" s="20">
        <v>291924167</v>
      </c>
      <c r="Y651" s="20"/>
      <c r="Z651" s="20"/>
      <c r="AA651" s="20" t="s">
        <v>389</v>
      </c>
      <c r="AB651" s="33" t="s">
        <v>599</v>
      </c>
    </row>
    <row r="652" spans="1:28" ht="15" customHeight="1" x14ac:dyDescent="0.25">
      <c r="A652" s="6" t="s">
        <v>757</v>
      </c>
      <c r="B652" s="5" t="s">
        <v>18</v>
      </c>
      <c r="C652" s="21" t="s">
        <v>900</v>
      </c>
      <c r="D652" s="5" t="s">
        <v>34</v>
      </c>
      <c r="E652" s="18" t="str">
        <f t="shared" si="10"/>
        <v>R12B;R12J</v>
      </c>
      <c r="F652" s="5" t="s">
        <v>756</v>
      </c>
      <c r="G652" s="7" t="e">
        <f>#REF!</f>
        <v>#REF!</v>
      </c>
      <c r="H652" s="5" t="s">
        <v>351</v>
      </c>
      <c r="I652" s="5" t="s">
        <v>755</v>
      </c>
      <c r="J652" s="20">
        <v>511194439</v>
      </c>
      <c r="K652" s="20">
        <v>38112</v>
      </c>
      <c r="L652" s="20" t="s">
        <v>382</v>
      </c>
      <c r="M652" s="20" t="s">
        <v>386</v>
      </c>
      <c r="N652" s="20" t="s">
        <v>387</v>
      </c>
      <c r="O652" s="20" t="s">
        <v>374</v>
      </c>
      <c r="P652" s="20" t="s">
        <v>351</v>
      </c>
      <c r="Q652" s="20">
        <v>291924167</v>
      </c>
      <c r="R652" s="20">
        <v>291960106</v>
      </c>
      <c r="S652" s="20" t="s">
        <v>600</v>
      </c>
      <c r="T652" s="20" t="s">
        <v>386</v>
      </c>
      <c r="U652" s="20" t="s">
        <v>387</v>
      </c>
      <c r="V652" s="20" t="s">
        <v>374</v>
      </c>
      <c r="W652" s="20" t="s">
        <v>351</v>
      </c>
      <c r="X652" s="20">
        <v>291924167</v>
      </c>
      <c r="Y652" s="20"/>
      <c r="Z652" s="20"/>
      <c r="AA652" s="20" t="s">
        <v>389</v>
      </c>
      <c r="AB652" s="33" t="s">
        <v>599</v>
      </c>
    </row>
    <row r="653" spans="1:28" ht="15" customHeight="1" x14ac:dyDescent="0.25">
      <c r="A653" s="6" t="s">
        <v>757</v>
      </c>
      <c r="B653" s="5" t="s">
        <v>19</v>
      </c>
      <c r="C653" s="21" t="s">
        <v>908</v>
      </c>
      <c r="D653" s="5" t="s">
        <v>35</v>
      </c>
      <c r="E653" s="18" t="str">
        <f t="shared" si="10"/>
        <v>R12B</v>
      </c>
      <c r="F653" s="5" t="s">
        <v>756</v>
      </c>
      <c r="G653" s="7" t="e">
        <f>#REF!</f>
        <v>#REF!</v>
      </c>
      <c r="H653" s="5" t="s">
        <v>351</v>
      </c>
      <c r="I653" s="5" t="s">
        <v>755</v>
      </c>
      <c r="J653" s="20">
        <v>511194439</v>
      </c>
      <c r="K653" s="20">
        <v>38112</v>
      </c>
      <c r="L653" s="20" t="s">
        <v>382</v>
      </c>
      <c r="M653" s="20" t="s">
        <v>386</v>
      </c>
      <c r="N653" s="20" t="s">
        <v>387</v>
      </c>
      <c r="O653" s="20" t="s">
        <v>374</v>
      </c>
      <c r="P653" s="20" t="s">
        <v>351</v>
      </c>
      <c r="Q653" s="20">
        <v>291924167</v>
      </c>
      <c r="R653" s="20">
        <v>291960106</v>
      </c>
      <c r="S653" s="20" t="s">
        <v>600</v>
      </c>
      <c r="T653" s="20" t="s">
        <v>386</v>
      </c>
      <c r="U653" s="20" t="s">
        <v>387</v>
      </c>
      <c r="V653" s="20" t="s">
        <v>374</v>
      </c>
      <c r="W653" s="20" t="s">
        <v>351</v>
      </c>
      <c r="X653" s="20">
        <v>291924167</v>
      </c>
      <c r="Y653" s="20"/>
      <c r="Z653" s="20"/>
      <c r="AA653" s="20" t="s">
        <v>389</v>
      </c>
      <c r="AB653" s="33" t="s">
        <v>599</v>
      </c>
    </row>
    <row r="654" spans="1:28" ht="15" customHeight="1" x14ac:dyDescent="0.25">
      <c r="A654" s="6" t="s">
        <v>757</v>
      </c>
      <c r="B654" s="5" t="s">
        <v>20</v>
      </c>
      <c r="C654" s="21" t="s">
        <v>908</v>
      </c>
      <c r="D654" s="5" t="s">
        <v>36</v>
      </c>
      <c r="E654" s="18" t="str">
        <f t="shared" si="10"/>
        <v>R12B</v>
      </c>
      <c r="F654" s="5" t="s">
        <v>756</v>
      </c>
      <c r="G654" s="7" t="e">
        <f>#REF!</f>
        <v>#REF!</v>
      </c>
      <c r="H654" s="5" t="s">
        <v>351</v>
      </c>
      <c r="I654" s="5" t="s">
        <v>755</v>
      </c>
      <c r="J654" s="20">
        <v>511194439</v>
      </c>
      <c r="K654" s="20">
        <v>38112</v>
      </c>
      <c r="L654" s="20" t="s">
        <v>382</v>
      </c>
      <c r="M654" s="20" t="s">
        <v>386</v>
      </c>
      <c r="N654" s="20" t="s">
        <v>387</v>
      </c>
      <c r="O654" s="20" t="s">
        <v>374</v>
      </c>
      <c r="P654" s="20" t="s">
        <v>351</v>
      </c>
      <c r="Q654" s="20">
        <v>291924167</v>
      </c>
      <c r="R654" s="20">
        <v>291960106</v>
      </c>
      <c r="S654" s="20" t="s">
        <v>600</v>
      </c>
      <c r="T654" s="20" t="s">
        <v>386</v>
      </c>
      <c r="U654" s="20" t="s">
        <v>387</v>
      </c>
      <c r="V654" s="20" t="s">
        <v>374</v>
      </c>
      <c r="W654" s="20" t="s">
        <v>351</v>
      </c>
      <c r="X654" s="20">
        <v>291924167</v>
      </c>
      <c r="Y654" s="20"/>
      <c r="Z654" s="20"/>
      <c r="AA654" s="20" t="s">
        <v>389</v>
      </c>
      <c r="AB654" s="33" t="s">
        <v>599</v>
      </c>
    </row>
    <row r="655" spans="1:28" ht="15" customHeight="1" x14ac:dyDescent="0.25">
      <c r="A655" s="6" t="s">
        <v>757</v>
      </c>
      <c r="B655" s="5" t="s">
        <v>663</v>
      </c>
      <c r="C655" s="21" t="s">
        <v>899</v>
      </c>
      <c r="D655" s="5" t="s">
        <v>196</v>
      </c>
      <c r="E655" s="18" t="str">
        <f t="shared" si="10"/>
        <v>R13D/D15</v>
      </c>
      <c r="F655" s="5" t="s">
        <v>756</v>
      </c>
      <c r="G655" s="7" t="e">
        <f>#REF!</f>
        <v>#REF!</v>
      </c>
      <c r="H655" s="5" t="s">
        <v>351</v>
      </c>
      <c r="I655" s="5" t="s">
        <v>755</v>
      </c>
      <c r="J655" s="20">
        <v>511194439</v>
      </c>
      <c r="K655" s="20">
        <v>38112</v>
      </c>
      <c r="L655" s="20" t="s">
        <v>382</v>
      </c>
      <c r="M655" s="20" t="s">
        <v>386</v>
      </c>
      <c r="N655" s="20" t="s">
        <v>387</v>
      </c>
      <c r="O655" s="20" t="s">
        <v>374</v>
      </c>
      <c r="P655" s="20" t="s">
        <v>351</v>
      </c>
      <c r="Q655" s="20">
        <v>291924167</v>
      </c>
      <c r="R655" s="20">
        <v>291960106</v>
      </c>
      <c r="S655" s="20" t="s">
        <v>600</v>
      </c>
      <c r="T655" s="20" t="s">
        <v>386</v>
      </c>
      <c r="U655" s="20" t="s">
        <v>387</v>
      </c>
      <c r="V655" s="20" t="s">
        <v>374</v>
      </c>
      <c r="W655" s="20" t="s">
        <v>351</v>
      </c>
      <c r="X655" s="20">
        <v>291924167</v>
      </c>
      <c r="Y655" s="20"/>
      <c r="Z655" s="20"/>
      <c r="AA655" s="20" t="s">
        <v>389</v>
      </c>
      <c r="AB655" s="33" t="s">
        <v>599</v>
      </c>
    </row>
    <row r="656" spans="1:28" ht="15" customHeight="1" x14ac:dyDescent="0.25">
      <c r="A656" s="6" t="s">
        <v>757</v>
      </c>
      <c r="B656" s="5" t="s">
        <v>109</v>
      </c>
      <c r="C656" s="21" t="s">
        <v>924</v>
      </c>
      <c r="D656" s="5" t="s">
        <v>115</v>
      </c>
      <c r="E656" s="18" t="str">
        <f t="shared" si="10"/>
        <v>R12B/D13/R13D</v>
      </c>
      <c r="F656" s="5" t="s">
        <v>756</v>
      </c>
      <c r="G656" s="7" t="e">
        <f>#REF!</f>
        <v>#REF!</v>
      </c>
      <c r="H656" s="5" t="s">
        <v>351</v>
      </c>
      <c r="I656" s="5" t="s">
        <v>755</v>
      </c>
      <c r="J656" s="20">
        <v>511194439</v>
      </c>
      <c r="K656" s="20">
        <v>38112</v>
      </c>
      <c r="L656" s="20" t="s">
        <v>382</v>
      </c>
      <c r="M656" s="20" t="s">
        <v>386</v>
      </c>
      <c r="N656" s="20" t="s">
        <v>387</v>
      </c>
      <c r="O656" s="20" t="s">
        <v>374</v>
      </c>
      <c r="P656" s="20" t="s">
        <v>351</v>
      </c>
      <c r="Q656" s="20">
        <v>291924167</v>
      </c>
      <c r="R656" s="20">
        <v>291960106</v>
      </c>
      <c r="S656" s="20" t="s">
        <v>600</v>
      </c>
      <c r="T656" s="20" t="s">
        <v>386</v>
      </c>
      <c r="U656" s="20" t="s">
        <v>387</v>
      </c>
      <c r="V656" s="20" t="s">
        <v>374</v>
      </c>
      <c r="W656" s="20" t="s">
        <v>351</v>
      </c>
      <c r="X656" s="20">
        <v>291924167</v>
      </c>
      <c r="Y656" s="20"/>
      <c r="Z656" s="20"/>
      <c r="AA656" s="20" t="s">
        <v>389</v>
      </c>
      <c r="AB656" s="33" t="s">
        <v>599</v>
      </c>
    </row>
    <row r="657" spans="1:28" ht="15" customHeight="1" x14ac:dyDescent="0.25">
      <c r="A657" s="6" t="s">
        <v>757</v>
      </c>
      <c r="B657" s="5" t="s">
        <v>110</v>
      </c>
      <c r="C657" s="21" t="s">
        <v>921</v>
      </c>
      <c r="D657" s="5" t="s">
        <v>116</v>
      </c>
      <c r="E657" s="18" t="str">
        <f t="shared" si="10"/>
        <v>R12C/D13/R13D</v>
      </c>
      <c r="F657" s="5" t="s">
        <v>756</v>
      </c>
      <c r="G657" s="7" t="e">
        <f>#REF!</f>
        <v>#REF!</v>
      </c>
      <c r="H657" s="5" t="s">
        <v>351</v>
      </c>
      <c r="I657" s="5" t="s">
        <v>755</v>
      </c>
      <c r="J657" s="20">
        <v>511194439</v>
      </c>
      <c r="K657" s="20">
        <v>38112</v>
      </c>
      <c r="L657" s="20" t="s">
        <v>382</v>
      </c>
      <c r="M657" s="20" t="s">
        <v>386</v>
      </c>
      <c r="N657" s="20" t="s">
        <v>387</v>
      </c>
      <c r="O657" s="20" t="s">
        <v>374</v>
      </c>
      <c r="P657" s="20" t="s">
        <v>351</v>
      </c>
      <c r="Q657" s="20">
        <v>291924167</v>
      </c>
      <c r="R657" s="20">
        <v>291960106</v>
      </c>
      <c r="S657" s="20" t="s">
        <v>600</v>
      </c>
      <c r="T657" s="20" t="s">
        <v>386</v>
      </c>
      <c r="U657" s="20" t="s">
        <v>387</v>
      </c>
      <c r="V657" s="20" t="s">
        <v>374</v>
      </c>
      <c r="W657" s="20" t="s">
        <v>351</v>
      </c>
      <c r="X657" s="20">
        <v>291924167</v>
      </c>
      <c r="Y657" s="20"/>
      <c r="Z657" s="20"/>
      <c r="AA657" s="20" t="s">
        <v>389</v>
      </c>
      <c r="AB657" s="33" t="s">
        <v>599</v>
      </c>
    </row>
    <row r="658" spans="1:28" ht="15" customHeight="1" x14ac:dyDescent="0.25">
      <c r="A658" s="6" t="s">
        <v>757</v>
      </c>
      <c r="B658" s="5" t="s">
        <v>111</v>
      </c>
      <c r="C658" s="21" t="s">
        <v>921</v>
      </c>
      <c r="D658" s="5" t="s">
        <v>197</v>
      </c>
      <c r="E658" s="18" t="str">
        <f t="shared" si="10"/>
        <v>R12C/D13/R13D</v>
      </c>
      <c r="F658" s="5" t="s">
        <v>756</v>
      </c>
      <c r="G658" s="7" t="e">
        <f>#REF!</f>
        <v>#REF!</v>
      </c>
      <c r="H658" s="5" t="s">
        <v>351</v>
      </c>
      <c r="I658" s="5" t="s">
        <v>755</v>
      </c>
      <c r="J658" s="20">
        <v>511194439</v>
      </c>
      <c r="K658" s="20">
        <v>38112</v>
      </c>
      <c r="L658" s="20" t="s">
        <v>382</v>
      </c>
      <c r="M658" s="20" t="s">
        <v>386</v>
      </c>
      <c r="N658" s="20" t="s">
        <v>387</v>
      </c>
      <c r="O658" s="20" t="s">
        <v>374</v>
      </c>
      <c r="P658" s="20" t="s">
        <v>351</v>
      </c>
      <c r="Q658" s="20">
        <v>291924167</v>
      </c>
      <c r="R658" s="20">
        <v>291960106</v>
      </c>
      <c r="S658" s="20" t="s">
        <v>600</v>
      </c>
      <c r="T658" s="20" t="s">
        <v>386</v>
      </c>
      <c r="U658" s="20" t="s">
        <v>387</v>
      </c>
      <c r="V658" s="20" t="s">
        <v>374</v>
      </c>
      <c r="W658" s="20" t="s">
        <v>351</v>
      </c>
      <c r="X658" s="20">
        <v>291924167</v>
      </c>
      <c r="Y658" s="20"/>
      <c r="Z658" s="20"/>
      <c r="AA658" s="20" t="s">
        <v>389</v>
      </c>
      <c r="AB658" s="33" t="s">
        <v>599</v>
      </c>
    </row>
    <row r="659" spans="1:28" ht="15" customHeight="1" x14ac:dyDescent="0.25">
      <c r="A659" s="6" t="s">
        <v>757</v>
      </c>
      <c r="B659" s="5" t="s">
        <v>112</v>
      </c>
      <c r="C659" s="21" t="s">
        <v>907</v>
      </c>
      <c r="D659" s="5" t="s">
        <v>309</v>
      </c>
      <c r="E659" s="18" t="str">
        <f t="shared" si="10"/>
        <v>R12B/D13</v>
      </c>
      <c r="F659" s="5" t="s">
        <v>756</v>
      </c>
      <c r="G659" s="7" t="e">
        <f>#REF!</f>
        <v>#REF!</v>
      </c>
      <c r="H659" s="5" t="s">
        <v>351</v>
      </c>
      <c r="I659" s="5" t="s">
        <v>755</v>
      </c>
      <c r="J659" s="20">
        <v>511194439</v>
      </c>
      <c r="K659" s="20">
        <v>38112</v>
      </c>
      <c r="L659" s="20" t="s">
        <v>382</v>
      </c>
      <c r="M659" s="20" t="s">
        <v>386</v>
      </c>
      <c r="N659" s="20" t="s">
        <v>387</v>
      </c>
      <c r="O659" s="20" t="s">
        <v>374</v>
      </c>
      <c r="P659" s="20" t="s">
        <v>351</v>
      </c>
      <c r="Q659" s="20">
        <v>291924167</v>
      </c>
      <c r="R659" s="20">
        <v>291960106</v>
      </c>
      <c r="S659" s="20" t="s">
        <v>600</v>
      </c>
      <c r="T659" s="20" t="s">
        <v>386</v>
      </c>
      <c r="U659" s="20" t="s">
        <v>387</v>
      </c>
      <c r="V659" s="20" t="s">
        <v>374</v>
      </c>
      <c r="W659" s="20" t="s">
        <v>351</v>
      </c>
      <c r="X659" s="20">
        <v>291924167</v>
      </c>
      <c r="Y659" s="20"/>
      <c r="Z659" s="20"/>
      <c r="AA659" s="20" t="s">
        <v>389</v>
      </c>
      <c r="AB659" s="33" t="s">
        <v>599</v>
      </c>
    </row>
    <row r="660" spans="1:28" ht="15" customHeight="1" x14ac:dyDescent="0.25">
      <c r="A660" s="6" t="s">
        <v>757</v>
      </c>
      <c r="B660" s="5" t="s">
        <v>21</v>
      </c>
      <c r="C660" s="21" t="s">
        <v>925</v>
      </c>
      <c r="D660" s="5" t="s">
        <v>37</v>
      </c>
      <c r="E660" s="18" t="str">
        <f t="shared" si="10"/>
        <v>R12J/R13C</v>
      </c>
      <c r="F660" s="5" t="s">
        <v>756</v>
      </c>
      <c r="G660" s="7" t="e">
        <f>#REF!</f>
        <v>#REF!</v>
      </c>
      <c r="H660" s="5" t="s">
        <v>351</v>
      </c>
      <c r="I660" s="5" t="s">
        <v>755</v>
      </c>
      <c r="J660" s="20">
        <v>511194439</v>
      </c>
      <c r="K660" s="20">
        <v>38112</v>
      </c>
      <c r="L660" s="20" t="s">
        <v>382</v>
      </c>
      <c r="M660" s="20" t="s">
        <v>386</v>
      </c>
      <c r="N660" s="20" t="s">
        <v>387</v>
      </c>
      <c r="O660" s="20" t="s">
        <v>374</v>
      </c>
      <c r="P660" s="20" t="s">
        <v>351</v>
      </c>
      <c r="Q660" s="20">
        <v>291924167</v>
      </c>
      <c r="R660" s="20">
        <v>291960106</v>
      </c>
      <c r="S660" s="20" t="s">
        <v>600</v>
      </c>
      <c r="T660" s="20" t="s">
        <v>386</v>
      </c>
      <c r="U660" s="20" t="s">
        <v>387</v>
      </c>
      <c r="V660" s="20" t="s">
        <v>374</v>
      </c>
      <c r="W660" s="20" t="s">
        <v>351</v>
      </c>
      <c r="X660" s="20">
        <v>291924167</v>
      </c>
      <c r="Y660" s="20"/>
      <c r="Z660" s="20"/>
      <c r="AA660" s="20" t="s">
        <v>389</v>
      </c>
      <c r="AB660" s="33" t="s">
        <v>599</v>
      </c>
    </row>
    <row r="661" spans="1:28" ht="15" customHeight="1" x14ac:dyDescent="0.25">
      <c r="A661" s="6" t="s">
        <v>757</v>
      </c>
      <c r="B661" s="5" t="s">
        <v>314</v>
      </c>
      <c r="C661" s="21" t="s">
        <v>910</v>
      </c>
      <c r="D661" s="5" t="s">
        <v>395</v>
      </c>
      <c r="E661" s="18" t="str">
        <f t="shared" si="10"/>
        <v>R12C/R13D</v>
      </c>
      <c r="F661" s="5" t="s">
        <v>756</v>
      </c>
      <c r="G661" s="7" t="e">
        <f>#REF!</f>
        <v>#REF!</v>
      </c>
      <c r="H661" s="5" t="s">
        <v>351</v>
      </c>
      <c r="I661" s="5" t="s">
        <v>755</v>
      </c>
      <c r="J661" s="20">
        <v>511194439</v>
      </c>
      <c r="K661" s="20">
        <v>38112</v>
      </c>
      <c r="L661" s="20" t="s">
        <v>382</v>
      </c>
      <c r="M661" s="20" t="s">
        <v>386</v>
      </c>
      <c r="N661" s="20" t="s">
        <v>387</v>
      </c>
      <c r="O661" s="20" t="s">
        <v>374</v>
      </c>
      <c r="P661" s="20" t="s">
        <v>351</v>
      </c>
      <c r="Q661" s="20">
        <v>291924167</v>
      </c>
      <c r="R661" s="20">
        <v>291960106</v>
      </c>
      <c r="S661" s="20" t="s">
        <v>600</v>
      </c>
      <c r="T661" s="20" t="s">
        <v>386</v>
      </c>
      <c r="U661" s="20" t="s">
        <v>387</v>
      </c>
      <c r="V661" s="20" t="s">
        <v>374</v>
      </c>
      <c r="W661" s="20" t="s">
        <v>351</v>
      </c>
      <c r="X661" s="20">
        <v>291924167</v>
      </c>
      <c r="Y661" s="20"/>
      <c r="Z661" s="20"/>
      <c r="AA661" s="20" t="s">
        <v>389</v>
      </c>
      <c r="AB661" s="33" t="s">
        <v>599</v>
      </c>
    </row>
    <row r="662" spans="1:28" ht="15" customHeight="1" x14ac:dyDescent="0.25">
      <c r="A662" s="6" t="s">
        <v>757</v>
      </c>
      <c r="B662" s="5" t="s">
        <v>331</v>
      </c>
      <c r="C662" s="21" t="s">
        <v>909</v>
      </c>
      <c r="D662" s="5" t="s">
        <v>332</v>
      </c>
      <c r="E662" s="18" t="str">
        <f t="shared" si="10"/>
        <v>R13C</v>
      </c>
      <c r="F662" s="5" t="s">
        <v>756</v>
      </c>
      <c r="G662" s="7" t="e">
        <f>#REF!</f>
        <v>#REF!</v>
      </c>
      <c r="H662" s="5" t="s">
        <v>351</v>
      </c>
      <c r="I662" s="5" t="s">
        <v>755</v>
      </c>
      <c r="J662" s="20">
        <v>511194439</v>
      </c>
      <c r="K662" s="20">
        <v>38112</v>
      </c>
      <c r="L662" s="20" t="s">
        <v>382</v>
      </c>
      <c r="M662" s="20" t="s">
        <v>386</v>
      </c>
      <c r="N662" s="20" t="s">
        <v>387</v>
      </c>
      <c r="O662" s="20" t="s">
        <v>374</v>
      </c>
      <c r="P662" s="20" t="s">
        <v>351</v>
      </c>
      <c r="Q662" s="20">
        <v>291924167</v>
      </c>
      <c r="R662" s="20">
        <v>291960106</v>
      </c>
      <c r="S662" s="20" t="s">
        <v>600</v>
      </c>
      <c r="T662" s="20" t="s">
        <v>386</v>
      </c>
      <c r="U662" s="20" t="s">
        <v>387</v>
      </c>
      <c r="V662" s="20" t="s">
        <v>374</v>
      </c>
      <c r="W662" s="20" t="s">
        <v>351</v>
      </c>
      <c r="X662" s="20">
        <v>291924167</v>
      </c>
      <c r="Y662" s="20"/>
      <c r="Z662" s="20"/>
      <c r="AA662" s="20" t="s">
        <v>389</v>
      </c>
      <c r="AB662" s="33" t="s">
        <v>599</v>
      </c>
    </row>
    <row r="663" spans="1:28" ht="15" customHeight="1" x14ac:dyDescent="0.25">
      <c r="A663" s="6" t="s">
        <v>757</v>
      </c>
      <c r="B663" s="5" t="s">
        <v>22</v>
      </c>
      <c r="C663" s="21" t="s">
        <v>909</v>
      </c>
      <c r="D663" s="5" t="s">
        <v>38</v>
      </c>
      <c r="E663" s="18" t="str">
        <f t="shared" si="10"/>
        <v>R13C</v>
      </c>
      <c r="F663" s="5" t="s">
        <v>756</v>
      </c>
      <c r="G663" s="7" t="e">
        <f>#REF!</f>
        <v>#REF!</v>
      </c>
      <c r="H663" s="5" t="s">
        <v>351</v>
      </c>
      <c r="I663" s="5" t="s">
        <v>755</v>
      </c>
      <c r="J663" s="20">
        <v>511194439</v>
      </c>
      <c r="K663" s="20">
        <v>38112</v>
      </c>
      <c r="L663" s="20" t="s">
        <v>382</v>
      </c>
      <c r="M663" s="20" t="s">
        <v>386</v>
      </c>
      <c r="N663" s="20" t="s">
        <v>387</v>
      </c>
      <c r="O663" s="20" t="s">
        <v>374</v>
      </c>
      <c r="P663" s="20" t="s">
        <v>351</v>
      </c>
      <c r="Q663" s="20">
        <v>291924167</v>
      </c>
      <c r="R663" s="20">
        <v>291960106</v>
      </c>
      <c r="S663" s="20" t="s">
        <v>600</v>
      </c>
      <c r="T663" s="20" t="s">
        <v>386</v>
      </c>
      <c r="U663" s="20" t="s">
        <v>387</v>
      </c>
      <c r="V663" s="20" t="s">
        <v>374</v>
      </c>
      <c r="W663" s="20" t="s">
        <v>351</v>
      </c>
      <c r="X663" s="20">
        <v>291924167</v>
      </c>
      <c r="Y663" s="20"/>
      <c r="Z663" s="20"/>
      <c r="AA663" s="20" t="s">
        <v>389</v>
      </c>
      <c r="AB663" s="33" t="s">
        <v>599</v>
      </c>
    </row>
    <row r="664" spans="1:28" ht="15" customHeight="1" x14ac:dyDescent="0.25">
      <c r="A664" s="6" t="s">
        <v>757</v>
      </c>
      <c r="B664" s="5" t="s">
        <v>23</v>
      </c>
      <c r="C664" s="21" t="s">
        <v>898</v>
      </c>
      <c r="D664" s="5" t="s">
        <v>39</v>
      </c>
      <c r="E664" s="18" t="str">
        <f t="shared" si="10"/>
        <v>R13D</v>
      </c>
      <c r="F664" s="5" t="s">
        <v>756</v>
      </c>
      <c r="G664" s="7" t="e">
        <f>#REF!</f>
        <v>#REF!</v>
      </c>
      <c r="H664" s="5" t="s">
        <v>351</v>
      </c>
      <c r="I664" s="5" t="s">
        <v>755</v>
      </c>
      <c r="J664" s="20">
        <v>511194439</v>
      </c>
      <c r="K664" s="20">
        <v>38112</v>
      </c>
      <c r="L664" s="20" t="s">
        <v>382</v>
      </c>
      <c r="M664" s="20" t="s">
        <v>386</v>
      </c>
      <c r="N664" s="20" t="s">
        <v>387</v>
      </c>
      <c r="O664" s="20" t="s">
        <v>374</v>
      </c>
      <c r="P664" s="20" t="s">
        <v>351</v>
      </c>
      <c r="Q664" s="20">
        <v>291924167</v>
      </c>
      <c r="R664" s="20">
        <v>291960106</v>
      </c>
      <c r="S664" s="20" t="s">
        <v>600</v>
      </c>
      <c r="T664" s="20" t="s">
        <v>386</v>
      </c>
      <c r="U664" s="20" t="s">
        <v>387</v>
      </c>
      <c r="V664" s="20" t="s">
        <v>374</v>
      </c>
      <c r="W664" s="20" t="s">
        <v>351</v>
      </c>
      <c r="X664" s="20">
        <v>291924167</v>
      </c>
      <c r="Y664" s="20"/>
      <c r="Z664" s="20"/>
      <c r="AA664" s="20" t="s">
        <v>389</v>
      </c>
      <c r="AB664" s="33" t="s">
        <v>599</v>
      </c>
    </row>
    <row r="665" spans="1:28" ht="15" customHeight="1" x14ac:dyDescent="0.25">
      <c r="A665" s="6" t="s">
        <v>757</v>
      </c>
      <c r="B665" s="5" t="s">
        <v>79</v>
      </c>
      <c r="C665" s="21" t="s">
        <v>911</v>
      </c>
      <c r="D665" s="5" t="s">
        <v>80</v>
      </c>
      <c r="E665" s="18" t="str">
        <f t="shared" si="10"/>
        <v>R13C;R13D</v>
      </c>
      <c r="F665" s="5" t="s">
        <v>756</v>
      </c>
      <c r="G665" s="7" t="e">
        <f>#REF!</f>
        <v>#REF!</v>
      </c>
      <c r="H665" s="5" t="s">
        <v>351</v>
      </c>
      <c r="I665" s="5" t="s">
        <v>755</v>
      </c>
      <c r="J665" s="20">
        <v>511194439</v>
      </c>
      <c r="K665" s="20">
        <v>38112</v>
      </c>
      <c r="L665" s="20" t="s">
        <v>382</v>
      </c>
      <c r="M665" s="20" t="s">
        <v>386</v>
      </c>
      <c r="N665" s="20" t="s">
        <v>387</v>
      </c>
      <c r="O665" s="20" t="s">
        <v>374</v>
      </c>
      <c r="P665" s="20" t="s">
        <v>351</v>
      </c>
      <c r="Q665" s="20">
        <v>291924167</v>
      </c>
      <c r="R665" s="20">
        <v>291960106</v>
      </c>
      <c r="S665" s="20" t="s">
        <v>600</v>
      </c>
      <c r="T665" s="20" t="s">
        <v>386</v>
      </c>
      <c r="U665" s="20" t="s">
        <v>387</v>
      </c>
      <c r="V665" s="20" t="s">
        <v>374</v>
      </c>
      <c r="W665" s="20" t="s">
        <v>351</v>
      </c>
      <c r="X665" s="20">
        <v>291924167</v>
      </c>
      <c r="Y665" s="20"/>
      <c r="Z665" s="20"/>
      <c r="AA665" s="20" t="s">
        <v>389</v>
      </c>
      <c r="AB665" s="33" t="s">
        <v>599</v>
      </c>
    </row>
    <row r="666" spans="1:28" ht="15" customHeight="1" x14ac:dyDescent="0.25">
      <c r="A666" s="6" t="s">
        <v>757</v>
      </c>
      <c r="B666" s="5" t="s">
        <v>122</v>
      </c>
      <c r="C666" s="21" t="s">
        <v>912</v>
      </c>
      <c r="D666" s="5" t="s">
        <v>303</v>
      </c>
      <c r="E666" s="18" t="str">
        <f t="shared" si="10"/>
        <v>R13D/D13</v>
      </c>
      <c r="F666" s="5" t="s">
        <v>756</v>
      </c>
      <c r="G666" s="7" t="e">
        <f>#REF!</f>
        <v>#REF!</v>
      </c>
      <c r="H666" s="5" t="s">
        <v>351</v>
      </c>
      <c r="I666" s="5" t="s">
        <v>755</v>
      </c>
      <c r="J666" s="20">
        <v>511194439</v>
      </c>
      <c r="K666" s="20">
        <v>38112</v>
      </c>
      <c r="L666" s="20" t="s">
        <v>382</v>
      </c>
      <c r="M666" s="20" t="s">
        <v>386</v>
      </c>
      <c r="N666" s="20" t="s">
        <v>387</v>
      </c>
      <c r="O666" s="20" t="s">
        <v>374</v>
      </c>
      <c r="P666" s="20" t="s">
        <v>351</v>
      </c>
      <c r="Q666" s="20">
        <v>291924167</v>
      </c>
      <c r="R666" s="20">
        <v>291960106</v>
      </c>
      <c r="S666" s="20" t="s">
        <v>600</v>
      </c>
      <c r="T666" s="20" t="s">
        <v>386</v>
      </c>
      <c r="U666" s="20" t="s">
        <v>387</v>
      </c>
      <c r="V666" s="20" t="s">
        <v>374</v>
      </c>
      <c r="W666" s="20" t="s">
        <v>351</v>
      </c>
      <c r="X666" s="20">
        <v>291924167</v>
      </c>
      <c r="Y666" s="20"/>
      <c r="Z666" s="20"/>
      <c r="AA666" s="20" t="s">
        <v>389</v>
      </c>
      <c r="AB666" s="33" t="s">
        <v>599</v>
      </c>
    </row>
    <row r="667" spans="1:28" ht="15" customHeight="1" x14ac:dyDescent="0.25">
      <c r="A667" s="6" t="s">
        <v>757</v>
      </c>
      <c r="B667" s="5" t="s">
        <v>123</v>
      </c>
      <c r="C667" s="21" t="s">
        <v>912</v>
      </c>
      <c r="D667" s="5" t="s">
        <v>333</v>
      </c>
      <c r="E667" s="18" t="str">
        <f t="shared" si="10"/>
        <v>R13D/D13</v>
      </c>
      <c r="F667" s="5" t="s">
        <v>756</v>
      </c>
      <c r="G667" s="7" t="e">
        <f>#REF!</f>
        <v>#REF!</v>
      </c>
      <c r="H667" s="5" t="s">
        <v>351</v>
      </c>
      <c r="I667" s="5" t="s">
        <v>755</v>
      </c>
      <c r="J667" s="20">
        <v>511194439</v>
      </c>
      <c r="K667" s="20">
        <v>38112</v>
      </c>
      <c r="L667" s="20" t="s">
        <v>382</v>
      </c>
      <c r="M667" s="20" t="s">
        <v>386</v>
      </c>
      <c r="N667" s="20" t="s">
        <v>387</v>
      </c>
      <c r="O667" s="20" t="s">
        <v>374</v>
      </c>
      <c r="P667" s="20" t="s">
        <v>351</v>
      </c>
      <c r="Q667" s="20">
        <v>291924167</v>
      </c>
      <c r="R667" s="20">
        <v>291960106</v>
      </c>
      <c r="S667" s="20" t="s">
        <v>600</v>
      </c>
      <c r="T667" s="20" t="s">
        <v>386</v>
      </c>
      <c r="U667" s="20" t="s">
        <v>387</v>
      </c>
      <c r="V667" s="20" t="s">
        <v>374</v>
      </c>
      <c r="W667" s="20" t="s">
        <v>351</v>
      </c>
      <c r="X667" s="20">
        <v>291924167</v>
      </c>
      <c r="Y667" s="20"/>
      <c r="Z667" s="20"/>
      <c r="AA667" s="20" t="s">
        <v>389</v>
      </c>
      <c r="AB667" s="33" t="s">
        <v>599</v>
      </c>
    </row>
    <row r="668" spans="1:28" ht="15" customHeight="1" x14ac:dyDescent="0.25">
      <c r="A668" s="6" t="s">
        <v>757</v>
      </c>
      <c r="B668" s="5" t="s">
        <v>334</v>
      </c>
      <c r="C668" s="21" t="s">
        <v>898</v>
      </c>
      <c r="D668" s="5" t="s">
        <v>335</v>
      </c>
      <c r="E668" s="18" t="str">
        <f t="shared" si="10"/>
        <v>R13D</v>
      </c>
      <c r="F668" s="5" t="s">
        <v>756</v>
      </c>
      <c r="G668" s="7" t="e">
        <f>#REF!</f>
        <v>#REF!</v>
      </c>
      <c r="H668" s="5" t="s">
        <v>351</v>
      </c>
      <c r="I668" s="5" t="s">
        <v>755</v>
      </c>
      <c r="J668" s="20">
        <v>511194439</v>
      </c>
      <c r="K668" s="20">
        <v>38112</v>
      </c>
      <c r="L668" s="20" t="s">
        <v>382</v>
      </c>
      <c r="M668" s="20" t="s">
        <v>386</v>
      </c>
      <c r="N668" s="20" t="s">
        <v>387</v>
      </c>
      <c r="O668" s="20" t="s">
        <v>374</v>
      </c>
      <c r="P668" s="20" t="s">
        <v>351</v>
      </c>
      <c r="Q668" s="20">
        <v>291924167</v>
      </c>
      <c r="R668" s="20">
        <v>291960106</v>
      </c>
      <c r="S668" s="20" t="s">
        <v>600</v>
      </c>
      <c r="T668" s="20" t="s">
        <v>386</v>
      </c>
      <c r="U668" s="20" t="s">
        <v>387</v>
      </c>
      <c r="V668" s="20" t="s">
        <v>374</v>
      </c>
      <c r="W668" s="20" t="s">
        <v>351</v>
      </c>
      <c r="X668" s="20">
        <v>291924167</v>
      </c>
      <c r="Y668" s="20"/>
      <c r="Z668" s="20"/>
      <c r="AA668" s="20" t="s">
        <v>389</v>
      </c>
      <c r="AB668" s="33" t="s">
        <v>599</v>
      </c>
    </row>
    <row r="669" spans="1:28" ht="15" customHeight="1" x14ac:dyDescent="0.25">
      <c r="A669" s="6" t="s">
        <v>757</v>
      </c>
      <c r="B669" s="5" t="s">
        <v>664</v>
      </c>
      <c r="C669" s="21" t="s">
        <v>899</v>
      </c>
      <c r="D669" s="5" t="s">
        <v>697</v>
      </c>
      <c r="E669" s="18" t="str">
        <f t="shared" si="10"/>
        <v>R13D/D15</v>
      </c>
      <c r="F669" s="5" t="s">
        <v>756</v>
      </c>
      <c r="G669" s="7" t="e">
        <f>#REF!</f>
        <v>#REF!</v>
      </c>
      <c r="H669" s="5" t="s">
        <v>351</v>
      </c>
      <c r="I669" s="5" t="s">
        <v>755</v>
      </c>
      <c r="J669" s="20">
        <v>511194439</v>
      </c>
      <c r="K669" s="20">
        <v>38112</v>
      </c>
      <c r="L669" s="20" t="s">
        <v>382</v>
      </c>
      <c r="M669" s="20" t="s">
        <v>386</v>
      </c>
      <c r="N669" s="20" t="s">
        <v>387</v>
      </c>
      <c r="O669" s="20" t="s">
        <v>374</v>
      </c>
      <c r="P669" s="20" t="s">
        <v>351</v>
      </c>
      <c r="Q669" s="20">
        <v>291924167</v>
      </c>
      <c r="R669" s="20">
        <v>291960106</v>
      </c>
      <c r="S669" s="20" t="s">
        <v>600</v>
      </c>
      <c r="T669" s="20" t="s">
        <v>386</v>
      </c>
      <c r="U669" s="20" t="s">
        <v>387</v>
      </c>
      <c r="V669" s="20" t="s">
        <v>374</v>
      </c>
      <c r="W669" s="20" t="s">
        <v>351</v>
      </c>
      <c r="X669" s="20">
        <v>291924167</v>
      </c>
      <c r="Y669" s="20"/>
      <c r="Z669" s="20"/>
      <c r="AA669" s="20" t="s">
        <v>389</v>
      </c>
      <c r="AB669" s="33" t="s">
        <v>599</v>
      </c>
    </row>
    <row r="670" spans="1:28" ht="15" customHeight="1" x14ac:dyDescent="0.25">
      <c r="A670" s="6" t="s">
        <v>757</v>
      </c>
      <c r="B670" s="5" t="s">
        <v>140</v>
      </c>
      <c r="C670" s="21" t="s">
        <v>911</v>
      </c>
      <c r="D670" s="5" t="s">
        <v>692</v>
      </c>
      <c r="E670" s="18" t="str">
        <f t="shared" si="10"/>
        <v>R13C;R13D</v>
      </c>
      <c r="F670" s="5" t="s">
        <v>756</v>
      </c>
      <c r="G670" s="7" t="e">
        <f>#REF!</f>
        <v>#REF!</v>
      </c>
      <c r="H670" s="5" t="s">
        <v>351</v>
      </c>
      <c r="I670" s="5" t="s">
        <v>755</v>
      </c>
      <c r="J670" s="20">
        <v>511194439</v>
      </c>
      <c r="K670" s="20">
        <v>38112</v>
      </c>
      <c r="L670" s="20" t="s">
        <v>382</v>
      </c>
      <c r="M670" s="20" t="s">
        <v>386</v>
      </c>
      <c r="N670" s="20" t="s">
        <v>387</v>
      </c>
      <c r="O670" s="20" t="s">
        <v>374</v>
      </c>
      <c r="P670" s="20" t="s">
        <v>351</v>
      </c>
      <c r="Q670" s="20">
        <v>291924167</v>
      </c>
      <c r="R670" s="20">
        <v>291960106</v>
      </c>
      <c r="S670" s="20" t="s">
        <v>600</v>
      </c>
      <c r="T670" s="20" t="s">
        <v>386</v>
      </c>
      <c r="U670" s="20" t="s">
        <v>387</v>
      </c>
      <c r="V670" s="20" t="s">
        <v>374</v>
      </c>
      <c r="W670" s="20" t="s">
        <v>351</v>
      </c>
      <c r="X670" s="20">
        <v>291924167</v>
      </c>
      <c r="Y670" s="20"/>
      <c r="Z670" s="20"/>
      <c r="AA670" s="20" t="s">
        <v>389</v>
      </c>
      <c r="AB670" s="33" t="s">
        <v>599</v>
      </c>
    </row>
    <row r="671" spans="1:28" ht="15" customHeight="1" x14ac:dyDescent="0.25">
      <c r="A671" s="6" t="s">
        <v>757</v>
      </c>
      <c r="B671" s="5" t="s">
        <v>54</v>
      </c>
      <c r="C671" s="21" t="s">
        <v>900</v>
      </c>
      <c r="D671" s="5" t="s">
        <v>61</v>
      </c>
      <c r="E671" s="18" t="str">
        <f t="shared" si="10"/>
        <v>R12B;R12J</v>
      </c>
      <c r="F671" s="5" t="s">
        <v>756</v>
      </c>
      <c r="G671" s="7" t="e">
        <f>#REF!</f>
        <v>#REF!</v>
      </c>
      <c r="H671" s="5" t="s">
        <v>351</v>
      </c>
      <c r="I671" s="5" t="s">
        <v>755</v>
      </c>
      <c r="J671" s="20">
        <v>511194439</v>
      </c>
      <c r="K671" s="20">
        <v>38112</v>
      </c>
      <c r="L671" s="20" t="s">
        <v>382</v>
      </c>
      <c r="M671" s="20" t="s">
        <v>386</v>
      </c>
      <c r="N671" s="20" t="s">
        <v>387</v>
      </c>
      <c r="O671" s="20" t="s">
        <v>374</v>
      </c>
      <c r="P671" s="20" t="s">
        <v>351</v>
      </c>
      <c r="Q671" s="20">
        <v>291924167</v>
      </c>
      <c r="R671" s="20">
        <v>291960106</v>
      </c>
      <c r="S671" s="20" t="s">
        <v>600</v>
      </c>
      <c r="T671" s="20" t="s">
        <v>386</v>
      </c>
      <c r="U671" s="20" t="s">
        <v>387</v>
      </c>
      <c r="V671" s="20" t="s">
        <v>374</v>
      </c>
      <c r="W671" s="20" t="s">
        <v>351</v>
      </c>
      <c r="X671" s="20">
        <v>291924167</v>
      </c>
      <c r="Y671" s="20"/>
      <c r="Z671" s="20"/>
      <c r="AA671" s="20" t="s">
        <v>389</v>
      </c>
      <c r="AB671" s="33" t="s">
        <v>599</v>
      </c>
    </row>
    <row r="672" spans="1:28" ht="15" customHeight="1" x14ac:dyDescent="0.25">
      <c r="A672" s="6" t="s">
        <v>757</v>
      </c>
      <c r="B672" s="5" t="s">
        <v>60</v>
      </c>
      <c r="C672" s="21" t="s">
        <v>906</v>
      </c>
      <c r="D672" s="5" t="s">
        <v>66</v>
      </c>
      <c r="E672" s="18" t="str">
        <f t="shared" si="10"/>
        <v>R12I</v>
      </c>
      <c r="F672" s="5" t="s">
        <v>756</v>
      </c>
      <c r="G672" s="7" t="e">
        <f>#REF!</f>
        <v>#REF!</v>
      </c>
      <c r="H672" s="5" t="s">
        <v>351</v>
      </c>
      <c r="I672" s="5" t="s">
        <v>755</v>
      </c>
      <c r="J672" s="20">
        <v>511194439</v>
      </c>
      <c r="K672" s="20">
        <v>38112</v>
      </c>
      <c r="L672" s="20" t="s">
        <v>382</v>
      </c>
      <c r="M672" s="20" t="s">
        <v>386</v>
      </c>
      <c r="N672" s="20" t="s">
        <v>387</v>
      </c>
      <c r="O672" s="20" t="s">
        <v>374</v>
      </c>
      <c r="P672" s="20" t="s">
        <v>351</v>
      </c>
      <c r="Q672" s="20">
        <v>291924167</v>
      </c>
      <c r="R672" s="20">
        <v>291960106</v>
      </c>
      <c r="S672" s="20" t="s">
        <v>600</v>
      </c>
      <c r="T672" s="20" t="s">
        <v>386</v>
      </c>
      <c r="U672" s="20" t="s">
        <v>387</v>
      </c>
      <c r="V672" s="20" t="s">
        <v>374</v>
      </c>
      <c r="W672" s="20" t="s">
        <v>351</v>
      </c>
      <c r="X672" s="20">
        <v>291924167</v>
      </c>
      <c r="Y672" s="20"/>
      <c r="Z672" s="20"/>
      <c r="AA672" s="20" t="s">
        <v>389</v>
      </c>
      <c r="AB672" s="33" t="s">
        <v>599</v>
      </c>
    </row>
    <row r="673" spans="1:28" ht="15" customHeight="1" x14ac:dyDescent="0.25">
      <c r="A673" s="6" t="s">
        <v>757</v>
      </c>
      <c r="B673" s="5" t="s">
        <v>124</v>
      </c>
      <c r="C673" s="21" t="s">
        <v>913</v>
      </c>
      <c r="D673" s="5" t="s">
        <v>157</v>
      </c>
      <c r="E673" s="18" t="str">
        <f t="shared" si="10"/>
        <v>R12J/D13</v>
      </c>
      <c r="F673" s="5" t="s">
        <v>756</v>
      </c>
      <c r="G673" s="7" t="e">
        <f>#REF!</f>
        <v>#REF!</v>
      </c>
      <c r="H673" s="5" t="s">
        <v>351</v>
      </c>
      <c r="I673" s="5" t="s">
        <v>755</v>
      </c>
      <c r="J673" s="20">
        <v>511194439</v>
      </c>
      <c r="K673" s="20">
        <v>38112</v>
      </c>
      <c r="L673" s="20" t="s">
        <v>382</v>
      </c>
      <c r="M673" s="20" t="s">
        <v>386</v>
      </c>
      <c r="N673" s="20" t="s">
        <v>387</v>
      </c>
      <c r="O673" s="20" t="s">
        <v>374</v>
      </c>
      <c r="P673" s="20" t="s">
        <v>351</v>
      </c>
      <c r="Q673" s="20">
        <v>291924167</v>
      </c>
      <c r="R673" s="20">
        <v>291960106</v>
      </c>
      <c r="S673" s="20" t="s">
        <v>600</v>
      </c>
      <c r="T673" s="20" t="s">
        <v>386</v>
      </c>
      <c r="U673" s="20" t="s">
        <v>387</v>
      </c>
      <c r="V673" s="20" t="s">
        <v>374</v>
      </c>
      <c r="W673" s="20" t="s">
        <v>351</v>
      </c>
      <c r="X673" s="20">
        <v>291924167</v>
      </c>
      <c r="Y673" s="20"/>
      <c r="Z673" s="20"/>
      <c r="AA673" s="20" t="s">
        <v>389</v>
      </c>
      <c r="AB673" s="33" t="s">
        <v>599</v>
      </c>
    </row>
    <row r="674" spans="1:28" ht="15" customHeight="1" x14ac:dyDescent="0.25">
      <c r="A674" s="6" t="s">
        <v>757</v>
      </c>
      <c r="B674" s="5" t="s">
        <v>125</v>
      </c>
      <c r="C674" s="21" t="s">
        <v>903</v>
      </c>
      <c r="D674" s="5" t="s">
        <v>151</v>
      </c>
      <c r="E674" s="18" t="str">
        <f t="shared" si="10"/>
        <v>R12C</v>
      </c>
      <c r="F674" s="5" t="s">
        <v>756</v>
      </c>
      <c r="G674" s="7" t="e">
        <f>#REF!</f>
        <v>#REF!</v>
      </c>
      <c r="H674" s="5" t="s">
        <v>351</v>
      </c>
      <c r="I674" s="5" t="s">
        <v>755</v>
      </c>
      <c r="J674" s="20">
        <v>511194439</v>
      </c>
      <c r="K674" s="20">
        <v>38112</v>
      </c>
      <c r="L674" s="20" t="s">
        <v>382</v>
      </c>
      <c r="M674" s="20" t="s">
        <v>386</v>
      </c>
      <c r="N674" s="20" t="s">
        <v>387</v>
      </c>
      <c r="O674" s="20" t="s">
        <v>374</v>
      </c>
      <c r="P674" s="20" t="s">
        <v>351</v>
      </c>
      <c r="Q674" s="20">
        <v>291924167</v>
      </c>
      <c r="R674" s="20">
        <v>291960106</v>
      </c>
      <c r="S674" s="20" t="s">
        <v>600</v>
      </c>
      <c r="T674" s="20" t="s">
        <v>386</v>
      </c>
      <c r="U674" s="20" t="s">
        <v>387</v>
      </c>
      <c r="V674" s="20" t="s">
        <v>374</v>
      </c>
      <c r="W674" s="20" t="s">
        <v>351</v>
      </c>
      <c r="X674" s="20">
        <v>291924167</v>
      </c>
      <c r="Y674" s="20"/>
      <c r="Z674" s="20"/>
      <c r="AA674" s="20" t="s">
        <v>389</v>
      </c>
      <c r="AB674" s="33" t="s">
        <v>599</v>
      </c>
    </row>
    <row r="675" spans="1:28" ht="15" customHeight="1" x14ac:dyDescent="0.25">
      <c r="A675" s="6" t="s">
        <v>757</v>
      </c>
      <c r="B675" s="5" t="s">
        <v>126</v>
      </c>
      <c r="C675" s="21" t="s">
        <v>903</v>
      </c>
      <c r="D675" s="5" t="s">
        <v>152</v>
      </c>
      <c r="E675" s="18" t="str">
        <f t="shared" si="10"/>
        <v>R12C</v>
      </c>
      <c r="F675" s="5" t="s">
        <v>756</v>
      </c>
      <c r="G675" s="7" t="e">
        <f>#REF!</f>
        <v>#REF!</v>
      </c>
      <c r="H675" s="5" t="s">
        <v>351</v>
      </c>
      <c r="I675" s="5" t="s">
        <v>755</v>
      </c>
      <c r="J675" s="20">
        <v>511194439</v>
      </c>
      <c r="K675" s="20">
        <v>38112</v>
      </c>
      <c r="L675" s="20" t="s">
        <v>382</v>
      </c>
      <c r="M675" s="20" t="s">
        <v>386</v>
      </c>
      <c r="N675" s="20" t="s">
        <v>387</v>
      </c>
      <c r="O675" s="20" t="s">
        <v>374</v>
      </c>
      <c r="P675" s="20" t="s">
        <v>351</v>
      </c>
      <c r="Q675" s="20">
        <v>291924167</v>
      </c>
      <c r="R675" s="20">
        <v>291960106</v>
      </c>
      <c r="S675" s="20" t="s">
        <v>600</v>
      </c>
      <c r="T675" s="20" t="s">
        <v>386</v>
      </c>
      <c r="U675" s="20" t="s">
        <v>387</v>
      </c>
      <c r="V675" s="20" t="s">
        <v>374</v>
      </c>
      <c r="W675" s="20" t="s">
        <v>351</v>
      </c>
      <c r="X675" s="20">
        <v>291924167</v>
      </c>
      <c r="Y675" s="20"/>
      <c r="Z675" s="20"/>
      <c r="AA675" s="20" t="s">
        <v>389</v>
      </c>
      <c r="AB675" s="33" t="s">
        <v>599</v>
      </c>
    </row>
    <row r="676" spans="1:28" ht="15" customHeight="1" x14ac:dyDescent="0.25">
      <c r="A676" s="6" t="s">
        <v>757</v>
      </c>
      <c r="B676" s="5" t="s">
        <v>452</v>
      </c>
      <c r="C676" s="21" t="s">
        <v>899</v>
      </c>
      <c r="D676" s="5" t="s">
        <v>153</v>
      </c>
      <c r="E676" s="18" t="str">
        <f t="shared" si="10"/>
        <v>R13D/D15</v>
      </c>
      <c r="F676" s="5" t="s">
        <v>756</v>
      </c>
      <c r="G676" s="7" t="e">
        <f>#REF!</f>
        <v>#REF!</v>
      </c>
      <c r="H676" s="5" t="s">
        <v>351</v>
      </c>
      <c r="I676" s="5" t="s">
        <v>755</v>
      </c>
      <c r="J676" s="20">
        <v>511194439</v>
      </c>
      <c r="K676" s="20">
        <v>38112</v>
      </c>
      <c r="L676" s="20" t="s">
        <v>382</v>
      </c>
      <c r="M676" s="20" t="s">
        <v>386</v>
      </c>
      <c r="N676" s="20" t="s">
        <v>387</v>
      </c>
      <c r="O676" s="20" t="s">
        <v>374</v>
      </c>
      <c r="P676" s="20" t="s">
        <v>351</v>
      </c>
      <c r="Q676" s="20">
        <v>291924167</v>
      </c>
      <c r="R676" s="20">
        <v>291960106</v>
      </c>
      <c r="S676" s="20" t="s">
        <v>600</v>
      </c>
      <c r="T676" s="20" t="s">
        <v>386</v>
      </c>
      <c r="U676" s="20" t="s">
        <v>387</v>
      </c>
      <c r="V676" s="20" t="s">
        <v>374</v>
      </c>
      <c r="W676" s="20" t="s">
        <v>351</v>
      </c>
      <c r="X676" s="20">
        <v>291924167</v>
      </c>
      <c r="Y676" s="20"/>
      <c r="Z676" s="20"/>
      <c r="AA676" s="20" t="s">
        <v>389</v>
      </c>
      <c r="AB676" s="33" t="s">
        <v>599</v>
      </c>
    </row>
    <row r="677" spans="1:28" ht="15" customHeight="1" x14ac:dyDescent="0.25">
      <c r="A677" s="6" t="s">
        <v>757</v>
      </c>
      <c r="B677" s="5" t="s">
        <v>177</v>
      </c>
      <c r="C677" s="21" t="s">
        <v>898</v>
      </c>
      <c r="D677" s="5" t="s">
        <v>957</v>
      </c>
      <c r="E677" s="18" t="str">
        <f t="shared" si="10"/>
        <v>R13D</v>
      </c>
      <c r="F677" s="5" t="s">
        <v>756</v>
      </c>
      <c r="G677" s="7" t="e">
        <f>#REF!</f>
        <v>#REF!</v>
      </c>
      <c r="H677" s="5" t="s">
        <v>351</v>
      </c>
      <c r="I677" s="5" t="s">
        <v>755</v>
      </c>
      <c r="J677" s="20">
        <v>511194439</v>
      </c>
      <c r="K677" s="20">
        <v>38112</v>
      </c>
      <c r="L677" s="20" t="s">
        <v>382</v>
      </c>
      <c r="M677" s="20" t="s">
        <v>386</v>
      </c>
      <c r="N677" s="20" t="s">
        <v>387</v>
      </c>
      <c r="O677" s="20" t="s">
        <v>374</v>
      </c>
      <c r="P677" s="20" t="s">
        <v>351</v>
      </c>
      <c r="Q677" s="20">
        <v>291924167</v>
      </c>
      <c r="R677" s="20">
        <v>291960106</v>
      </c>
      <c r="S677" s="20" t="s">
        <v>600</v>
      </c>
      <c r="T677" s="20" t="s">
        <v>386</v>
      </c>
      <c r="U677" s="20" t="s">
        <v>387</v>
      </c>
      <c r="V677" s="20" t="s">
        <v>374</v>
      </c>
      <c r="W677" s="20" t="s">
        <v>351</v>
      </c>
      <c r="X677" s="20">
        <v>291924167</v>
      </c>
      <c r="Y677" s="20"/>
      <c r="Z677" s="20"/>
      <c r="AA677" s="20" t="s">
        <v>389</v>
      </c>
      <c r="AB677" s="33" t="s">
        <v>599</v>
      </c>
    </row>
    <row r="678" spans="1:28" ht="15" customHeight="1" x14ac:dyDescent="0.25">
      <c r="A678" s="6" t="s">
        <v>757</v>
      </c>
      <c r="B678" s="5" t="s">
        <v>128</v>
      </c>
      <c r="C678" s="21" t="s">
        <v>915</v>
      </c>
      <c r="D678" s="5" t="s">
        <v>154</v>
      </c>
      <c r="E678" s="18" t="str">
        <f t="shared" si="10"/>
        <v>R12I/D13/R3A</v>
      </c>
      <c r="F678" s="5" t="s">
        <v>756</v>
      </c>
      <c r="G678" s="7" t="e">
        <f>#REF!</f>
        <v>#REF!</v>
      </c>
      <c r="H678" s="5" t="s">
        <v>351</v>
      </c>
      <c r="I678" s="5" t="s">
        <v>755</v>
      </c>
      <c r="J678" s="20">
        <v>511194439</v>
      </c>
      <c r="K678" s="20">
        <v>38112</v>
      </c>
      <c r="L678" s="20" t="s">
        <v>382</v>
      </c>
      <c r="M678" s="20" t="s">
        <v>386</v>
      </c>
      <c r="N678" s="20" t="s">
        <v>387</v>
      </c>
      <c r="O678" s="20" t="s">
        <v>374</v>
      </c>
      <c r="P678" s="20" t="s">
        <v>351</v>
      </c>
      <c r="Q678" s="20">
        <v>291924167</v>
      </c>
      <c r="R678" s="20">
        <v>291960106</v>
      </c>
      <c r="S678" s="20" t="s">
        <v>600</v>
      </c>
      <c r="T678" s="20" t="s">
        <v>386</v>
      </c>
      <c r="U678" s="20" t="s">
        <v>387</v>
      </c>
      <c r="V678" s="20" t="s">
        <v>374</v>
      </c>
      <c r="W678" s="20" t="s">
        <v>351</v>
      </c>
      <c r="X678" s="20">
        <v>291924167</v>
      </c>
      <c r="Y678" s="20"/>
      <c r="Z678" s="20"/>
      <c r="AA678" s="20" t="s">
        <v>389</v>
      </c>
      <c r="AB678" s="33" t="s">
        <v>599</v>
      </c>
    </row>
    <row r="679" spans="1:28" ht="15" customHeight="1" x14ac:dyDescent="0.25">
      <c r="A679" s="6" t="s">
        <v>757</v>
      </c>
      <c r="B679" s="5" t="s">
        <v>55</v>
      </c>
      <c r="C679" s="21" t="s">
        <v>901</v>
      </c>
      <c r="D679" s="5" t="s">
        <v>62</v>
      </c>
      <c r="E679" s="18" t="str">
        <f t="shared" si="10"/>
        <v>R12I/D13</v>
      </c>
      <c r="F679" s="5" t="s">
        <v>756</v>
      </c>
      <c r="G679" s="7" t="e">
        <f>#REF!</f>
        <v>#REF!</v>
      </c>
      <c r="H679" s="5" t="s">
        <v>351</v>
      </c>
      <c r="I679" s="5" t="s">
        <v>755</v>
      </c>
      <c r="J679" s="20">
        <v>511194439</v>
      </c>
      <c r="K679" s="20">
        <v>38112</v>
      </c>
      <c r="L679" s="20" t="s">
        <v>382</v>
      </c>
      <c r="M679" s="20" t="s">
        <v>386</v>
      </c>
      <c r="N679" s="20" t="s">
        <v>387</v>
      </c>
      <c r="O679" s="20" t="s">
        <v>374</v>
      </c>
      <c r="P679" s="20" t="s">
        <v>351</v>
      </c>
      <c r="Q679" s="20">
        <v>291924167</v>
      </c>
      <c r="R679" s="20">
        <v>291960106</v>
      </c>
      <c r="S679" s="20" t="s">
        <v>600</v>
      </c>
      <c r="T679" s="20" t="s">
        <v>386</v>
      </c>
      <c r="U679" s="20" t="s">
        <v>387</v>
      </c>
      <c r="V679" s="20" t="s">
        <v>374</v>
      </c>
      <c r="W679" s="20" t="s">
        <v>351</v>
      </c>
      <c r="X679" s="20">
        <v>291924167</v>
      </c>
      <c r="Y679" s="20"/>
      <c r="Z679" s="20"/>
      <c r="AA679" s="20" t="s">
        <v>389</v>
      </c>
      <c r="AB679" s="33" t="s">
        <v>599</v>
      </c>
    </row>
    <row r="680" spans="1:28" ht="15" customHeight="1" x14ac:dyDescent="0.25">
      <c r="A680" s="6" t="s">
        <v>757</v>
      </c>
      <c r="B680" s="5" t="s">
        <v>24</v>
      </c>
      <c r="C680" s="21" t="s">
        <v>914</v>
      </c>
      <c r="D680" s="5" t="s">
        <v>40</v>
      </c>
      <c r="E680" s="18" t="str">
        <f t="shared" si="10"/>
        <v>R12B/R12J</v>
      </c>
      <c r="F680" s="5" t="s">
        <v>756</v>
      </c>
      <c r="G680" s="7" t="e">
        <f>#REF!</f>
        <v>#REF!</v>
      </c>
      <c r="H680" s="5" t="s">
        <v>351</v>
      </c>
      <c r="I680" s="5" t="s">
        <v>755</v>
      </c>
      <c r="J680" s="20">
        <v>511194439</v>
      </c>
      <c r="K680" s="20">
        <v>38112</v>
      </c>
      <c r="L680" s="20" t="s">
        <v>382</v>
      </c>
      <c r="M680" s="20" t="s">
        <v>386</v>
      </c>
      <c r="N680" s="20" t="s">
        <v>387</v>
      </c>
      <c r="O680" s="20" t="s">
        <v>374</v>
      </c>
      <c r="P680" s="20" t="s">
        <v>351</v>
      </c>
      <c r="Q680" s="20">
        <v>291924167</v>
      </c>
      <c r="R680" s="20">
        <v>291960106</v>
      </c>
      <c r="S680" s="20" t="s">
        <v>600</v>
      </c>
      <c r="T680" s="20" t="s">
        <v>386</v>
      </c>
      <c r="U680" s="20" t="s">
        <v>387</v>
      </c>
      <c r="V680" s="20" t="s">
        <v>374</v>
      </c>
      <c r="W680" s="20" t="s">
        <v>351</v>
      </c>
      <c r="X680" s="20">
        <v>291924167</v>
      </c>
      <c r="Y680" s="20"/>
      <c r="Z680" s="20"/>
      <c r="AA680" s="20" t="s">
        <v>389</v>
      </c>
      <c r="AB680" s="33" t="s">
        <v>599</v>
      </c>
    </row>
    <row r="681" spans="1:28" ht="15" customHeight="1" x14ac:dyDescent="0.25">
      <c r="A681" s="6" t="s">
        <v>757</v>
      </c>
      <c r="B681" s="5" t="s">
        <v>91</v>
      </c>
      <c r="C681" s="21" t="s">
        <v>898</v>
      </c>
      <c r="D681" s="5" t="s">
        <v>698</v>
      </c>
      <c r="E681" s="18" t="str">
        <f t="shared" si="10"/>
        <v>R13D</v>
      </c>
      <c r="F681" s="5" t="s">
        <v>756</v>
      </c>
      <c r="G681" s="7" t="e">
        <f>#REF!</f>
        <v>#REF!</v>
      </c>
      <c r="H681" s="5" t="s">
        <v>351</v>
      </c>
      <c r="I681" s="5" t="s">
        <v>755</v>
      </c>
      <c r="J681" s="20">
        <v>511194439</v>
      </c>
      <c r="K681" s="20">
        <v>38112</v>
      </c>
      <c r="L681" s="20" t="s">
        <v>382</v>
      </c>
      <c r="M681" s="20" t="s">
        <v>386</v>
      </c>
      <c r="N681" s="20" t="s">
        <v>387</v>
      </c>
      <c r="O681" s="20" t="s">
        <v>374</v>
      </c>
      <c r="P681" s="20" t="s">
        <v>351</v>
      </c>
      <c r="Q681" s="20">
        <v>291924167</v>
      </c>
      <c r="R681" s="20">
        <v>291960106</v>
      </c>
      <c r="S681" s="20" t="s">
        <v>600</v>
      </c>
      <c r="T681" s="20" t="s">
        <v>386</v>
      </c>
      <c r="U681" s="20" t="s">
        <v>387</v>
      </c>
      <c r="V681" s="20" t="s">
        <v>374</v>
      </c>
      <c r="W681" s="20" t="s">
        <v>351</v>
      </c>
      <c r="X681" s="20">
        <v>291924167</v>
      </c>
      <c r="Y681" s="20"/>
      <c r="Z681" s="20"/>
      <c r="AA681" s="20" t="s">
        <v>389</v>
      </c>
      <c r="AB681" s="33" t="s">
        <v>599</v>
      </c>
    </row>
    <row r="682" spans="1:28" ht="15" customHeight="1" x14ac:dyDescent="0.25">
      <c r="A682" s="6" t="s">
        <v>757</v>
      </c>
      <c r="B682" s="5" t="s">
        <v>129</v>
      </c>
      <c r="C682" s="21" t="s">
        <v>926</v>
      </c>
      <c r="D682" s="5" t="s">
        <v>155</v>
      </c>
      <c r="E682" s="18" t="str">
        <f t="shared" si="10"/>
        <v>R13B/R13D/D15</v>
      </c>
      <c r="F682" s="5" t="s">
        <v>756</v>
      </c>
      <c r="G682" s="7" t="e">
        <f>#REF!</f>
        <v>#REF!</v>
      </c>
      <c r="H682" s="5" t="s">
        <v>351</v>
      </c>
      <c r="I682" s="5" t="s">
        <v>755</v>
      </c>
      <c r="J682" s="20">
        <v>511194439</v>
      </c>
      <c r="K682" s="20">
        <v>38112</v>
      </c>
      <c r="L682" s="20" t="s">
        <v>382</v>
      </c>
      <c r="M682" s="20" t="s">
        <v>386</v>
      </c>
      <c r="N682" s="20" t="s">
        <v>387</v>
      </c>
      <c r="O682" s="20" t="s">
        <v>374</v>
      </c>
      <c r="P682" s="20" t="s">
        <v>351</v>
      </c>
      <c r="Q682" s="20">
        <v>291924167</v>
      </c>
      <c r="R682" s="20">
        <v>291960106</v>
      </c>
      <c r="S682" s="20" t="s">
        <v>600</v>
      </c>
      <c r="T682" s="20" t="s">
        <v>386</v>
      </c>
      <c r="U682" s="20" t="s">
        <v>387</v>
      </c>
      <c r="V682" s="20" t="s">
        <v>374</v>
      </c>
      <c r="W682" s="20" t="s">
        <v>351</v>
      </c>
      <c r="X682" s="20">
        <v>291924167</v>
      </c>
      <c r="Y682" s="20"/>
      <c r="Z682" s="20"/>
      <c r="AA682" s="20" t="s">
        <v>389</v>
      </c>
      <c r="AB682" s="33" t="s">
        <v>599</v>
      </c>
    </row>
    <row r="683" spans="1:28" ht="15" customHeight="1" x14ac:dyDescent="0.25">
      <c r="A683" s="6" t="s">
        <v>757</v>
      </c>
      <c r="B683" s="5" t="s">
        <v>76</v>
      </c>
      <c r="C683" s="21" t="s">
        <v>913</v>
      </c>
      <c r="D683" s="5" t="s">
        <v>958</v>
      </c>
      <c r="E683" s="18" t="str">
        <f t="shared" si="10"/>
        <v>R12J/D13</v>
      </c>
      <c r="F683" s="5" t="s">
        <v>756</v>
      </c>
      <c r="G683" s="7" t="e">
        <f>#REF!</f>
        <v>#REF!</v>
      </c>
      <c r="H683" s="5" t="s">
        <v>351</v>
      </c>
      <c r="I683" s="5" t="s">
        <v>755</v>
      </c>
      <c r="J683" s="20">
        <v>511194439</v>
      </c>
      <c r="K683" s="20">
        <v>38112</v>
      </c>
      <c r="L683" s="20" t="s">
        <v>382</v>
      </c>
      <c r="M683" s="20" t="s">
        <v>386</v>
      </c>
      <c r="N683" s="20" t="s">
        <v>387</v>
      </c>
      <c r="O683" s="20" t="s">
        <v>374</v>
      </c>
      <c r="P683" s="20" t="s">
        <v>351</v>
      </c>
      <c r="Q683" s="20">
        <v>291924167</v>
      </c>
      <c r="R683" s="20">
        <v>291960106</v>
      </c>
      <c r="S683" s="20" t="s">
        <v>600</v>
      </c>
      <c r="T683" s="20" t="s">
        <v>386</v>
      </c>
      <c r="U683" s="20" t="s">
        <v>387</v>
      </c>
      <c r="V683" s="20" t="s">
        <v>374</v>
      </c>
      <c r="W683" s="20" t="s">
        <v>351</v>
      </c>
      <c r="X683" s="20">
        <v>291924167</v>
      </c>
      <c r="Y683" s="20"/>
      <c r="Z683" s="20"/>
      <c r="AA683" s="20" t="s">
        <v>389</v>
      </c>
      <c r="AB683" s="33" t="s">
        <v>599</v>
      </c>
    </row>
    <row r="684" spans="1:28" ht="15" customHeight="1" x14ac:dyDescent="0.25">
      <c r="A684" s="6" t="s">
        <v>757</v>
      </c>
      <c r="B684" s="5" t="s">
        <v>25</v>
      </c>
      <c r="C684" s="21" t="s">
        <v>907</v>
      </c>
      <c r="D684" s="5" t="s">
        <v>41</v>
      </c>
      <c r="E684" s="18" t="str">
        <f t="shared" si="10"/>
        <v>R12B/D13</v>
      </c>
      <c r="F684" s="5" t="s">
        <v>756</v>
      </c>
      <c r="G684" s="7" t="e">
        <f>#REF!</f>
        <v>#REF!</v>
      </c>
      <c r="H684" s="5" t="s">
        <v>351</v>
      </c>
      <c r="I684" s="5" t="s">
        <v>755</v>
      </c>
      <c r="J684" s="20">
        <v>511194439</v>
      </c>
      <c r="K684" s="20">
        <v>38112</v>
      </c>
      <c r="L684" s="20" t="s">
        <v>382</v>
      </c>
      <c r="M684" s="20" t="s">
        <v>386</v>
      </c>
      <c r="N684" s="20" t="s">
        <v>387</v>
      </c>
      <c r="O684" s="20" t="s">
        <v>374</v>
      </c>
      <c r="P684" s="20" t="s">
        <v>351</v>
      </c>
      <c r="Q684" s="20">
        <v>291924167</v>
      </c>
      <c r="R684" s="20">
        <v>291960106</v>
      </c>
      <c r="S684" s="20" t="s">
        <v>600</v>
      </c>
      <c r="T684" s="20" t="s">
        <v>386</v>
      </c>
      <c r="U684" s="20" t="s">
        <v>387</v>
      </c>
      <c r="V684" s="20" t="s">
        <v>374</v>
      </c>
      <c r="W684" s="20" t="s">
        <v>351</v>
      </c>
      <c r="X684" s="20">
        <v>291924167</v>
      </c>
      <c r="Y684" s="20"/>
      <c r="Z684" s="20"/>
      <c r="AA684" s="20" t="s">
        <v>389</v>
      </c>
      <c r="AB684" s="33" t="s">
        <v>599</v>
      </c>
    </row>
    <row r="685" spans="1:28" ht="15" customHeight="1" x14ac:dyDescent="0.25">
      <c r="A685" s="6" t="s">
        <v>757</v>
      </c>
      <c r="B685" s="5" t="s">
        <v>89</v>
      </c>
      <c r="C685" s="21" t="s">
        <v>927</v>
      </c>
      <c r="D685" s="5" t="s">
        <v>396</v>
      </c>
      <c r="E685" s="18" t="str">
        <f t="shared" si="10"/>
        <v>R12B/R12I/R12J/D13</v>
      </c>
      <c r="F685" s="5" t="s">
        <v>756</v>
      </c>
      <c r="G685" s="7" t="e">
        <f>#REF!</f>
        <v>#REF!</v>
      </c>
      <c r="H685" s="5" t="s">
        <v>351</v>
      </c>
      <c r="I685" s="5" t="s">
        <v>755</v>
      </c>
      <c r="J685" s="20">
        <v>511194439</v>
      </c>
      <c r="K685" s="20">
        <v>38112</v>
      </c>
      <c r="L685" s="20" t="s">
        <v>382</v>
      </c>
      <c r="M685" s="20" t="s">
        <v>386</v>
      </c>
      <c r="N685" s="20" t="s">
        <v>387</v>
      </c>
      <c r="O685" s="20" t="s">
        <v>374</v>
      </c>
      <c r="P685" s="20" t="s">
        <v>351</v>
      </c>
      <c r="Q685" s="20">
        <v>291924167</v>
      </c>
      <c r="R685" s="20">
        <v>291960106</v>
      </c>
      <c r="S685" s="20" t="s">
        <v>600</v>
      </c>
      <c r="T685" s="20" t="s">
        <v>386</v>
      </c>
      <c r="U685" s="20" t="s">
        <v>387</v>
      </c>
      <c r="V685" s="20" t="s">
        <v>374</v>
      </c>
      <c r="W685" s="20" t="s">
        <v>351</v>
      </c>
      <c r="X685" s="20">
        <v>291924167</v>
      </c>
      <c r="Y685" s="20"/>
      <c r="Z685" s="20"/>
      <c r="AA685" s="20" t="s">
        <v>389</v>
      </c>
      <c r="AB685" s="33" t="s">
        <v>599</v>
      </c>
    </row>
    <row r="686" spans="1:28" ht="15" customHeight="1" x14ac:dyDescent="0.25">
      <c r="A686" s="6" t="s">
        <v>754</v>
      </c>
      <c r="B686" s="5" t="s">
        <v>13</v>
      </c>
      <c r="C686" s="5" t="s">
        <v>359</v>
      </c>
      <c r="D686" s="5" t="s">
        <v>29</v>
      </c>
      <c r="E686" s="18" t="str">
        <f t="shared" si="10"/>
        <v>R12</v>
      </c>
      <c r="F686" s="5" t="s">
        <v>753</v>
      </c>
      <c r="G686" s="7" t="e">
        <f>#REF!</f>
        <v>#REF!</v>
      </c>
      <c r="H686" s="5" t="s">
        <v>347</v>
      </c>
      <c r="I686" s="5" t="s">
        <v>752</v>
      </c>
      <c r="J686" s="23">
        <v>511194439</v>
      </c>
      <c r="K686" s="23">
        <v>38112</v>
      </c>
      <c r="L686" s="23" t="s">
        <v>382</v>
      </c>
      <c r="M686" s="23" t="str">
        <f t="shared" ref="M686:P712" si="11">M707</f>
        <v>Caminho Municipal da Portela, entrada 164, estaleiro n.º 3</v>
      </c>
      <c r="N686" s="23" t="str">
        <f t="shared" si="11"/>
        <v>9135 – 379 Camacha</v>
      </c>
      <c r="O686" s="23" t="str">
        <f t="shared" si="11"/>
        <v>Camacha</v>
      </c>
      <c r="P686" s="23" t="str">
        <f t="shared" si="11"/>
        <v>Santa Cruz</v>
      </c>
      <c r="Q686" s="23">
        <v>291960122</v>
      </c>
      <c r="R686" s="23">
        <v>291960106</v>
      </c>
      <c r="S686" s="23" t="s">
        <v>600</v>
      </c>
      <c r="T686" s="23" t="s">
        <v>408</v>
      </c>
      <c r="U686" s="23" t="s">
        <v>406</v>
      </c>
      <c r="V686" s="23" t="s">
        <v>407</v>
      </c>
      <c r="W686" s="23" t="s">
        <v>347</v>
      </c>
      <c r="X686" s="23"/>
      <c r="Y686" s="23"/>
      <c r="Z686" s="23" t="s">
        <v>600</v>
      </c>
      <c r="AA686" s="23" t="s">
        <v>598</v>
      </c>
      <c r="AB686" s="32" t="s">
        <v>934</v>
      </c>
    </row>
    <row r="687" spans="1:28" ht="15" customHeight="1" x14ac:dyDescent="0.25">
      <c r="A687" s="6" t="s">
        <v>754</v>
      </c>
      <c r="B687" s="5" t="s">
        <v>83</v>
      </c>
      <c r="C687" s="5" t="s">
        <v>397</v>
      </c>
      <c r="D687" s="5" t="s">
        <v>427</v>
      </c>
      <c r="E687" s="18" t="str">
        <f t="shared" si="10"/>
        <v>R12/D13</v>
      </c>
      <c r="F687" s="5" t="s">
        <v>753</v>
      </c>
      <c r="G687" s="7" t="e">
        <f>#REF!</f>
        <v>#REF!</v>
      </c>
      <c r="H687" s="5" t="s">
        <v>347</v>
      </c>
      <c r="I687" s="5" t="s">
        <v>752</v>
      </c>
      <c r="J687" s="37">
        <v>511194439</v>
      </c>
      <c r="K687" s="23">
        <v>38112</v>
      </c>
      <c r="L687" s="23" t="s">
        <v>382</v>
      </c>
      <c r="M687" s="23" t="str">
        <f t="shared" si="11"/>
        <v>Caminho Municipal da Portela, entrada 164, estaleiro n.º 3</v>
      </c>
      <c r="N687" s="23" t="str">
        <f t="shared" si="11"/>
        <v>9135 – 379 Camacha</v>
      </c>
      <c r="O687" s="23" t="str">
        <f t="shared" si="11"/>
        <v>Camacha</v>
      </c>
      <c r="P687" s="23" t="str">
        <f t="shared" si="11"/>
        <v>Santa Cruz</v>
      </c>
      <c r="Q687" s="23">
        <v>291960122</v>
      </c>
      <c r="R687" s="23">
        <v>291960106</v>
      </c>
      <c r="S687" s="23" t="s">
        <v>600</v>
      </c>
      <c r="T687" s="23" t="s">
        <v>408</v>
      </c>
      <c r="U687" s="23" t="s">
        <v>406</v>
      </c>
      <c r="V687" s="23" t="s">
        <v>407</v>
      </c>
      <c r="W687" s="23" t="s">
        <v>347</v>
      </c>
      <c r="X687" s="23"/>
      <c r="Y687" s="23"/>
      <c r="Z687" s="23" t="s">
        <v>600</v>
      </c>
      <c r="AA687" s="23" t="s">
        <v>598</v>
      </c>
      <c r="AB687" s="32" t="s">
        <v>934</v>
      </c>
    </row>
    <row r="688" spans="1:28" ht="15" customHeight="1" x14ac:dyDescent="0.25">
      <c r="A688" s="6" t="s">
        <v>754</v>
      </c>
      <c r="B688" s="5" t="s">
        <v>43</v>
      </c>
      <c r="C688" s="5" t="s">
        <v>136</v>
      </c>
      <c r="D688" s="5" t="s">
        <v>47</v>
      </c>
      <c r="E688" s="18" t="str">
        <f t="shared" si="10"/>
        <v>R13</v>
      </c>
      <c r="F688" s="5" t="s">
        <v>753</v>
      </c>
      <c r="G688" s="7" t="e">
        <f>#REF!</f>
        <v>#REF!</v>
      </c>
      <c r="H688" s="5" t="s">
        <v>347</v>
      </c>
      <c r="I688" s="5" t="s">
        <v>752</v>
      </c>
      <c r="J688" s="37">
        <v>511194439</v>
      </c>
      <c r="K688" s="23">
        <v>38112</v>
      </c>
      <c r="L688" s="23" t="s">
        <v>382</v>
      </c>
      <c r="M688" s="23" t="str">
        <f t="shared" si="11"/>
        <v>Caminho Municipal da Portela, entrada 164, estaleiro n.º 3</v>
      </c>
      <c r="N688" s="23" t="str">
        <f t="shared" si="11"/>
        <v>9135 – 379 Camacha</v>
      </c>
      <c r="O688" s="23" t="str">
        <f t="shared" si="11"/>
        <v>Camacha</v>
      </c>
      <c r="P688" s="23" t="str">
        <f t="shared" si="11"/>
        <v>Santa Cruz</v>
      </c>
      <c r="Q688" s="23">
        <v>291960122</v>
      </c>
      <c r="R688" s="23">
        <v>291960106</v>
      </c>
      <c r="S688" s="23" t="s">
        <v>600</v>
      </c>
      <c r="T688" s="23" t="s">
        <v>408</v>
      </c>
      <c r="U688" s="23" t="s">
        <v>406</v>
      </c>
      <c r="V688" s="23" t="s">
        <v>407</v>
      </c>
      <c r="W688" s="23" t="s">
        <v>347</v>
      </c>
      <c r="X688" s="23"/>
      <c r="Y688" s="23"/>
      <c r="Z688" s="23" t="s">
        <v>600</v>
      </c>
      <c r="AA688" s="23" t="s">
        <v>598</v>
      </c>
      <c r="AB688" s="32" t="s">
        <v>934</v>
      </c>
    </row>
    <row r="689" spans="1:28" ht="15" customHeight="1" x14ac:dyDescent="0.25">
      <c r="A689" s="6" t="s">
        <v>754</v>
      </c>
      <c r="B689" s="5" t="s">
        <v>547</v>
      </c>
      <c r="C689" s="5" t="s">
        <v>136</v>
      </c>
      <c r="D689" s="5" t="s">
        <v>48</v>
      </c>
      <c r="E689" s="18" t="str">
        <f t="shared" si="10"/>
        <v>R13</v>
      </c>
      <c r="F689" s="5" t="s">
        <v>753</v>
      </c>
      <c r="G689" s="7" t="e">
        <f>#REF!</f>
        <v>#REF!</v>
      </c>
      <c r="H689" s="5" t="s">
        <v>347</v>
      </c>
      <c r="I689" s="5" t="s">
        <v>752</v>
      </c>
      <c r="J689" s="37">
        <v>511194439</v>
      </c>
      <c r="K689" s="23">
        <v>38112</v>
      </c>
      <c r="L689" s="23" t="s">
        <v>382</v>
      </c>
      <c r="M689" s="23" t="str">
        <f t="shared" si="11"/>
        <v>Caminho Municipal da Portela, entrada 164, estaleiro n.º 3</v>
      </c>
      <c r="N689" s="23" t="str">
        <f t="shared" si="11"/>
        <v>9135 – 379 Camacha</v>
      </c>
      <c r="O689" s="23" t="str">
        <f t="shared" si="11"/>
        <v>Camacha</v>
      </c>
      <c r="P689" s="23" t="str">
        <f t="shared" si="11"/>
        <v>Santa Cruz</v>
      </c>
      <c r="Q689" s="23">
        <v>291960122</v>
      </c>
      <c r="R689" s="23">
        <v>291960106</v>
      </c>
      <c r="S689" s="23" t="s">
        <v>600</v>
      </c>
      <c r="T689" s="23" t="s">
        <v>408</v>
      </c>
      <c r="U689" s="23" t="s">
        <v>406</v>
      </c>
      <c r="V689" s="23" t="s">
        <v>407</v>
      </c>
      <c r="W689" s="23" t="s">
        <v>347</v>
      </c>
      <c r="X689" s="23"/>
      <c r="Y689" s="23"/>
      <c r="Z689" s="23" t="s">
        <v>600</v>
      </c>
      <c r="AA689" s="23" t="s">
        <v>598</v>
      </c>
      <c r="AB689" s="32" t="s">
        <v>934</v>
      </c>
    </row>
    <row r="690" spans="1:28" ht="15" customHeight="1" x14ac:dyDescent="0.25">
      <c r="A690" s="6" t="s">
        <v>754</v>
      </c>
      <c r="B690" s="5" t="s">
        <v>569</v>
      </c>
      <c r="C690" s="5" t="s">
        <v>136</v>
      </c>
      <c r="D690" s="5" t="s">
        <v>478</v>
      </c>
      <c r="E690" s="18" t="str">
        <f t="shared" si="10"/>
        <v>R13</v>
      </c>
      <c r="F690" s="5" t="s">
        <v>753</v>
      </c>
      <c r="G690" s="7" t="e">
        <f>#REF!</f>
        <v>#REF!</v>
      </c>
      <c r="H690" s="5" t="s">
        <v>347</v>
      </c>
      <c r="I690" s="5" t="s">
        <v>752</v>
      </c>
      <c r="J690" s="37">
        <v>511194439</v>
      </c>
      <c r="K690" s="23">
        <v>38112</v>
      </c>
      <c r="L690" s="23" t="s">
        <v>382</v>
      </c>
      <c r="M690" s="23" t="str">
        <f t="shared" si="11"/>
        <v>Caminho Municipal da Portela, entrada 164, estaleiro n.º 3</v>
      </c>
      <c r="N690" s="23" t="str">
        <f t="shared" si="11"/>
        <v>9135 – 379 Camacha</v>
      </c>
      <c r="O690" s="23" t="str">
        <f t="shared" si="11"/>
        <v>Camacha</v>
      </c>
      <c r="P690" s="23" t="str">
        <f t="shared" si="11"/>
        <v>Santa Cruz</v>
      </c>
      <c r="Q690" s="23">
        <v>291960122</v>
      </c>
      <c r="R690" s="23">
        <v>291960106</v>
      </c>
      <c r="S690" s="23" t="s">
        <v>600</v>
      </c>
      <c r="T690" s="23" t="s">
        <v>408</v>
      </c>
      <c r="U690" s="23" t="s">
        <v>406</v>
      </c>
      <c r="V690" s="23" t="s">
        <v>407</v>
      </c>
      <c r="W690" s="23" t="s">
        <v>347</v>
      </c>
      <c r="X690" s="23"/>
      <c r="Y690" s="23"/>
      <c r="Z690" s="23" t="s">
        <v>600</v>
      </c>
      <c r="AA690" s="23" t="s">
        <v>598</v>
      </c>
      <c r="AB690" s="32" t="s">
        <v>934</v>
      </c>
    </row>
    <row r="691" spans="1:28" ht="15" customHeight="1" x14ac:dyDescent="0.25">
      <c r="A691" s="6" t="s">
        <v>754</v>
      </c>
      <c r="B691" s="5" t="s">
        <v>44</v>
      </c>
      <c r="C691" s="5" t="s">
        <v>359</v>
      </c>
      <c r="D691" s="5" t="s">
        <v>49</v>
      </c>
      <c r="E691" s="18" t="str">
        <f t="shared" si="10"/>
        <v>R12</v>
      </c>
      <c r="F691" s="5" t="s">
        <v>753</v>
      </c>
      <c r="G691" s="7" t="e">
        <f>#REF!</f>
        <v>#REF!</v>
      </c>
      <c r="H691" s="5" t="s">
        <v>347</v>
      </c>
      <c r="I691" s="5" t="s">
        <v>752</v>
      </c>
      <c r="J691" s="37">
        <v>511194439</v>
      </c>
      <c r="K691" s="23">
        <v>38112</v>
      </c>
      <c r="L691" s="23" t="s">
        <v>382</v>
      </c>
      <c r="M691" s="23" t="str">
        <f t="shared" si="11"/>
        <v>Caminho Municipal da Portela, entrada 164, estaleiro n.º 3</v>
      </c>
      <c r="N691" s="23" t="str">
        <f t="shared" si="11"/>
        <v>9135 – 379 Camacha</v>
      </c>
      <c r="O691" s="23" t="str">
        <f t="shared" si="11"/>
        <v>Camacha</v>
      </c>
      <c r="P691" s="23" t="str">
        <f t="shared" si="11"/>
        <v>Santa Cruz</v>
      </c>
      <c r="Q691" s="23">
        <v>291960122</v>
      </c>
      <c r="R691" s="23">
        <v>291960106</v>
      </c>
      <c r="S691" s="23" t="s">
        <v>600</v>
      </c>
      <c r="T691" s="23" t="s">
        <v>408</v>
      </c>
      <c r="U691" s="23" t="s">
        <v>406</v>
      </c>
      <c r="V691" s="23" t="s">
        <v>407</v>
      </c>
      <c r="W691" s="23" t="s">
        <v>347</v>
      </c>
      <c r="X691" s="23"/>
      <c r="Y691" s="23"/>
      <c r="Z691" s="23" t="s">
        <v>600</v>
      </c>
      <c r="AA691" s="23" t="s">
        <v>598</v>
      </c>
      <c r="AB691" s="32" t="s">
        <v>934</v>
      </c>
    </row>
    <row r="692" spans="1:28" ht="15" customHeight="1" x14ac:dyDescent="0.25">
      <c r="A692" s="6" t="s">
        <v>754</v>
      </c>
      <c r="B692" s="5" t="s">
        <v>72</v>
      </c>
      <c r="C692" s="5" t="s">
        <v>359</v>
      </c>
      <c r="D692" s="5" t="s">
        <v>38</v>
      </c>
      <c r="E692" s="18" t="str">
        <f t="shared" si="10"/>
        <v>R12</v>
      </c>
      <c r="F692" s="5" t="s">
        <v>753</v>
      </c>
      <c r="G692" s="7" t="e">
        <f>#REF!</f>
        <v>#REF!</v>
      </c>
      <c r="H692" s="5" t="s">
        <v>347</v>
      </c>
      <c r="I692" s="5" t="s">
        <v>752</v>
      </c>
      <c r="J692" s="37">
        <v>511194439</v>
      </c>
      <c r="K692" s="23">
        <v>38112</v>
      </c>
      <c r="L692" s="23" t="s">
        <v>382</v>
      </c>
      <c r="M692" s="23" t="str">
        <f t="shared" si="11"/>
        <v>Caminho Municipal da Portela, entrada 164, estaleiro n.º 3</v>
      </c>
      <c r="N692" s="23" t="str">
        <f t="shared" si="11"/>
        <v>9135 – 379 Camacha</v>
      </c>
      <c r="O692" s="23" t="str">
        <f t="shared" si="11"/>
        <v>Camacha</v>
      </c>
      <c r="P692" s="23" t="str">
        <f t="shared" si="11"/>
        <v>Santa Cruz</v>
      </c>
      <c r="Q692" s="23">
        <v>291960122</v>
      </c>
      <c r="R692" s="23">
        <v>291960106</v>
      </c>
      <c r="S692" s="23" t="s">
        <v>600</v>
      </c>
      <c r="T692" s="23" t="s">
        <v>408</v>
      </c>
      <c r="U692" s="23" t="s">
        <v>406</v>
      </c>
      <c r="V692" s="23" t="s">
        <v>407</v>
      </c>
      <c r="W692" s="23" t="s">
        <v>347</v>
      </c>
      <c r="X692" s="23"/>
      <c r="Y692" s="23"/>
      <c r="Z692" s="23" t="s">
        <v>600</v>
      </c>
      <c r="AA692" s="23" t="s">
        <v>598</v>
      </c>
      <c r="AB692" s="32" t="s">
        <v>934</v>
      </c>
    </row>
    <row r="693" spans="1:28" ht="15" customHeight="1" x14ac:dyDescent="0.25">
      <c r="A693" s="6" t="s">
        <v>754</v>
      </c>
      <c r="B693" s="5" t="s">
        <v>73</v>
      </c>
      <c r="C693" s="5" t="s">
        <v>359</v>
      </c>
      <c r="D693" s="5" t="s">
        <v>39</v>
      </c>
      <c r="E693" s="18" t="str">
        <f t="shared" si="10"/>
        <v>R12</v>
      </c>
      <c r="F693" s="5" t="s">
        <v>753</v>
      </c>
      <c r="G693" s="7" t="e">
        <f>#REF!</f>
        <v>#REF!</v>
      </c>
      <c r="H693" s="5" t="s">
        <v>347</v>
      </c>
      <c r="I693" s="5" t="s">
        <v>752</v>
      </c>
      <c r="J693" s="37">
        <v>511194439</v>
      </c>
      <c r="K693" s="23">
        <v>38112</v>
      </c>
      <c r="L693" s="23" t="s">
        <v>382</v>
      </c>
      <c r="M693" s="23" t="str">
        <f t="shared" si="11"/>
        <v>Caminho Municipal da Portela, entrada 164, estaleiro n.º 3</v>
      </c>
      <c r="N693" s="23" t="str">
        <f t="shared" si="11"/>
        <v>9135 – 379 Camacha</v>
      </c>
      <c r="O693" s="23" t="str">
        <f t="shared" si="11"/>
        <v>Camacha</v>
      </c>
      <c r="P693" s="23" t="str">
        <f t="shared" si="11"/>
        <v>Santa Cruz</v>
      </c>
      <c r="Q693" s="23">
        <v>291960122</v>
      </c>
      <c r="R693" s="23">
        <v>291960106</v>
      </c>
      <c r="S693" s="23" t="s">
        <v>600</v>
      </c>
      <c r="T693" s="23" t="s">
        <v>408</v>
      </c>
      <c r="U693" s="23" t="s">
        <v>406</v>
      </c>
      <c r="V693" s="23" t="s">
        <v>407</v>
      </c>
      <c r="W693" s="23" t="s">
        <v>347</v>
      </c>
      <c r="X693" s="23"/>
      <c r="Y693" s="23"/>
      <c r="Z693" s="23" t="s">
        <v>600</v>
      </c>
      <c r="AA693" s="23" t="s">
        <v>598</v>
      </c>
      <c r="AB693" s="32" t="s">
        <v>934</v>
      </c>
    </row>
    <row r="694" spans="1:28" ht="15" customHeight="1" x14ac:dyDescent="0.25">
      <c r="A694" s="6" t="s">
        <v>754</v>
      </c>
      <c r="B694" s="5" t="s">
        <v>74</v>
      </c>
      <c r="C694" s="5" t="s">
        <v>397</v>
      </c>
      <c r="D694" s="5" t="s">
        <v>77</v>
      </c>
      <c r="E694" s="18" t="str">
        <f t="shared" si="10"/>
        <v>R12/D13</v>
      </c>
      <c r="F694" s="5" t="s">
        <v>753</v>
      </c>
      <c r="G694" s="7" t="e">
        <f>#REF!</f>
        <v>#REF!</v>
      </c>
      <c r="H694" s="5" t="s">
        <v>347</v>
      </c>
      <c r="I694" s="5" t="s">
        <v>752</v>
      </c>
      <c r="J694" s="37">
        <v>511194439</v>
      </c>
      <c r="K694" s="23">
        <v>38112</v>
      </c>
      <c r="L694" s="23" t="s">
        <v>382</v>
      </c>
      <c r="M694" s="23" t="str">
        <f t="shared" si="11"/>
        <v>Caminho Municipal da Portela, entrada 164, estaleiro n.º 3</v>
      </c>
      <c r="N694" s="23" t="str">
        <f t="shared" si="11"/>
        <v>9135 – 379 Camacha</v>
      </c>
      <c r="O694" s="23" t="str">
        <f t="shared" si="11"/>
        <v>Camacha</v>
      </c>
      <c r="P694" s="23" t="str">
        <f t="shared" si="11"/>
        <v>Santa Cruz</v>
      </c>
      <c r="Q694" s="23">
        <v>291960122</v>
      </c>
      <c r="R694" s="23">
        <v>291960106</v>
      </c>
      <c r="S694" s="23" t="s">
        <v>600</v>
      </c>
      <c r="T694" s="23" t="s">
        <v>408</v>
      </c>
      <c r="U694" s="23" t="s">
        <v>406</v>
      </c>
      <c r="V694" s="23" t="s">
        <v>407</v>
      </c>
      <c r="W694" s="23" t="s">
        <v>347</v>
      </c>
      <c r="X694" s="23"/>
      <c r="Y694" s="23"/>
      <c r="Z694" s="23" t="s">
        <v>600</v>
      </c>
      <c r="AA694" s="23" t="s">
        <v>598</v>
      </c>
      <c r="AB694" s="32" t="s">
        <v>934</v>
      </c>
    </row>
    <row r="695" spans="1:28" ht="15" customHeight="1" x14ac:dyDescent="0.25">
      <c r="A695" s="6" t="s">
        <v>754</v>
      </c>
      <c r="B695" s="5" t="s">
        <v>75</v>
      </c>
      <c r="C695" s="5" t="s">
        <v>397</v>
      </c>
      <c r="D695" s="5" t="s">
        <v>66</v>
      </c>
      <c r="E695" s="18" t="str">
        <f t="shared" si="10"/>
        <v>R12/D13</v>
      </c>
      <c r="F695" s="5" t="s">
        <v>753</v>
      </c>
      <c r="G695" s="7" t="e">
        <f>#REF!</f>
        <v>#REF!</v>
      </c>
      <c r="H695" s="5" t="s">
        <v>347</v>
      </c>
      <c r="I695" s="5" t="s">
        <v>752</v>
      </c>
      <c r="J695" s="37">
        <v>511194439</v>
      </c>
      <c r="K695" s="23">
        <v>38112</v>
      </c>
      <c r="L695" s="23" t="s">
        <v>382</v>
      </c>
      <c r="M695" s="23" t="str">
        <f t="shared" si="11"/>
        <v>Caminho Municipal da Portela, entrada 164, estaleiro n.º 3</v>
      </c>
      <c r="N695" s="23" t="str">
        <f t="shared" si="11"/>
        <v>9135 – 379 Camacha</v>
      </c>
      <c r="O695" s="23" t="str">
        <f t="shared" si="11"/>
        <v>Camacha</v>
      </c>
      <c r="P695" s="23" t="str">
        <f t="shared" si="11"/>
        <v>Santa Cruz</v>
      </c>
      <c r="Q695" s="23">
        <v>291960122</v>
      </c>
      <c r="R695" s="23">
        <v>291960106</v>
      </c>
      <c r="S695" s="23" t="s">
        <v>600</v>
      </c>
      <c r="T695" s="23" t="s">
        <v>408</v>
      </c>
      <c r="U695" s="23" t="s">
        <v>406</v>
      </c>
      <c r="V695" s="23" t="s">
        <v>407</v>
      </c>
      <c r="W695" s="23" t="s">
        <v>347</v>
      </c>
      <c r="X695" s="23"/>
      <c r="Y695" s="23"/>
      <c r="Z695" s="23" t="s">
        <v>600</v>
      </c>
      <c r="AA695" s="23" t="s">
        <v>598</v>
      </c>
      <c r="AB695" s="32" t="s">
        <v>934</v>
      </c>
    </row>
    <row r="696" spans="1:28" ht="15" customHeight="1" x14ac:dyDescent="0.25">
      <c r="A696" s="6" t="s">
        <v>754</v>
      </c>
      <c r="B696" s="5" t="s">
        <v>601</v>
      </c>
      <c r="C696" s="5" t="s">
        <v>135</v>
      </c>
      <c r="D696" s="5" t="s">
        <v>188</v>
      </c>
      <c r="E696" s="18" t="str">
        <f t="shared" si="10"/>
        <v>R13/D15</v>
      </c>
      <c r="F696" s="5" t="s">
        <v>753</v>
      </c>
      <c r="G696" s="7" t="e">
        <f>#REF!</f>
        <v>#REF!</v>
      </c>
      <c r="H696" s="5" t="s">
        <v>347</v>
      </c>
      <c r="I696" s="5" t="s">
        <v>752</v>
      </c>
      <c r="J696" s="37">
        <v>511194439</v>
      </c>
      <c r="K696" s="23">
        <v>38112</v>
      </c>
      <c r="L696" s="23" t="s">
        <v>382</v>
      </c>
      <c r="M696" s="23" t="str">
        <f t="shared" si="11"/>
        <v>Caminho Municipal da Portela, entrada 164, estaleiro n.º 3</v>
      </c>
      <c r="N696" s="23" t="str">
        <f t="shared" si="11"/>
        <v>9135 – 379 Camacha</v>
      </c>
      <c r="O696" s="23" t="str">
        <f t="shared" si="11"/>
        <v>Camacha</v>
      </c>
      <c r="P696" s="23" t="str">
        <f t="shared" si="11"/>
        <v>Santa Cruz</v>
      </c>
      <c r="Q696" s="23">
        <v>291960122</v>
      </c>
      <c r="R696" s="23">
        <v>291960106</v>
      </c>
      <c r="S696" s="23" t="s">
        <v>600</v>
      </c>
      <c r="T696" s="23" t="s">
        <v>408</v>
      </c>
      <c r="U696" s="23" t="s">
        <v>406</v>
      </c>
      <c r="V696" s="23" t="s">
        <v>407</v>
      </c>
      <c r="W696" s="23" t="s">
        <v>347</v>
      </c>
      <c r="X696" s="23"/>
      <c r="Y696" s="23"/>
      <c r="Z696" s="23" t="s">
        <v>600</v>
      </c>
      <c r="AA696" s="23" t="s">
        <v>598</v>
      </c>
      <c r="AB696" s="32" t="s">
        <v>934</v>
      </c>
    </row>
    <row r="697" spans="1:28" ht="15" customHeight="1" x14ac:dyDescent="0.25">
      <c r="A697" s="6" t="s">
        <v>754</v>
      </c>
      <c r="B697" s="5" t="s">
        <v>602</v>
      </c>
      <c r="C697" s="5" t="s">
        <v>135</v>
      </c>
      <c r="D697" s="5" t="s">
        <v>201</v>
      </c>
      <c r="E697" s="18" t="str">
        <f t="shared" si="10"/>
        <v>R13/D15</v>
      </c>
      <c r="F697" s="5" t="s">
        <v>753</v>
      </c>
      <c r="G697" s="7" t="e">
        <f>#REF!</f>
        <v>#REF!</v>
      </c>
      <c r="H697" s="5" t="s">
        <v>347</v>
      </c>
      <c r="I697" s="5" t="s">
        <v>752</v>
      </c>
      <c r="J697" s="37">
        <v>511194439</v>
      </c>
      <c r="K697" s="23">
        <v>38112</v>
      </c>
      <c r="L697" s="23" t="s">
        <v>382</v>
      </c>
      <c r="M697" s="23" t="str">
        <f t="shared" si="11"/>
        <v>Caminho Municipal da Portela, entrada 164, estaleiro n.º 3</v>
      </c>
      <c r="N697" s="23" t="str">
        <f t="shared" si="11"/>
        <v>9135 – 379 Camacha</v>
      </c>
      <c r="O697" s="23" t="str">
        <f t="shared" si="11"/>
        <v>Camacha</v>
      </c>
      <c r="P697" s="23" t="str">
        <f t="shared" si="11"/>
        <v>Santa Cruz</v>
      </c>
      <c r="Q697" s="23">
        <v>291960122</v>
      </c>
      <c r="R697" s="23">
        <v>291960106</v>
      </c>
      <c r="S697" s="23" t="s">
        <v>600</v>
      </c>
      <c r="T697" s="23" t="s">
        <v>408</v>
      </c>
      <c r="U697" s="23" t="s">
        <v>406</v>
      </c>
      <c r="V697" s="23" t="s">
        <v>407</v>
      </c>
      <c r="W697" s="23" t="s">
        <v>347</v>
      </c>
      <c r="X697" s="23"/>
      <c r="Y697" s="23"/>
      <c r="Z697" s="23" t="s">
        <v>600</v>
      </c>
      <c r="AA697" s="23" t="s">
        <v>598</v>
      </c>
      <c r="AB697" s="32" t="s">
        <v>934</v>
      </c>
    </row>
    <row r="698" spans="1:28" ht="15" customHeight="1" x14ac:dyDescent="0.25">
      <c r="A698" s="6" t="s">
        <v>754</v>
      </c>
      <c r="B698" s="5" t="s">
        <v>593</v>
      </c>
      <c r="C698" s="5" t="s">
        <v>136</v>
      </c>
      <c r="D698" s="5" t="s">
        <v>521</v>
      </c>
      <c r="E698" s="18" t="str">
        <f t="shared" si="10"/>
        <v>R13</v>
      </c>
      <c r="F698" s="5" t="s">
        <v>753</v>
      </c>
      <c r="G698" s="7" t="e">
        <f>#REF!</f>
        <v>#REF!</v>
      </c>
      <c r="H698" s="5" t="s">
        <v>347</v>
      </c>
      <c r="I698" s="5" t="s">
        <v>752</v>
      </c>
      <c r="J698" s="37">
        <v>511194439</v>
      </c>
      <c r="K698" s="23">
        <v>38112</v>
      </c>
      <c r="L698" s="23" t="s">
        <v>382</v>
      </c>
      <c r="M698" s="23" t="str">
        <f t="shared" si="11"/>
        <v>Caminho Municipal da Portela, entrada 164, estaleiro n.º 3</v>
      </c>
      <c r="N698" s="23" t="str">
        <f t="shared" si="11"/>
        <v>9135 – 379 Camacha</v>
      </c>
      <c r="O698" s="23" t="str">
        <f t="shared" si="11"/>
        <v>Camacha</v>
      </c>
      <c r="P698" s="23" t="str">
        <f t="shared" si="11"/>
        <v>Santa Cruz</v>
      </c>
      <c r="Q698" s="23">
        <v>291960122</v>
      </c>
      <c r="R698" s="23">
        <v>291960106</v>
      </c>
      <c r="S698" s="23" t="s">
        <v>600</v>
      </c>
      <c r="T698" s="23" t="s">
        <v>408</v>
      </c>
      <c r="U698" s="23" t="s">
        <v>406</v>
      </c>
      <c r="V698" s="23" t="s">
        <v>407</v>
      </c>
      <c r="W698" s="23" t="s">
        <v>347</v>
      </c>
      <c r="X698" s="23"/>
      <c r="Y698" s="23"/>
      <c r="Z698" s="23" t="s">
        <v>600</v>
      </c>
      <c r="AA698" s="23" t="s">
        <v>598</v>
      </c>
      <c r="AB698" s="32" t="s">
        <v>934</v>
      </c>
    </row>
    <row r="699" spans="1:28" ht="15" customHeight="1" x14ac:dyDescent="0.25">
      <c r="A699" s="6" t="s">
        <v>754</v>
      </c>
      <c r="B699" s="5" t="s">
        <v>603</v>
      </c>
      <c r="C699" s="5" t="s">
        <v>135</v>
      </c>
      <c r="D699" s="5" t="s">
        <v>202</v>
      </c>
      <c r="E699" s="18" t="str">
        <f t="shared" si="10"/>
        <v>R13/D15</v>
      </c>
      <c r="F699" s="5" t="s">
        <v>753</v>
      </c>
      <c r="G699" s="7" t="e">
        <f>#REF!</f>
        <v>#REF!</v>
      </c>
      <c r="H699" s="5" t="s">
        <v>347</v>
      </c>
      <c r="I699" s="5" t="s">
        <v>752</v>
      </c>
      <c r="J699" s="37">
        <v>511194439</v>
      </c>
      <c r="K699" s="23">
        <v>38112</v>
      </c>
      <c r="L699" s="23" t="s">
        <v>382</v>
      </c>
      <c r="M699" s="23" t="str">
        <f t="shared" si="11"/>
        <v>Caminho Municipal da Portela, entrada 164, estaleiro n.º 3</v>
      </c>
      <c r="N699" s="23" t="str">
        <f t="shared" si="11"/>
        <v>9135 – 379 Camacha</v>
      </c>
      <c r="O699" s="23" t="str">
        <f t="shared" si="11"/>
        <v>Camacha</v>
      </c>
      <c r="P699" s="23" t="str">
        <f t="shared" si="11"/>
        <v>Santa Cruz</v>
      </c>
      <c r="Q699" s="23">
        <v>291960122</v>
      </c>
      <c r="R699" s="23">
        <v>291960106</v>
      </c>
      <c r="S699" s="23" t="s">
        <v>600</v>
      </c>
      <c r="T699" s="23" t="s">
        <v>408</v>
      </c>
      <c r="U699" s="23" t="s">
        <v>406</v>
      </c>
      <c r="V699" s="23" t="s">
        <v>407</v>
      </c>
      <c r="W699" s="23" t="s">
        <v>347</v>
      </c>
      <c r="X699" s="23"/>
      <c r="Y699" s="23"/>
      <c r="Z699" s="23" t="s">
        <v>600</v>
      </c>
      <c r="AA699" s="23" t="s">
        <v>598</v>
      </c>
      <c r="AB699" s="32" t="s">
        <v>934</v>
      </c>
    </row>
    <row r="700" spans="1:28" ht="15" customHeight="1" x14ac:dyDescent="0.25">
      <c r="A700" s="6" t="s">
        <v>754</v>
      </c>
      <c r="B700" s="5" t="s">
        <v>571</v>
      </c>
      <c r="C700" s="5" t="s">
        <v>257</v>
      </c>
      <c r="D700" s="5" t="s">
        <v>522</v>
      </c>
      <c r="E700" s="18" t="str">
        <f t="shared" si="10"/>
        <v>R12/R13</v>
      </c>
      <c r="F700" s="5" t="s">
        <v>753</v>
      </c>
      <c r="G700" s="7" t="e">
        <f>#REF!</f>
        <v>#REF!</v>
      </c>
      <c r="H700" s="5" t="s">
        <v>347</v>
      </c>
      <c r="I700" s="5" t="s">
        <v>752</v>
      </c>
      <c r="J700" s="37">
        <v>511194439</v>
      </c>
      <c r="K700" s="23">
        <v>38112</v>
      </c>
      <c r="L700" s="23" t="s">
        <v>382</v>
      </c>
      <c r="M700" s="23" t="str">
        <f t="shared" si="11"/>
        <v>Caminho Municipal da Portela, entrada 164, estaleiro n.º 3</v>
      </c>
      <c r="N700" s="23" t="str">
        <f t="shared" si="11"/>
        <v>9135 – 379 Camacha</v>
      </c>
      <c r="O700" s="23" t="str">
        <f t="shared" si="11"/>
        <v>Camacha</v>
      </c>
      <c r="P700" s="23" t="str">
        <f t="shared" si="11"/>
        <v>Santa Cruz</v>
      </c>
      <c r="Q700" s="23">
        <v>291960122</v>
      </c>
      <c r="R700" s="23">
        <v>291960106</v>
      </c>
      <c r="S700" s="23" t="s">
        <v>600</v>
      </c>
      <c r="T700" s="23" t="s">
        <v>408</v>
      </c>
      <c r="U700" s="23" t="s">
        <v>406</v>
      </c>
      <c r="V700" s="23" t="s">
        <v>407</v>
      </c>
      <c r="W700" s="23" t="s">
        <v>347</v>
      </c>
      <c r="X700" s="23"/>
      <c r="Y700" s="23"/>
      <c r="Z700" s="23" t="s">
        <v>600</v>
      </c>
      <c r="AA700" s="23" t="s">
        <v>598</v>
      </c>
      <c r="AB700" s="32" t="s">
        <v>934</v>
      </c>
    </row>
    <row r="701" spans="1:28" ht="15" customHeight="1" x14ac:dyDescent="0.25">
      <c r="A701" s="6" t="s">
        <v>754</v>
      </c>
      <c r="B701" s="5" t="s">
        <v>121</v>
      </c>
      <c r="C701" s="5" t="s">
        <v>257</v>
      </c>
      <c r="D701" s="5" t="s">
        <v>189</v>
      </c>
      <c r="E701" s="18" t="str">
        <f t="shared" si="10"/>
        <v>R12/R13</v>
      </c>
      <c r="F701" s="5" t="s">
        <v>753</v>
      </c>
      <c r="G701" s="7" t="e">
        <f>#REF!</f>
        <v>#REF!</v>
      </c>
      <c r="H701" s="5" t="s">
        <v>347</v>
      </c>
      <c r="I701" s="5" t="s">
        <v>752</v>
      </c>
      <c r="J701" s="37">
        <v>511194439</v>
      </c>
      <c r="K701" s="23">
        <v>38112</v>
      </c>
      <c r="L701" s="23" t="s">
        <v>382</v>
      </c>
      <c r="M701" s="23" t="str">
        <f t="shared" si="11"/>
        <v>Caminho Municipal da Portela, entrada 164, estaleiro n.º 3</v>
      </c>
      <c r="N701" s="23" t="str">
        <f t="shared" si="11"/>
        <v>9135 – 379 Camacha</v>
      </c>
      <c r="O701" s="23" t="str">
        <f t="shared" si="11"/>
        <v>Camacha</v>
      </c>
      <c r="P701" s="23" t="str">
        <f t="shared" si="11"/>
        <v>Santa Cruz</v>
      </c>
      <c r="Q701" s="23">
        <v>291960122</v>
      </c>
      <c r="R701" s="23">
        <v>291960106</v>
      </c>
      <c r="S701" s="23" t="s">
        <v>600</v>
      </c>
      <c r="T701" s="23" t="s">
        <v>408</v>
      </c>
      <c r="U701" s="23" t="s">
        <v>406</v>
      </c>
      <c r="V701" s="23" t="s">
        <v>407</v>
      </c>
      <c r="W701" s="23" t="s">
        <v>347</v>
      </c>
      <c r="X701" s="23"/>
      <c r="Y701" s="23"/>
      <c r="Z701" s="23" t="s">
        <v>600</v>
      </c>
      <c r="AA701" s="23" t="s">
        <v>598</v>
      </c>
      <c r="AB701" s="32" t="s">
        <v>934</v>
      </c>
    </row>
    <row r="702" spans="1:28" ht="15" customHeight="1" x14ac:dyDescent="0.25">
      <c r="A702" s="6" t="s">
        <v>754</v>
      </c>
      <c r="B702" s="5" t="s">
        <v>604</v>
      </c>
      <c r="C702" s="5" t="s">
        <v>136</v>
      </c>
      <c r="D702" s="5" t="s">
        <v>139</v>
      </c>
      <c r="E702" s="18" t="str">
        <f t="shared" si="10"/>
        <v>R13</v>
      </c>
      <c r="F702" s="5" t="s">
        <v>753</v>
      </c>
      <c r="G702" s="7" t="e">
        <f>#REF!</f>
        <v>#REF!</v>
      </c>
      <c r="H702" s="5" t="s">
        <v>347</v>
      </c>
      <c r="I702" s="5" t="s">
        <v>752</v>
      </c>
      <c r="J702" s="37">
        <v>511194439</v>
      </c>
      <c r="K702" s="23">
        <v>38112</v>
      </c>
      <c r="L702" s="23" t="s">
        <v>382</v>
      </c>
      <c r="M702" s="23" t="str">
        <f t="shared" si="11"/>
        <v>Caminho Municipal da Portela, entrada 164, estaleiro n.º 3</v>
      </c>
      <c r="N702" s="23" t="str">
        <f t="shared" si="11"/>
        <v>9135 – 379 Camacha</v>
      </c>
      <c r="O702" s="23" t="str">
        <f t="shared" si="11"/>
        <v>Camacha</v>
      </c>
      <c r="P702" s="23" t="str">
        <f t="shared" si="11"/>
        <v>Santa Cruz</v>
      </c>
      <c r="Q702" s="23">
        <v>291960122</v>
      </c>
      <c r="R702" s="23">
        <v>291960106</v>
      </c>
      <c r="S702" s="23" t="s">
        <v>600</v>
      </c>
      <c r="T702" s="23" t="s">
        <v>408</v>
      </c>
      <c r="U702" s="23" t="s">
        <v>406</v>
      </c>
      <c r="V702" s="23" t="s">
        <v>407</v>
      </c>
      <c r="W702" s="23" t="s">
        <v>347</v>
      </c>
      <c r="X702" s="23"/>
      <c r="Y702" s="23"/>
      <c r="Z702" s="23" t="s">
        <v>600</v>
      </c>
      <c r="AA702" s="23" t="s">
        <v>598</v>
      </c>
      <c r="AB702" s="32" t="s">
        <v>934</v>
      </c>
    </row>
    <row r="703" spans="1:28" ht="15" customHeight="1" x14ac:dyDescent="0.25">
      <c r="A703" s="6" t="s">
        <v>754</v>
      </c>
      <c r="B703" s="5" t="s">
        <v>10</v>
      </c>
      <c r="C703" s="5" t="s">
        <v>136</v>
      </c>
      <c r="D703" s="5" t="s">
        <v>190</v>
      </c>
      <c r="E703" s="18" t="str">
        <f t="shared" si="10"/>
        <v>R13</v>
      </c>
      <c r="F703" s="5" t="s">
        <v>753</v>
      </c>
      <c r="G703" s="7" t="e">
        <f>#REF!</f>
        <v>#REF!</v>
      </c>
      <c r="H703" s="5" t="s">
        <v>347</v>
      </c>
      <c r="I703" s="5" t="s">
        <v>752</v>
      </c>
      <c r="J703" s="37">
        <v>511194439</v>
      </c>
      <c r="K703" s="23">
        <v>38112</v>
      </c>
      <c r="L703" s="23" t="s">
        <v>382</v>
      </c>
      <c r="M703" s="23" t="str">
        <f t="shared" si="11"/>
        <v>Caminho Municipal da Portela, entrada 164, estaleiro n.º 3</v>
      </c>
      <c r="N703" s="23" t="str">
        <f t="shared" si="11"/>
        <v>9135 – 379 Camacha</v>
      </c>
      <c r="O703" s="23" t="str">
        <f t="shared" si="11"/>
        <v>Camacha</v>
      </c>
      <c r="P703" s="23" t="str">
        <f t="shared" si="11"/>
        <v>Santa Cruz</v>
      </c>
      <c r="Q703" s="23">
        <v>291960122</v>
      </c>
      <c r="R703" s="23">
        <v>291960106</v>
      </c>
      <c r="S703" s="23" t="s">
        <v>600</v>
      </c>
      <c r="T703" s="23" t="s">
        <v>408</v>
      </c>
      <c r="U703" s="23" t="s">
        <v>406</v>
      </c>
      <c r="V703" s="23" t="s">
        <v>407</v>
      </c>
      <c r="W703" s="23" t="s">
        <v>347</v>
      </c>
      <c r="X703" s="23"/>
      <c r="Y703" s="23"/>
      <c r="Z703" s="23" t="s">
        <v>600</v>
      </c>
      <c r="AA703" s="23" t="s">
        <v>598</v>
      </c>
      <c r="AB703" s="32" t="s">
        <v>934</v>
      </c>
    </row>
    <row r="704" spans="1:28" ht="15" customHeight="1" x14ac:dyDescent="0.25">
      <c r="A704" s="6" t="s">
        <v>754</v>
      </c>
      <c r="B704" s="5" t="s">
        <v>572</v>
      </c>
      <c r="C704" s="5" t="s">
        <v>136</v>
      </c>
      <c r="D704" s="5" t="s">
        <v>50</v>
      </c>
      <c r="E704" s="18" t="str">
        <f t="shared" si="10"/>
        <v>R13</v>
      </c>
      <c r="F704" s="5" t="s">
        <v>753</v>
      </c>
      <c r="G704" s="7" t="e">
        <f>#REF!</f>
        <v>#REF!</v>
      </c>
      <c r="H704" s="5" t="s">
        <v>347</v>
      </c>
      <c r="I704" s="5" t="s">
        <v>752</v>
      </c>
      <c r="J704" s="37">
        <v>511194439</v>
      </c>
      <c r="K704" s="23">
        <v>38112</v>
      </c>
      <c r="L704" s="23" t="s">
        <v>382</v>
      </c>
      <c r="M704" s="23" t="str">
        <f t="shared" si="11"/>
        <v>Caminho Municipal da Portela, entrada 164, estaleiro n.º 3</v>
      </c>
      <c r="N704" s="23" t="str">
        <f t="shared" si="11"/>
        <v>9135 – 379 Camacha</v>
      </c>
      <c r="O704" s="23" t="str">
        <f t="shared" si="11"/>
        <v>Camacha</v>
      </c>
      <c r="P704" s="23" t="str">
        <f t="shared" si="11"/>
        <v>Santa Cruz</v>
      </c>
      <c r="Q704" s="23">
        <v>291960122</v>
      </c>
      <c r="R704" s="23">
        <v>291960106</v>
      </c>
      <c r="S704" s="23" t="s">
        <v>600</v>
      </c>
      <c r="T704" s="23" t="s">
        <v>408</v>
      </c>
      <c r="U704" s="23" t="s">
        <v>406</v>
      </c>
      <c r="V704" s="23" t="s">
        <v>407</v>
      </c>
      <c r="W704" s="23" t="s">
        <v>347</v>
      </c>
      <c r="X704" s="23"/>
      <c r="Y704" s="23"/>
      <c r="Z704" s="23" t="s">
        <v>600</v>
      </c>
      <c r="AA704" s="23" t="s">
        <v>598</v>
      </c>
      <c r="AB704" s="32" t="s">
        <v>934</v>
      </c>
    </row>
    <row r="705" spans="1:28" ht="15" customHeight="1" x14ac:dyDescent="0.25">
      <c r="A705" s="6" t="s">
        <v>754</v>
      </c>
      <c r="B705" s="5" t="s">
        <v>573</v>
      </c>
      <c r="C705" s="5" t="s">
        <v>136</v>
      </c>
      <c r="D705" s="5" t="s">
        <v>51</v>
      </c>
      <c r="E705" s="18" t="str">
        <f t="shared" si="10"/>
        <v>R13</v>
      </c>
      <c r="F705" s="5" t="s">
        <v>753</v>
      </c>
      <c r="G705" s="7" t="e">
        <f>#REF!</f>
        <v>#REF!</v>
      </c>
      <c r="H705" s="5" t="s">
        <v>347</v>
      </c>
      <c r="I705" s="5" t="s">
        <v>752</v>
      </c>
      <c r="J705" s="37">
        <v>511194439</v>
      </c>
      <c r="K705" s="23">
        <v>38112</v>
      </c>
      <c r="L705" s="23" t="s">
        <v>382</v>
      </c>
      <c r="M705" s="23" t="str">
        <f t="shared" si="11"/>
        <v>Caminho Municipal da Portela, entrada 164, estaleiro n.º 3</v>
      </c>
      <c r="N705" s="23" t="str">
        <f t="shared" si="11"/>
        <v>9135 – 379 Camacha</v>
      </c>
      <c r="O705" s="23" t="str">
        <f t="shared" si="11"/>
        <v>Camacha</v>
      </c>
      <c r="P705" s="23" t="str">
        <f t="shared" si="11"/>
        <v>Santa Cruz</v>
      </c>
      <c r="Q705" s="23">
        <v>291960122</v>
      </c>
      <c r="R705" s="23">
        <v>291960106</v>
      </c>
      <c r="S705" s="23" t="s">
        <v>600</v>
      </c>
      <c r="T705" s="23" t="s">
        <v>408</v>
      </c>
      <c r="U705" s="23" t="s">
        <v>406</v>
      </c>
      <c r="V705" s="23" t="s">
        <v>407</v>
      </c>
      <c r="W705" s="23" t="s">
        <v>347</v>
      </c>
      <c r="X705" s="23"/>
      <c r="Y705" s="23"/>
      <c r="Z705" s="23" t="s">
        <v>600</v>
      </c>
      <c r="AA705" s="23" t="s">
        <v>598</v>
      </c>
      <c r="AB705" s="32" t="s">
        <v>934</v>
      </c>
    </row>
    <row r="706" spans="1:28" ht="15" customHeight="1" x14ac:dyDescent="0.25">
      <c r="A706" s="6" t="s">
        <v>754</v>
      </c>
      <c r="B706" s="5" t="s">
        <v>594</v>
      </c>
      <c r="C706" s="5" t="s">
        <v>136</v>
      </c>
      <c r="D706" s="5" t="s">
        <v>82</v>
      </c>
      <c r="E706" s="18" t="str">
        <f t="shared" ref="E706:E769" si="12">C706</f>
        <v>R13</v>
      </c>
      <c r="F706" s="5" t="s">
        <v>753</v>
      </c>
      <c r="G706" s="7" t="e">
        <f>#REF!</f>
        <v>#REF!</v>
      </c>
      <c r="H706" s="5" t="s">
        <v>347</v>
      </c>
      <c r="I706" s="5" t="s">
        <v>752</v>
      </c>
      <c r="J706" s="37">
        <v>511194439</v>
      </c>
      <c r="K706" s="23">
        <v>38112</v>
      </c>
      <c r="L706" s="23" t="s">
        <v>382</v>
      </c>
      <c r="M706" s="23" t="str">
        <f t="shared" si="11"/>
        <v>Caminho Municipal da Portela, entrada 164, estaleiro n.º 3</v>
      </c>
      <c r="N706" s="23" t="str">
        <f t="shared" si="11"/>
        <v>9135 – 379 Camacha</v>
      </c>
      <c r="O706" s="23" t="str">
        <f t="shared" si="11"/>
        <v>Camacha</v>
      </c>
      <c r="P706" s="23" t="str">
        <f t="shared" si="11"/>
        <v>Santa Cruz</v>
      </c>
      <c r="Q706" s="23">
        <v>291960122</v>
      </c>
      <c r="R706" s="23">
        <v>291960106</v>
      </c>
      <c r="S706" s="23" t="s">
        <v>600</v>
      </c>
      <c r="T706" s="23" t="s">
        <v>408</v>
      </c>
      <c r="U706" s="23" t="s">
        <v>406</v>
      </c>
      <c r="V706" s="23" t="s">
        <v>407</v>
      </c>
      <c r="W706" s="23" t="s">
        <v>347</v>
      </c>
      <c r="X706" s="23"/>
      <c r="Y706" s="23"/>
      <c r="Z706" s="23" t="s">
        <v>600</v>
      </c>
      <c r="AA706" s="23" t="s">
        <v>598</v>
      </c>
      <c r="AB706" s="32" t="s">
        <v>934</v>
      </c>
    </row>
    <row r="707" spans="1:28" ht="15" customHeight="1" x14ac:dyDescent="0.25">
      <c r="A707" s="6" t="s">
        <v>754</v>
      </c>
      <c r="B707" s="5" t="s">
        <v>81</v>
      </c>
      <c r="C707" s="5" t="s">
        <v>136</v>
      </c>
      <c r="D707" s="5" t="s">
        <v>689</v>
      </c>
      <c r="E707" s="18" t="str">
        <f t="shared" si="12"/>
        <v>R13</v>
      </c>
      <c r="F707" s="5" t="s">
        <v>753</v>
      </c>
      <c r="G707" s="7" t="e">
        <f>#REF!</f>
        <v>#REF!</v>
      </c>
      <c r="H707" s="5" t="s">
        <v>347</v>
      </c>
      <c r="I707" s="5" t="s">
        <v>752</v>
      </c>
      <c r="J707" s="37">
        <v>511194439</v>
      </c>
      <c r="K707" s="23">
        <v>38112</v>
      </c>
      <c r="L707" s="23" t="s">
        <v>382</v>
      </c>
      <c r="M707" s="23" t="str">
        <f t="shared" si="11"/>
        <v>Caminho Municipal da Portela, entrada 164, estaleiro n.º 3</v>
      </c>
      <c r="N707" s="23" t="str">
        <f t="shared" si="11"/>
        <v>9135 – 379 Camacha</v>
      </c>
      <c r="O707" s="23" t="str">
        <f t="shared" si="11"/>
        <v>Camacha</v>
      </c>
      <c r="P707" s="23" t="str">
        <f t="shared" si="11"/>
        <v>Santa Cruz</v>
      </c>
      <c r="Q707" s="23">
        <v>291960122</v>
      </c>
      <c r="R707" s="23">
        <v>291960106</v>
      </c>
      <c r="S707" s="23" t="s">
        <v>600</v>
      </c>
      <c r="T707" s="23" t="s">
        <v>408</v>
      </c>
      <c r="U707" s="23" t="s">
        <v>406</v>
      </c>
      <c r="V707" s="23" t="s">
        <v>407</v>
      </c>
      <c r="W707" s="23" t="s">
        <v>347</v>
      </c>
      <c r="X707" s="23"/>
      <c r="Y707" s="23"/>
      <c r="Z707" s="23" t="s">
        <v>600</v>
      </c>
      <c r="AA707" s="23" t="s">
        <v>598</v>
      </c>
      <c r="AB707" s="32" t="s">
        <v>934</v>
      </c>
    </row>
    <row r="708" spans="1:28" ht="15" customHeight="1" x14ac:dyDescent="0.25">
      <c r="A708" s="6" t="s">
        <v>754</v>
      </c>
      <c r="B708" s="5" t="s">
        <v>45</v>
      </c>
      <c r="C708" s="5" t="s">
        <v>136</v>
      </c>
      <c r="D708" s="5" t="s">
        <v>52</v>
      </c>
      <c r="E708" s="18" t="str">
        <f t="shared" si="12"/>
        <v>R13</v>
      </c>
      <c r="F708" s="5" t="s">
        <v>753</v>
      </c>
      <c r="G708" s="7" t="e">
        <f>#REF!</f>
        <v>#REF!</v>
      </c>
      <c r="H708" s="5" t="s">
        <v>347</v>
      </c>
      <c r="I708" s="5" t="s">
        <v>752</v>
      </c>
      <c r="J708" s="37">
        <v>511194439</v>
      </c>
      <c r="K708" s="23">
        <v>38112</v>
      </c>
      <c r="L708" s="23" t="s">
        <v>382</v>
      </c>
      <c r="M708" s="23" t="str">
        <f t="shared" si="11"/>
        <v>Caminho Municipal da Portela, entrada 164, estaleiro n.º 3</v>
      </c>
      <c r="N708" s="23" t="str">
        <f t="shared" si="11"/>
        <v>9135 – 379 Camacha</v>
      </c>
      <c r="O708" s="23" t="str">
        <f t="shared" si="11"/>
        <v>Camacha</v>
      </c>
      <c r="P708" s="23" t="str">
        <f t="shared" si="11"/>
        <v>Santa Cruz</v>
      </c>
      <c r="Q708" s="23">
        <v>291960122</v>
      </c>
      <c r="R708" s="23">
        <v>291960106</v>
      </c>
      <c r="S708" s="23" t="s">
        <v>600</v>
      </c>
      <c r="T708" s="23" t="s">
        <v>408</v>
      </c>
      <c r="U708" s="23" t="s">
        <v>406</v>
      </c>
      <c r="V708" s="23" t="s">
        <v>407</v>
      </c>
      <c r="W708" s="23" t="s">
        <v>347</v>
      </c>
      <c r="X708" s="23"/>
      <c r="Y708" s="23"/>
      <c r="Z708" s="23" t="s">
        <v>600</v>
      </c>
      <c r="AA708" s="23" t="s">
        <v>598</v>
      </c>
      <c r="AB708" s="32" t="s">
        <v>934</v>
      </c>
    </row>
    <row r="709" spans="1:28" ht="15" customHeight="1" x14ac:dyDescent="0.25">
      <c r="A709" s="6" t="s">
        <v>754</v>
      </c>
      <c r="B709" s="5" t="s">
        <v>605</v>
      </c>
      <c r="C709" s="5" t="s">
        <v>136</v>
      </c>
      <c r="D709" s="5" t="s">
        <v>956</v>
      </c>
      <c r="E709" s="18" t="str">
        <f t="shared" si="12"/>
        <v>R13</v>
      </c>
      <c r="F709" s="5" t="s">
        <v>753</v>
      </c>
      <c r="G709" s="7" t="e">
        <f>#REF!</f>
        <v>#REF!</v>
      </c>
      <c r="H709" s="5" t="s">
        <v>347</v>
      </c>
      <c r="I709" s="5" t="s">
        <v>752</v>
      </c>
      <c r="J709" s="37">
        <v>511194439</v>
      </c>
      <c r="K709" s="23">
        <v>38112</v>
      </c>
      <c r="L709" s="23" t="s">
        <v>382</v>
      </c>
      <c r="M709" s="23" t="str">
        <f t="shared" si="11"/>
        <v>Caminho Municipal da Portela, entrada 164, estaleiro n.º 3</v>
      </c>
      <c r="N709" s="23" t="str">
        <f t="shared" si="11"/>
        <v>9135 – 379 Camacha</v>
      </c>
      <c r="O709" s="23" t="str">
        <f t="shared" si="11"/>
        <v>Camacha</v>
      </c>
      <c r="P709" s="23" t="str">
        <f t="shared" si="11"/>
        <v>Santa Cruz</v>
      </c>
      <c r="Q709" s="23">
        <v>291960122</v>
      </c>
      <c r="R709" s="23">
        <v>291960106</v>
      </c>
      <c r="S709" s="23" t="s">
        <v>600</v>
      </c>
      <c r="T709" s="23" t="s">
        <v>408</v>
      </c>
      <c r="U709" s="23" t="s">
        <v>406</v>
      </c>
      <c r="V709" s="23" t="s">
        <v>407</v>
      </c>
      <c r="W709" s="23" t="s">
        <v>347</v>
      </c>
      <c r="X709" s="23"/>
      <c r="Y709" s="23"/>
      <c r="Z709" s="23" t="s">
        <v>600</v>
      </c>
      <c r="AA709" s="23" t="s">
        <v>598</v>
      </c>
      <c r="AB709" s="32" t="s">
        <v>934</v>
      </c>
    </row>
    <row r="710" spans="1:28" ht="15" customHeight="1" x14ac:dyDescent="0.25">
      <c r="A710" s="6" t="s">
        <v>754</v>
      </c>
      <c r="B710" s="5" t="s">
        <v>659</v>
      </c>
      <c r="C710" s="5" t="s">
        <v>136</v>
      </c>
      <c r="D710" s="5" t="s">
        <v>71</v>
      </c>
      <c r="E710" s="18" t="str">
        <f t="shared" si="12"/>
        <v>R13</v>
      </c>
      <c r="F710" s="5" t="s">
        <v>753</v>
      </c>
      <c r="G710" s="7" t="e">
        <f>#REF!</f>
        <v>#REF!</v>
      </c>
      <c r="H710" s="5" t="s">
        <v>347</v>
      </c>
      <c r="I710" s="5" t="s">
        <v>752</v>
      </c>
      <c r="J710" s="37">
        <v>511194439</v>
      </c>
      <c r="K710" s="23">
        <v>38112</v>
      </c>
      <c r="L710" s="23" t="s">
        <v>382</v>
      </c>
      <c r="M710" s="23" t="str">
        <f t="shared" si="11"/>
        <v>Caminho Municipal da Portela, entrada 164, estaleiro n.º 3</v>
      </c>
      <c r="N710" s="23" t="str">
        <f t="shared" si="11"/>
        <v>9135 – 379 Camacha</v>
      </c>
      <c r="O710" s="23" t="str">
        <f t="shared" si="11"/>
        <v>Camacha</v>
      </c>
      <c r="P710" s="23" t="str">
        <f t="shared" si="11"/>
        <v>Santa Cruz</v>
      </c>
      <c r="Q710" s="23">
        <v>291960122</v>
      </c>
      <c r="R710" s="23">
        <v>291960106</v>
      </c>
      <c r="S710" s="23" t="s">
        <v>600</v>
      </c>
      <c r="T710" s="23" t="s">
        <v>408</v>
      </c>
      <c r="U710" s="23" t="s">
        <v>406</v>
      </c>
      <c r="V710" s="23" t="s">
        <v>407</v>
      </c>
      <c r="W710" s="23" t="s">
        <v>347</v>
      </c>
      <c r="X710" s="23"/>
      <c r="Y710" s="23"/>
      <c r="Z710" s="23" t="s">
        <v>600</v>
      </c>
      <c r="AA710" s="23" t="s">
        <v>598</v>
      </c>
      <c r="AB710" s="32" t="s">
        <v>934</v>
      </c>
    </row>
    <row r="711" spans="1:28" ht="15" customHeight="1" x14ac:dyDescent="0.25">
      <c r="A711" s="6" t="s">
        <v>754</v>
      </c>
      <c r="B711" s="5" t="s">
        <v>606</v>
      </c>
      <c r="C711" s="5" t="s">
        <v>136</v>
      </c>
      <c r="D711" s="5" t="s">
        <v>192</v>
      </c>
      <c r="E711" s="18" t="str">
        <f t="shared" si="12"/>
        <v>R13</v>
      </c>
      <c r="F711" s="5" t="s">
        <v>753</v>
      </c>
      <c r="G711" s="7" t="e">
        <f>#REF!</f>
        <v>#REF!</v>
      </c>
      <c r="H711" s="5" t="s">
        <v>347</v>
      </c>
      <c r="I711" s="5" t="s">
        <v>752</v>
      </c>
      <c r="J711" s="37">
        <v>511194439</v>
      </c>
      <c r="K711" s="23">
        <v>38112</v>
      </c>
      <c r="L711" s="23" t="s">
        <v>382</v>
      </c>
      <c r="M711" s="23" t="str">
        <f t="shared" si="11"/>
        <v>Caminho Municipal da Portela, entrada 164, estaleiro n.º 3</v>
      </c>
      <c r="N711" s="23" t="str">
        <f t="shared" si="11"/>
        <v>9135 – 379 Camacha</v>
      </c>
      <c r="O711" s="23" t="str">
        <f t="shared" si="11"/>
        <v>Camacha</v>
      </c>
      <c r="P711" s="23" t="str">
        <f t="shared" si="11"/>
        <v>Santa Cruz</v>
      </c>
      <c r="Q711" s="23">
        <v>291960122</v>
      </c>
      <c r="R711" s="23">
        <v>291960106</v>
      </c>
      <c r="S711" s="23" t="s">
        <v>600</v>
      </c>
      <c r="T711" s="23" t="s">
        <v>408</v>
      </c>
      <c r="U711" s="23" t="s">
        <v>406</v>
      </c>
      <c r="V711" s="23" t="s">
        <v>407</v>
      </c>
      <c r="W711" s="23" t="s">
        <v>347</v>
      </c>
      <c r="X711" s="23"/>
      <c r="Y711" s="23"/>
      <c r="Z711" s="23" t="s">
        <v>600</v>
      </c>
      <c r="AA711" s="23" t="s">
        <v>598</v>
      </c>
      <c r="AB711" s="32" t="s">
        <v>934</v>
      </c>
    </row>
    <row r="712" spans="1:28" ht="15" customHeight="1" x14ac:dyDescent="0.25">
      <c r="A712" s="6" t="s">
        <v>754</v>
      </c>
      <c r="B712" s="5" t="s">
        <v>105</v>
      </c>
      <c r="C712" s="5" t="s">
        <v>380</v>
      </c>
      <c r="D712" s="5" t="s">
        <v>607</v>
      </c>
      <c r="E712" s="18" t="str">
        <f t="shared" si="12"/>
        <v>D13/D15</v>
      </c>
      <c r="F712" s="5" t="s">
        <v>753</v>
      </c>
      <c r="G712" s="7" t="e">
        <f>#REF!</f>
        <v>#REF!</v>
      </c>
      <c r="H712" s="5" t="s">
        <v>347</v>
      </c>
      <c r="I712" s="5" t="s">
        <v>752</v>
      </c>
      <c r="J712" s="37">
        <v>511194439</v>
      </c>
      <c r="K712" s="23">
        <v>38112</v>
      </c>
      <c r="L712" s="23" t="s">
        <v>382</v>
      </c>
      <c r="M712" s="23" t="str">
        <f t="shared" si="11"/>
        <v>Caminho Municipal da Portela, entrada 164, estaleiro n.º 3</v>
      </c>
      <c r="N712" s="23" t="str">
        <f t="shared" si="11"/>
        <v>9135 – 379 Camacha</v>
      </c>
      <c r="O712" s="23" t="str">
        <f t="shared" si="11"/>
        <v>Camacha</v>
      </c>
      <c r="P712" s="23" t="str">
        <f t="shared" si="11"/>
        <v>Santa Cruz</v>
      </c>
      <c r="Q712" s="23">
        <v>291960122</v>
      </c>
      <c r="R712" s="23">
        <v>291960106</v>
      </c>
      <c r="S712" s="23" t="s">
        <v>600</v>
      </c>
      <c r="T712" s="23" t="s">
        <v>408</v>
      </c>
      <c r="U712" s="23" t="s">
        <v>406</v>
      </c>
      <c r="V712" s="23" t="s">
        <v>407</v>
      </c>
      <c r="W712" s="23" t="s">
        <v>347</v>
      </c>
      <c r="X712" s="23"/>
      <c r="Y712" s="23"/>
      <c r="Z712" s="23" t="s">
        <v>600</v>
      </c>
      <c r="AA712" s="23" t="s">
        <v>598</v>
      </c>
      <c r="AB712" s="32" t="s">
        <v>934</v>
      </c>
    </row>
    <row r="713" spans="1:28" ht="15" customHeight="1" x14ac:dyDescent="0.25">
      <c r="A713" s="6" t="s">
        <v>754</v>
      </c>
      <c r="B713" s="5" t="s">
        <v>106</v>
      </c>
      <c r="C713" s="5" t="s">
        <v>398</v>
      </c>
      <c r="D713" s="5" t="s">
        <v>113</v>
      </c>
      <c r="E713" s="18" t="str">
        <f t="shared" si="12"/>
        <v>R12/D13, R13/D15</v>
      </c>
      <c r="F713" s="5" t="s">
        <v>753</v>
      </c>
      <c r="G713" s="7" t="e">
        <f>#REF!</f>
        <v>#REF!</v>
      </c>
      <c r="H713" s="5" t="s">
        <v>347</v>
      </c>
      <c r="I713" s="5" t="s">
        <v>752</v>
      </c>
      <c r="J713" s="37">
        <v>511194439</v>
      </c>
      <c r="K713" s="23">
        <v>38112</v>
      </c>
      <c r="L713" s="23" t="s">
        <v>382</v>
      </c>
      <c r="M713" s="23" t="str">
        <f t="shared" ref="M713:P733" si="13">M888</f>
        <v>Caminho Municipal da Portela, entrada 164, estaleiro n.º 3</v>
      </c>
      <c r="N713" s="23" t="str">
        <f t="shared" si="13"/>
        <v>9135 – 379 Camacha</v>
      </c>
      <c r="O713" s="23" t="str">
        <f t="shared" si="13"/>
        <v>Camacha</v>
      </c>
      <c r="P713" s="23" t="str">
        <f t="shared" si="13"/>
        <v>Santa Cruz</v>
      </c>
      <c r="Q713" s="23">
        <v>291960122</v>
      </c>
      <c r="R713" s="23">
        <v>291960106</v>
      </c>
      <c r="S713" s="23" t="s">
        <v>600</v>
      </c>
      <c r="T713" s="23" t="s">
        <v>408</v>
      </c>
      <c r="U713" s="23" t="s">
        <v>406</v>
      </c>
      <c r="V713" s="23" t="s">
        <v>407</v>
      </c>
      <c r="W713" s="23" t="s">
        <v>347</v>
      </c>
      <c r="X713" s="23"/>
      <c r="Y713" s="23"/>
      <c r="Z713" s="23" t="s">
        <v>600</v>
      </c>
      <c r="AA713" s="23" t="s">
        <v>598</v>
      </c>
      <c r="AB713" s="32" t="s">
        <v>934</v>
      </c>
    </row>
    <row r="714" spans="1:28" ht="15" customHeight="1" x14ac:dyDescent="0.25">
      <c r="A714" s="6" t="s">
        <v>754</v>
      </c>
      <c r="B714" s="5" t="s">
        <v>107</v>
      </c>
      <c r="C714" s="5" t="s">
        <v>397</v>
      </c>
      <c r="D714" s="5" t="s">
        <v>66</v>
      </c>
      <c r="E714" s="18" t="str">
        <f t="shared" si="12"/>
        <v>R12/D13</v>
      </c>
      <c r="F714" s="5" t="s">
        <v>753</v>
      </c>
      <c r="G714" s="7" t="e">
        <f>#REF!</f>
        <v>#REF!</v>
      </c>
      <c r="H714" s="5" t="s">
        <v>347</v>
      </c>
      <c r="I714" s="5" t="s">
        <v>752</v>
      </c>
      <c r="J714" s="37">
        <v>511194439</v>
      </c>
      <c r="K714" s="23">
        <v>38112</v>
      </c>
      <c r="L714" s="23" t="s">
        <v>382</v>
      </c>
      <c r="M714" s="23" t="str">
        <f t="shared" si="13"/>
        <v>Caminho Municipal da Portela, entrada 164, estaleiro n.º 3</v>
      </c>
      <c r="N714" s="23" t="str">
        <f t="shared" si="13"/>
        <v>9135 – 379 Camacha</v>
      </c>
      <c r="O714" s="23" t="str">
        <f t="shared" si="13"/>
        <v>Camacha</v>
      </c>
      <c r="P714" s="23" t="str">
        <f t="shared" si="13"/>
        <v>Santa Cruz</v>
      </c>
      <c r="Q714" s="23">
        <v>291960122</v>
      </c>
      <c r="R714" s="23">
        <v>291960106</v>
      </c>
      <c r="S714" s="23" t="s">
        <v>600</v>
      </c>
      <c r="T714" s="23" t="s">
        <v>408</v>
      </c>
      <c r="U714" s="23" t="s">
        <v>406</v>
      </c>
      <c r="V714" s="23" t="s">
        <v>407</v>
      </c>
      <c r="W714" s="23" t="s">
        <v>347</v>
      </c>
      <c r="X714" s="23"/>
      <c r="Y714" s="23"/>
      <c r="Z714" s="23" t="s">
        <v>600</v>
      </c>
      <c r="AA714" s="23" t="s">
        <v>598</v>
      </c>
      <c r="AB714" s="32" t="s">
        <v>934</v>
      </c>
    </row>
    <row r="715" spans="1:28" ht="15" customHeight="1" x14ac:dyDescent="0.25">
      <c r="A715" s="6" t="s">
        <v>754</v>
      </c>
      <c r="B715" s="5" t="s">
        <v>15</v>
      </c>
      <c r="C715" s="5" t="s">
        <v>257</v>
      </c>
      <c r="D715" s="5" t="s">
        <v>31</v>
      </c>
      <c r="E715" s="18" t="str">
        <f t="shared" si="12"/>
        <v>R12/R13</v>
      </c>
      <c r="F715" s="5" t="s">
        <v>753</v>
      </c>
      <c r="G715" s="7" t="e">
        <f>#REF!</f>
        <v>#REF!</v>
      </c>
      <c r="H715" s="5" t="s">
        <v>347</v>
      </c>
      <c r="I715" s="5" t="s">
        <v>752</v>
      </c>
      <c r="J715" s="37">
        <v>511194439</v>
      </c>
      <c r="K715" s="23">
        <v>38112</v>
      </c>
      <c r="L715" s="23" t="s">
        <v>382</v>
      </c>
      <c r="M715" s="23" t="str">
        <f t="shared" si="13"/>
        <v>Caminho Municipal da Portela, entrada 164, estaleiro n.º 3</v>
      </c>
      <c r="N715" s="23" t="str">
        <f t="shared" si="13"/>
        <v>9135 – 379 Camacha</v>
      </c>
      <c r="O715" s="23" t="str">
        <f t="shared" si="13"/>
        <v>Camacha</v>
      </c>
      <c r="P715" s="23" t="str">
        <f t="shared" si="13"/>
        <v>Santa Cruz</v>
      </c>
      <c r="Q715" s="23">
        <v>291960122</v>
      </c>
      <c r="R715" s="23">
        <v>291960106</v>
      </c>
      <c r="S715" s="23" t="s">
        <v>600</v>
      </c>
      <c r="T715" s="23" t="s">
        <v>408</v>
      </c>
      <c r="U715" s="23" t="s">
        <v>406</v>
      </c>
      <c r="V715" s="23" t="s">
        <v>407</v>
      </c>
      <c r="W715" s="23" t="s">
        <v>347</v>
      </c>
      <c r="X715" s="23"/>
      <c r="Y715" s="23"/>
      <c r="Z715" s="23" t="s">
        <v>600</v>
      </c>
      <c r="AA715" s="23" t="s">
        <v>598</v>
      </c>
      <c r="AB715" s="32" t="s">
        <v>934</v>
      </c>
    </row>
    <row r="716" spans="1:28" ht="15" customHeight="1" x14ac:dyDescent="0.25">
      <c r="A716" s="6" t="s">
        <v>754</v>
      </c>
      <c r="B716" s="5" t="s">
        <v>18</v>
      </c>
      <c r="C716" s="5" t="s">
        <v>257</v>
      </c>
      <c r="D716" s="5" t="s">
        <v>34</v>
      </c>
      <c r="E716" s="18" t="str">
        <f t="shared" si="12"/>
        <v>R12/R13</v>
      </c>
      <c r="F716" s="5" t="s">
        <v>753</v>
      </c>
      <c r="G716" s="7" t="e">
        <f>#REF!</f>
        <v>#REF!</v>
      </c>
      <c r="H716" s="5" t="s">
        <v>347</v>
      </c>
      <c r="I716" s="5" t="s">
        <v>752</v>
      </c>
      <c r="J716" s="37">
        <v>511194439</v>
      </c>
      <c r="K716" s="23">
        <v>38112</v>
      </c>
      <c r="L716" s="23" t="s">
        <v>382</v>
      </c>
      <c r="M716" s="23" t="str">
        <f t="shared" si="13"/>
        <v>Caminho Municipal da Portela, entrada 164, estaleiro n.º 3</v>
      </c>
      <c r="N716" s="23" t="str">
        <f t="shared" si="13"/>
        <v>9135 – 379 Camacha</v>
      </c>
      <c r="O716" s="23" t="str">
        <f t="shared" si="13"/>
        <v>Camacha</v>
      </c>
      <c r="P716" s="23" t="str">
        <f t="shared" si="13"/>
        <v>Santa Cruz</v>
      </c>
      <c r="Q716" s="23">
        <v>291960122</v>
      </c>
      <c r="R716" s="23">
        <v>291960106</v>
      </c>
      <c r="S716" s="23" t="s">
        <v>600</v>
      </c>
      <c r="T716" s="23" t="s">
        <v>408</v>
      </c>
      <c r="U716" s="23" t="s">
        <v>406</v>
      </c>
      <c r="V716" s="23" t="s">
        <v>407</v>
      </c>
      <c r="W716" s="23" t="s">
        <v>347</v>
      </c>
      <c r="X716" s="23"/>
      <c r="Y716" s="23"/>
      <c r="Z716" s="23" t="s">
        <v>600</v>
      </c>
      <c r="AA716" s="23" t="s">
        <v>598</v>
      </c>
      <c r="AB716" s="32" t="s">
        <v>934</v>
      </c>
    </row>
    <row r="717" spans="1:28" ht="15" customHeight="1" x14ac:dyDescent="0.25">
      <c r="A717" s="6" t="s">
        <v>754</v>
      </c>
      <c r="B717" s="5" t="s">
        <v>19</v>
      </c>
      <c r="C717" s="5" t="s">
        <v>257</v>
      </c>
      <c r="D717" s="5" t="s">
        <v>35</v>
      </c>
      <c r="E717" s="18" t="str">
        <f t="shared" si="12"/>
        <v>R12/R13</v>
      </c>
      <c r="F717" s="5" t="s">
        <v>753</v>
      </c>
      <c r="G717" s="7" t="e">
        <f>#REF!</f>
        <v>#REF!</v>
      </c>
      <c r="H717" s="5" t="s">
        <v>347</v>
      </c>
      <c r="I717" s="5" t="s">
        <v>752</v>
      </c>
      <c r="J717" s="37">
        <v>511194439</v>
      </c>
      <c r="K717" s="23">
        <v>38112</v>
      </c>
      <c r="L717" s="23" t="s">
        <v>382</v>
      </c>
      <c r="M717" s="23" t="str">
        <f t="shared" si="13"/>
        <v>Caminho Municipal da Portela, entrada 164, estaleiro n.º 3</v>
      </c>
      <c r="N717" s="23" t="str">
        <f t="shared" si="13"/>
        <v>9135 – 379 Camacha</v>
      </c>
      <c r="O717" s="23" t="str">
        <f t="shared" si="13"/>
        <v>Camacha</v>
      </c>
      <c r="P717" s="23" t="str">
        <f t="shared" si="13"/>
        <v>Santa Cruz</v>
      </c>
      <c r="Q717" s="23">
        <v>291960122</v>
      </c>
      <c r="R717" s="23">
        <v>291960106</v>
      </c>
      <c r="S717" s="23" t="s">
        <v>600</v>
      </c>
      <c r="T717" s="23" t="s">
        <v>408</v>
      </c>
      <c r="U717" s="23" t="s">
        <v>406</v>
      </c>
      <c r="V717" s="23" t="s">
        <v>407</v>
      </c>
      <c r="W717" s="23" t="s">
        <v>347</v>
      </c>
      <c r="X717" s="23"/>
      <c r="Y717" s="23"/>
      <c r="Z717" s="23" t="s">
        <v>600</v>
      </c>
      <c r="AA717" s="23" t="s">
        <v>598</v>
      </c>
      <c r="AB717" s="32" t="s">
        <v>934</v>
      </c>
    </row>
    <row r="718" spans="1:28" ht="15" customHeight="1" x14ac:dyDescent="0.25">
      <c r="A718" s="6" t="s">
        <v>754</v>
      </c>
      <c r="B718" s="5" t="s">
        <v>20</v>
      </c>
      <c r="C718" s="5" t="s">
        <v>257</v>
      </c>
      <c r="D718" s="5" t="s">
        <v>36</v>
      </c>
      <c r="E718" s="18" t="str">
        <f t="shared" si="12"/>
        <v>R12/R13</v>
      </c>
      <c r="F718" s="5" t="s">
        <v>753</v>
      </c>
      <c r="G718" s="7" t="e">
        <f>#REF!</f>
        <v>#REF!</v>
      </c>
      <c r="H718" s="5" t="s">
        <v>347</v>
      </c>
      <c r="I718" s="5" t="s">
        <v>752</v>
      </c>
      <c r="J718" s="37">
        <v>511194439</v>
      </c>
      <c r="K718" s="23">
        <v>38112</v>
      </c>
      <c r="L718" s="23" t="s">
        <v>382</v>
      </c>
      <c r="M718" s="23" t="str">
        <f t="shared" si="13"/>
        <v>Caminho Municipal da Portela, entrada 164, estaleiro n.º 3</v>
      </c>
      <c r="N718" s="23" t="str">
        <f t="shared" si="13"/>
        <v>9135 – 379 Camacha</v>
      </c>
      <c r="O718" s="23" t="str">
        <f t="shared" si="13"/>
        <v>Camacha</v>
      </c>
      <c r="P718" s="23" t="str">
        <f t="shared" si="13"/>
        <v>Santa Cruz</v>
      </c>
      <c r="Q718" s="23">
        <v>291960122</v>
      </c>
      <c r="R718" s="23">
        <v>291960106</v>
      </c>
      <c r="S718" s="23" t="s">
        <v>600</v>
      </c>
      <c r="T718" s="23" t="s">
        <v>408</v>
      </c>
      <c r="U718" s="23" t="s">
        <v>406</v>
      </c>
      <c r="V718" s="23" t="s">
        <v>407</v>
      </c>
      <c r="W718" s="23" t="s">
        <v>347</v>
      </c>
      <c r="X718" s="23"/>
      <c r="Y718" s="23"/>
      <c r="Z718" s="23" t="s">
        <v>600</v>
      </c>
      <c r="AA718" s="23" t="s">
        <v>598</v>
      </c>
      <c r="AB718" s="32" t="s">
        <v>934</v>
      </c>
    </row>
    <row r="719" spans="1:28" ht="15" customHeight="1" x14ac:dyDescent="0.25">
      <c r="A719" s="6" t="s">
        <v>754</v>
      </c>
      <c r="B719" s="5" t="s">
        <v>22</v>
      </c>
      <c r="C719" s="5" t="s">
        <v>136</v>
      </c>
      <c r="D719" s="5" t="s">
        <v>38</v>
      </c>
      <c r="E719" s="18" t="str">
        <f t="shared" si="12"/>
        <v>R13</v>
      </c>
      <c r="F719" s="5" t="s">
        <v>753</v>
      </c>
      <c r="G719" s="7" t="e">
        <f>#REF!</f>
        <v>#REF!</v>
      </c>
      <c r="H719" s="5" t="s">
        <v>347</v>
      </c>
      <c r="I719" s="5" t="s">
        <v>752</v>
      </c>
      <c r="J719" s="37">
        <v>511194439</v>
      </c>
      <c r="K719" s="23">
        <v>38112</v>
      </c>
      <c r="L719" s="23" t="s">
        <v>382</v>
      </c>
      <c r="M719" s="23" t="str">
        <f t="shared" si="13"/>
        <v>Caminho Municipal da Portela, entrada 164, estaleiro n.º 3</v>
      </c>
      <c r="N719" s="23" t="str">
        <f t="shared" si="13"/>
        <v>9135 – 379 Camacha</v>
      </c>
      <c r="O719" s="23" t="str">
        <f t="shared" si="13"/>
        <v>Camacha</v>
      </c>
      <c r="P719" s="23" t="str">
        <f t="shared" si="13"/>
        <v>Santa Cruz</v>
      </c>
      <c r="Q719" s="23">
        <v>291960122</v>
      </c>
      <c r="R719" s="23">
        <v>291960106</v>
      </c>
      <c r="S719" s="23" t="s">
        <v>600</v>
      </c>
      <c r="T719" s="23" t="s">
        <v>408</v>
      </c>
      <c r="U719" s="23" t="s">
        <v>406</v>
      </c>
      <c r="V719" s="23" t="s">
        <v>407</v>
      </c>
      <c r="W719" s="23" t="s">
        <v>347</v>
      </c>
      <c r="X719" s="23"/>
      <c r="Y719" s="23"/>
      <c r="Z719" s="23" t="s">
        <v>600</v>
      </c>
      <c r="AA719" s="23" t="s">
        <v>598</v>
      </c>
      <c r="AB719" s="32" t="s">
        <v>934</v>
      </c>
    </row>
    <row r="720" spans="1:28" ht="15" customHeight="1" x14ac:dyDescent="0.25">
      <c r="A720" s="6" t="s">
        <v>754</v>
      </c>
      <c r="B720" s="5" t="s">
        <v>23</v>
      </c>
      <c r="C720" s="5" t="s">
        <v>136</v>
      </c>
      <c r="D720" s="5" t="s">
        <v>39</v>
      </c>
      <c r="E720" s="18" t="str">
        <f t="shared" si="12"/>
        <v>R13</v>
      </c>
      <c r="F720" s="5" t="s">
        <v>753</v>
      </c>
      <c r="G720" s="7" t="e">
        <f>#REF!</f>
        <v>#REF!</v>
      </c>
      <c r="H720" s="5" t="s">
        <v>347</v>
      </c>
      <c r="I720" s="5" t="s">
        <v>752</v>
      </c>
      <c r="J720" s="37">
        <v>511194439</v>
      </c>
      <c r="K720" s="23">
        <v>38112</v>
      </c>
      <c r="L720" s="23" t="s">
        <v>382</v>
      </c>
      <c r="M720" s="23" t="str">
        <f t="shared" si="13"/>
        <v>Caminho Municipal da Portela, entrada 164, estaleiro n.º 3</v>
      </c>
      <c r="N720" s="23" t="str">
        <f t="shared" si="13"/>
        <v>9135 – 379 Camacha</v>
      </c>
      <c r="O720" s="23" t="str">
        <f t="shared" si="13"/>
        <v>Camacha</v>
      </c>
      <c r="P720" s="23" t="str">
        <f t="shared" si="13"/>
        <v>Santa Cruz</v>
      </c>
      <c r="Q720" s="23">
        <v>291960122</v>
      </c>
      <c r="R720" s="23">
        <v>291960106</v>
      </c>
      <c r="S720" s="23" t="s">
        <v>600</v>
      </c>
      <c r="T720" s="23" t="s">
        <v>408</v>
      </c>
      <c r="U720" s="23" t="s">
        <v>406</v>
      </c>
      <c r="V720" s="23" t="s">
        <v>407</v>
      </c>
      <c r="W720" s="23" t="s">
        <v>347</v>
      </c>
      <c r="X720" s="23"/>
      <c r="Y720" s="23"/>
      <c r="Z720" s="23" t="s">
        <v>600</v>
      </c>
      <c r="AA720" s="23" t="s">
        <v>598</v>
      </c>
      <c r="AB720" s="32" t="s">
        <v>934</v>
      </c>
    </row>
    <row r="721" spans="1:28" ht="15" customHeight="1" x14ac:dyDescent="0.25">
      <c r="A721" s="6" t="s">
        <v>754</v>
      </c>
      <c r="B721" s="5" t="s">
        <v>79</v>
      </c>
      <c r="C721" s="5" t="s">
        <v>136</v>
      </c>
      <c r="D721" s="5" t="s">
        <v>80</v>
      </c>
      <c r="E721" s="18" t="str">
        <f t="shared" si="12"/>
        <v>R13</v>
      </c>
      <c r="F721" s="5" t="s">
        <v>753</v>
      </c>
      <c r="G721" s="7" t="e">
        <f>#REF!</f>
        <v>#REF!</v>
      </c>
      <c r="H721" s="5" t="s">
        <v>347</v>
      </c>
      <c r="I721" s="5" t="s">
        <v>752</v>
      </c>
      <c r="J721" s="37">
        <v>511194439</v>
      </c>
      <c r="K721" s="23">
        <v>38112</v>
      </c>
      <c r="L721" s="23" t="s">
        <v>382</v>
      </c>
      <c r="M721" s="23" t="str">
        <f t="shared" si="13"/>
        <v>Caminho Municipal da Portela, entrada 164, estaleiro n.º 3</v>
      </c>
      <c r="N721" s="23" t="str">
        <f t="shared" si="13"/>
        <v>9135 – 379 Camacha</v>
      </c>
      <c r="O721" s="23" t="str">
        <f t="shared" si="13"/>
        <v>Camacha</v>
      </c>
      <c r="P721" s="23" t="str">
        <f t="shared" si="13"/>
        <v>Santa Cruz</v>
      </c>
      <c r="Q721" s="23">
        <v>291960122</v>
      </c>
      <c r="R721" s="23">
        <v>291960106</v>
      </c>
      <c r="S721" s="23" t="s">
        <v>600</v>
      </c>
      <c r="T721" s="23" t="s">
        <v>408</v>
      </c>
      <c r="U721" s="23" t="s">
        <v>406</v>
      </c>
      <c r="V721" s="23" t="s">
        <v>407</v>
      </c>
      <c r="W721" s="23" t="s">
        <v>347</v>
      </c>
      <c r="X721" s="23"/>
      <c r="Y721" s="23"/>
      <c r="Z721" s="23" t="s">
        <v>600</v>
      </c>
      <c r="AA721" s="23" t="s">
        <v>598</v>
      </c>
      <c r="AB721" s="32" t="s">
        <v>934</v>
      </c>
    </row>
    <row r="722" spans="1:28" ht="15" customHeight="1" x14ac:dyDescent="0.25">
      <c r="A722" s="6" t="s">
        <v>754</v>
      </c>
      <c r="B722" s="5" t="s">
        <v>122</v>
      </c>
      <c r="C722" s="5" t="s">
        <v>136</v>
      </c>
      <c r="D722" s="5" t="s">
        <v>303</v>
      </c>
      <c r="E722" s="18" t="str">
        <f t="shared" si="12"/>
        <v>R13</v>
      </c>
      <c r="F722" s="5" t="s">
        <v>753</v>
      </c>
      <c r="G722" s="7" t="e">
        <f>#REF!</f>
        <v>#REF!</v>
      </c>
      <c r="H722" s="5" t="s">
        <v>347</v>
      </c>
      <c r="I722" s="5" t="s">
        <v>752</v>
      </c>
      <c r="J722" s="37">
        <v>511194439</v>
      </c>
      <c r="K722" s="23">
        <v>38112</v>
      </c>
      <c r="L722" s="23" t="s">
        <v>382</v>
      </c>
      <c r="M722" s="23" t="str">
        <f t="shared" si="13"/>
        <v>Caminho Municipal da Portela, entrada 164, estaleiro n.º 3</v>
      </c>
      <c r="N722" s="23" t="str">
        <f t="shared" si="13"/>
        <v>9135 – 379 Camacha</v>
      </c>
      <c r="O722" s="23" t="str">
        <f t="shared" si="13"/>
        <v>Camacha</v>
      </c>
      <c r="P722" s="23" t="str">
        <f t="shared" si="13"/>
        <v>Santa Cruz</v>
      </c>
      <c r="Q722" s="23">
        <v>291960122</v>
      </c>
      <c r="R722" s="23">
        <v>291960106</v>
      </c>
      <c r="S722" s="23" t="s">
        <v>600</v>
      </c>
      <c r="T722" s="23" t="s">
        <v>408</v>
      </c>
      <c r="U722" s="23" t="s">
        <v>406</v>
      </c>
      <c r="V722" s="23" t="s">
        <v>407</v>
      </c>
      <c r="W722" s="23" t="s">
        <v>347</v>
      </c>
      <c r="X722" s="23"/>
      <c r="Y722" s="23"/>
      <c r="Z722" s="23" t="s">
        <v>600</v>
      </c>
      <c r="AA722" s="23" t="s">
        <v>598</v>
      </c>
      <c r="AB722" s="32" t="s">
        <v>934</v>
      </c>
    </row>
    <row r="723" spans="1:28" ht="15" customHeight="1" x14ac:dyDescent="0.25">
      <c r="A723" s="6" t="s">
        <v>754</v>
      </c>
      <c r="B723" s="5" t="s">
        <v>140</v>
      </c>
      <c r="C723" s="5" t="s">
        <v>136</v>
      </c>
      <c r="D723" s="5" t="s">
        <v>692</v>
      </c>
      <c r="E723" s="18" t="str">
        <f t="shared" si="12"/>
        <v>R13</v>
      </c>
      <c r="F723" s="5" t="s">
        <v>753</v>
      </c>
      <c r="G723" s="7" t="e">
        <f>#REF!</f>
        <v>#REF!</v>
      </c>
      <c r="H723" s="5" t="s">
        <v>347</v>
      </c>
      <c r="I723" s="5" t="s">
        <v>752</v>
      </c>
      <c r="J723" s="37">
        <v>511194439</v>
      </c>
      <c r="K723" s="23">
        <v>38112</v>
      </c>
      <c r="L723" s="23" t="s">
        <v>382</v>
      </c>
      <c r="M723" s="23" t="str">
        <f t="shared" si="13"/>
        <v>Caminho Municipal da Portela, entrada 164, estaleiro n.º 3</v>
      </c>
      <c r="N723" s="23" t="str">
        <f t="shared" si="13"/>
        <v>9135 – 379 Camacha</v>
      </c>
      <c r="O723" s="23" t="str">
        <f t="shared" si="13"/>
        <v>Camacha</v>
      </c>
      <c r="P723" s="23" t="str">
        <f t="shared" si="13"/>
        <v>Santa Cruz</v>
      </c>
      <c r="Q723" s="23">
        <v>291960122</v>
      </c>
      <c r="R723" s="23">
        <v>291960106</v>
      </c>
      <c r="S723" s="23" t="s">
        <v>600</v>
      </c>
      <c r="T723" s="23" t="s">
        <v>408</v>
      </c>
      <c r="U723" s="23" t="s">
        <v>406</v>
      </c>
      <c r="V723" s="23" t="s">
        <v>407</v>
      </c>
      <c r="W723" s="23" t="s">
        <v>347</v>
      </c>
      <c r="X723" s="23"/>
      <c r="Y723" s="23"/>
      <c r="Z723" s="23" t="s">
        <v>600</v>
      </c>
      <c r="AA723" s="23" t="s">
        <v>598</v>
      </c>
      <c r="AB723" s="32" t="s">
        <v>934</v>
      </c>
    </row>
    <row r="724" spans="1:28" ht="15" customHeight="1" x14ac:dyDescent="0.25">
      <c r="A724" s="6" t="s">
        <v>754</v>
      </c>
      <c r="B724" s="5" t="s">
        <v>60</v>
      </c>
      <c r="C724" s="5" t="s">
        <v>397</v>
      </c>
      <c r="D724" s="5" t="s">
        <v>66</v>
      </c>
      <c r="E724" s="18" t="str">
        <f t="shared" si="12"/>
        <v>R12/D13</v>
      </c>
      <c r="F724" s="5" t="s">
        <v>753</v>
      </c>
      <c r="G724" s="7" t="e">
        <f>#REF!</f>
        <v>#REF!</v>
      </c>
      <c r="H724" s="5" t="s">
        <v>347</v>
      </c>
      <c r="I724" s="5" t="s">
        <v>752</v>
      </c>
      <c r="J724" s="37">
        <v>511194439</v>
      </c>
      <c r="K724" s="23">
        <v>38112</v>
      </c>
      <c r="L724" s="23" t="s">
        <v>382</v>
      </c>
      <c r="M724" s="23" t="str">
        <f t="shared" si="13"/>
        <v>Caminho Municipal da Portela, entrada 164, estaleiro n.º 3</v>
      </c>
      <c r="N724" s="23" t="str">
        <f t="shared" si="13"/>
        <v>9135 – 379 Camacha</v>
      </c>
      <c r="O724" s="23" t="str">
        <f t="shared" si="13"/>
        <v>Camacha</v>
      </c>
      <c r="P724" s="23" t="str">
        <f t="shared" si="13"/>
        <v>Santa Cruz</v>
      </c>
      <c r="Q724" s="23">
        <v>291960122</v>
      </c>
      <c r="R724" s="23">
        <v>291960106</v>
      </c>
      <c r="S724" s="23" t="s">
        <v>600</v>
      </c>
      <c r="T724" s="23" t="s">
        <v>408</v>
      </c>
      <c r="U724" s="23" t="s">
        <v>406</v>
      </c>
      <c r="V724" s="23" t="s">
        <v>407</v>
      </c>
      <c r="W724" s="23" t="s">
        <v>347</v>
      </c>
      <c r="X724" s="23"/>
      <c r="Y724" s="23"/>
      <c r="Z724" s="23" t="s">
        <v>600</v>
      </c>
      <c r="AA724" s="23" t="s">
        <v>598</v>
      </c>
      <c r="AB724" s="32" t="s">
        <v>934</v>
      </c>
    </row>
    <row r="725" spans="1:28" ht="15" customHeight="1" x14ac:dyDescent="0.25">
      <c r="A725" s="6" t="s">
        <v>754</v>
      </c>
      <c r="B725" s="5" t="s">
        <v>452</v>
      </c>
      <c r="C725" s="5" t="s">
        <v>135</v>
      </c>
      <c r="D725" s="5" t="s">
        <v>153</v>
      </c>
      <c r="E725" s="18" t="str">
        <f t="shared" si="12"/>
        <v>R13/D15</v>
      </c>
      <c r="F725" s="5" t="s">
        <v>753</v>
      </c>
      <c r="G725" s="7" t="e">
        <f>#REF!</f>
        <v>#REF!</v>
      </c>
      <c r="H725" s="5" t="s">
        <v>347</v>
      </c>
      <c r="I725" s="5" t="s">
        <v>752</v>
      </c>
      <c r="J725" s="37">
        <v>511194439</v>
      </c>
      <c r="K725" s="23">
        <v>38112</v>
      </c>
      <c r="L725" s="23" t="s">
        <v>382</v>
      </c>
      <c r="M725" s="23" t="str">
        <f t="shared" si="13"/>
        <v>Caminho Municipal da Portela, entrada 164, estaleiro n.º 3</v>
      </c>
      <c r="N725" s="23" t="str">
        <f t="shared" si="13"/>
        <v>9135 – 379 Camacha</v>
      </c>
      <c r="O725" s="23" t="str">
        <f t="shared" si="13"/>
        <v>Camacha</v>
      </c>
      <c r="P725" s="23" t="str">
        <f t="shared" si="13"/>
        <v>Santa Cruz</v>
      </c>
      <c r="Q725" s="23">
        <v>291960122</v>
      </c>
      <c r="R725" s="23">
        <v>291960106</v>
      </c>
      <c r="S725" s="23" t="s">
        <v>600</v>
      </c>
      <c r="T725" s="23" t="s">
        <v>408</v>
      </c>
      <c r="U725" s="23" t="s">
        <v>406</v>
      </c>
      <c r="V725" s="23" t="s">
        <v>407</v>
      </c>
      <c r="W725" s="23" t="s">
        <v>347</v>
      </c>
      <c r="X725" s="23"/>
      <c r="Y725" s="23"/>
      <c r="Z725" s="23" t="s">
        <v>600</v>
      </c>
      <c r="AA725" s="23" t="s">
        <v>598</v>
      </c>
      <c r="AB725" s="32" t="s">
        <v>934</v>
      </c>
    </row>
    <row r="726" spans="1:28" ht="15" customHeight="1" x14ac:dyDescent="0.25">
      <c r="A726" s="6" t="s">
        <v>754</v>
      </c>
      <c r="B726" s="5" t="s">
        <v>453</v>
      </c>
      <c r="C726" s="5" t="s">
        <v>136</v>
      </c>
      <c r="D726" s="5" t="s">
        <v>454</v>
      </c>
      <c r="E726" s="18" t="str">
        <f t="shared" si="12"/>
        <v>R13</v>
      </c>
      <c r="F726" s="5" t="s">
        <v>753</v>
      </c>
      <c r="G726" s="7" t="e">
        <f>#REF!</f>
        <v>#REF!</v>
      </c>
      <c r="H726" s="5" t="s">
        <v>347</v>
      </c>
      <c r="I726" s="5" t="s">
        <v>752</v>
      </c>
      <c r="J726" s="37">
        <v>511194439</v>
      </c>
      <c r="K726" s="23">
        <v>38112</v>
      </c>
      <c r="L726" s="23" t="s">
        <v>382</v>
      </c>
      <c r="M726" s="23" t="str">
        <f t="shared" si="13"/>
        <v>Caminho Municipal da Portela, entrada 164, estaleiro n.º 3</v>
      </c>
      <c r="N726" s="23" t="str">
        <f t="shared" si="13"/>
        <v>9135 – 379 Camacha</v>
      </c>
      <c r="O726" s="23" t="str">
        <f t="shared" si="13"/>
        <v>Camacha</v>
      </c>
      <c r="P726" s="23" t="str">
        <f t="shared" si="13"/>
        <v>Santa Cruz</v>
      </c>
      <c r="Q726" s="23">
        <v>291960122</v>
      </c>
      <c r="R726" s="23">
        <v>291960106</v>
      </c>
      <c r="S726" s="23" t="s">
        <v>600</v>
      </c>
      <c r="T726" s="23" t="s">
        <v>408</v>
      </c>
      <c r="U726" s="23" t="s">
        <v>406</v>
      </c>
      <c r="V726" s="23" t="s">
        <v>407</v>
      </c>
      <c r="W726" s="23" t="s">
        <v>347</v>
      </c>
      <c r="X726" s="23"/>
      <c r="Y726" s="23"/>
      <c r="Z726" s="23" t="s">
        <v>600</v>
      </c>
      <c r="AA726" s="23" t="s">
        <v>598</v>
      </c>
      <c r="AB726" s="32" t="s">
        <v>934</v>
      </c>
    </row>
    <row r="727" spans="1:28" ht="15" customHeight="1" x14ac:dyDescent="0.25">
      <c r="A727" s="6" t="s">
        <v>754</v>
      </c>
      <c r="B727" s="5" t="s">
        <v>574</v>
      </c>
      <c r="C727" s="5" t="s">
        <v>136</v>
      </c>
      <c r="D727" s="5" t="s">
        <v>576</v>
      </c>
      <c r="E727" s="18" t="str">
        <f t="shared" si="12"/>
        <v>R13</v>
      </c>
      <c r="F727" s="5" t="s">
        <v>753</v>
      </c>
      <c r="G727" s="7" t="e">
        <f>#REF!</f>
        <v>#REF!</v>
      </c>
      <c r="H727" s="5" t="s">
        <v>347</v>
      </c>
      <c r="I727" s="5" t="s">
        <v>752</v>
      </c>
      <c r="J727" s="37">
        <v>511194439</v>
      </c>
      <c r="K727" s="23">
        <v>38112</v>
      </c>
      <c r="L727" s="23" t="s">
        <v>382</v>
      </c>
      <c r="M727" s="23" t="str">
        <f t="shared" si="13"/>
        <v>Caminho Municipal da Portela, entrada 164, estaleiro n.º 3</v>
      </c>
      <c r="N727" s="23" t="str">
        <f t="shared" si="13"/>
        <v>9135 – 379 Camacha</v>
      </c>
      <c r="O727" s="23" t="str">
        <f t="shared" si="13"/>
        <v>Camacha</v>
      </c>
      <c r="P727" s="23" t="str">
        <f t="shared" si="13"/>
        <v>Santa Cruz</v>
      </c>
      <c r="Q727" s="23">
        <v>291960122</v>
      </c>
      <c r="R727" s="23">
        <v>291960106</v>
      </c>
      <c r="S727" s="23" t="s">
        <v>600</v>
      </c>
      <c r="T727" s="23" t="s">
        <v>408</v>
      </c>
      <c r="U727" s="23" t="s">
        <v>406</v>
      </c>
      <c r="V727" s="23" t="s">
        <v>407</v>
      </c>
      <c r="W727" s="23" t="s">
        <v>347</v>
      </c>
      <c r="X727" s="23"/>
      <c r="Y727" s="23"/>
      <c r="Z727" s="23" t="s">
        <v>600</v>
      </c>
      <c r="AA727" s="23" t="s">
        <v>598</v>
      </c>
      <c r="AB727" s="32" t="s">
        <v>934</v>
      </c>
    </row>
    <row r="728" spans="1:28" ht="15" customHeight="1" x14ac:dyDescent="0.25">
      <c r="A728" s="6" t="s">
        <v>754</v>
      </c>
      <c r="B728" s="5" t="s">
        <v>46</v>
      </c>
      <c r="C728" s="5" t="s">
        <v>136</v>
      </c>
      <c r="D728" s="5" t="s">
        <v>577</v>
      </c>
      <c r="E728" s="18" t="str">
        <f t="shared" si="12"/>
        <v>R13</v>
      </c>
      <c r="F728" s="5" t="s">
        <v>753</v>
      </c>
      <c r="G728" s="7" t="e">
        <f>#REF!</f>
        <v>#REF!</v>
      </c>
      <c r="H728" s="5" t="s">
        <v>347</v>
      </c>
      <c r="I728" s="5" t="s">
        <v>752</v>
      </c>
      <c r="J728" s="37">
        <v>511194439</v>
      </c>
      <c r="K728" s="23">
        <v>38112</v>
      </c>
      <c r="L728" s="23" t="s">
        <v>382</v>
      </c>
      <c r="M728" s="23" t="str">
        <f t="shared" si="13"/>
        <v>Caminho Municipal da Portela, entrada 164, estaleiro n.º 3</v>
      </c>
      <c r="N728" s="23" t="str">
        <f t="shared" si="13"/>
        <v>9135 – 379 Camacha</v>
      </c>
      <c r="O728" s="23" t="str">
        <f t="shared" si="13"/>
        <v>Camacha</v>
      </c>
      <c r="P728" s="23" t="str">
        <f t="shared" si="13"/>
        <v>Santa Cruz</v>
      </c>
      <c r="Q728" s="23">
        <v>291960122</v>
      </c>
      <c r="R728" s="23">
        <v>291960106</v>
      </c>
      <c r="S728" s="23" t="s">
        <v>600</v>
      </c>
      <c r="T728" s="23" t="s">
        <v>408</v>
      </c>
      <c r="U728" s="23" t="s">
        <v>406</v>
      </c>
      <c r="V728" s="23" t="s">
        <v>407</v>
      </c>
      <c r="W728" s="23" t="s">
        <v>347</v>
      </c>
      <c r="X728" s="23"/>
      <c r="Y728" s="23"/>
      <c r="Z728" s="23" t="s">
        <v>600</v>
      </c>
      <c r="AA728" s="23" t="s">
        <v>598</v>
      </c>
      <c r="AB728" s="32" t="s">
        <v>934</v>
      </c>
    </row>
    <row r="729" spans="1:28" ht="15" customHeight="1" x14ac:dyDescent="0.25">
      <c r="A729" s="6" t="s">
        <v>754</v>
      </c>
      <c r="B729" s="5" t="s">
        <v>575</v>
      </c>
      <c r="C729" s="5" t="s">
        <v>136</v>
      </c>
      <c r="D729" s="5" t="s">
        <v>523</v>
      </c>
      <c r="E729" s="18" t="str">
        <f t="shared" si="12"/>
        <v>R13</v>
      </c>
      <c r="F729" s="5" t="s">
        <v>753</v>
      </c>
      <c r="G729" s="7" t="e">
        <f>#REF!</f>
        <v>#REF!</v>
      </c>
      <c r="H729" s="5" t="s">
        <v>347</v>
      </c>
      <c r="I729" s="5" t="s">
        <v>752</v>
      </c>
      <c r="J729" s="37">
        <v>511194439</v>
      </c>
      <c r="K729" s="23">
        <v>38112</v>
      </c>
      <c r="L729" s="23" t="s">
        <v>382</v>
      </c>
      <c r="M729" s="23" t="str">
        <f t="shared" si="13"/>
        <v>Caminho Municipal da Portela, entrada 164, estaleiro n.º 3</v>
      </c>
      <c r="N729" s="23" t="str">
        <f t="shared" si="13"/>
        <v>9135 – 379 Camacha</v>
      </c>
      <c r="O729" s="23" t="str">
        <f t="shared" si="13"/>
        <v>Camacha</v>
      </c>
      <c r="P729" s="23" t="str">
        <f t="shared" si="13"/>
        <v>Santa Cruz</v>
      </c>
      <c r="Q729" s="23">
        <v>291960122</v>
      </c>
      <c r="R729" s="23">
        <v>291960106</v>
      </c>
      <c r="S729" s="23" t="s">
        <v>600</v>
      </c>
      <c r="T729" s="23" t="s">
        <v>408</v>
      </c>
      <c r="U729" s="23" t="s">
        <v>406</v>
      </c>
      <c r="V729" s="23" t="s">
        <v>407</v>
      </c>
      <c r="W729" s="23" t="s">
        <v>347</v>
      </c>
      <c r="X729" s="23"/>
      <c r="Y729" s="23"/>
      <c r="Z729" s="23" t="s">
        <v>600</v>
      </c>
      <c r="AA729" s="23" t="s">
        <v>598</v>
      </c>
      <c r="AB729" s="32" t="s">
        <v>934</v>
      </c>
    </row>
    <row r="730" spans="1:28" ht="15" customHeight="1" x14ac:dyDescent="0.25">
      <c r="A730" s="6" t="s">
        <v>754</v>
      </c>
      <c r="B730" s="5" t="s">
        <v>177</v>
      </c>
      <c r="C730" s="5" t="s">
        <v>257</v>
      </c>
      <c r="D730" s="5" t="s">
        <v>957</v>
      </c>
      <c r="E730" s="18" t="str">
        <f t="shared" si="12"/>
        <v>R12/R13</v>
      </c>
      <c r="F730" s="5" t="s">
        <v>753</v>
      </c>
      <c r="G730" s="7" t="e">
        <f>#REF!</f>
        <v>#REF!</v>
      </c>
      <c r="H730" s="5" t="s">
        <v>347</v>
      </c>
      <c r="I730" s="5" t="s">
        <v>752</v>
      </c>
      <c r="J730" s="37">
        <v>511194439</v>
      </c>
      <c r="K730" s="23">
        <v>38112</v>
      </c>
      <c r="L730" s="23" t="s">
        <v>382</v>
      </c>
      <c r="M730" s="23" t="str">
        <f t="shared" si="13"/>
        <v>Caminho Municipal da Portela, entrada 164, estaleiro n.º 3</v>
      </c>
      <c r="N730" s="23" t="str">
        <f t="shared" si="13"/>
        <v>9135 – 379 Camacha</v>
      </c>
      <c r="O730" s="23" t="str">
        <f t="shared" si="13"/>
        <v>Camacha</v>
      </c>
      <c r="P730" s="23" t="str">
        <f t="shared" si="13"/>
        <v>Santa Cruz</v>
      </c>
      <c r="Q730" s="23">
        <v>291960122</v>
      </c>
      <c r="R730" s="23">
        <v>291960106</v>
      </c>
      <c r="S730" s="23" t="s">
        <v>600</v>
      </c>
      <c r="T730" s="23" t="s">
        <v>408</v>
      </c>
      <c r="U730" s="23" t="s">
        <v>406</v>
      </c>
      <c r="V730" s="23" t="s">
        <v>407</v>
      </c>
      <c r="W730" s="23" t="s">
        <v>347</v>
      </c>
      <c r="X730" s="23"/>
      <c r="Y730" s="23"/>
      <c r="Z730" s="23" t="s">
        <v>600</v>
      </c>
      <c r="AA730" s="23" t="s">
        <v>598</v>
      </c>
      <c r="AB730" s="32" t="s">
        <v>934</v>
      </c>
    </row>
    <row r="731" spans="1:28" ht="15" customHeight="1" x14ac:dyDescent="0.25">
      <c r="A731" s="6" t="s">
        <v>754</v>
      </c>
      <c r="B731" s="5" t="s">
        <v>55</v>
      </c>
      <c r="C731" s="5" t="s">
        <v>397</v>
      </c>
      <c r="D731" s="5" t="s">
        <v>62</v>
      </c>
      <c r="E731" s="18" t="str">
        <f t="shared" si="12"/>
        <v>R12/D13</v>
      </c>
      <c r="F731" s="5" t="s">
        <v>753</v>
      </c>
      <c r="G731" s="7" t="e">
        <f>#REF!</f>
        <v>#REF!</v>
      </c>
      <c r="H731" s="5" t="s">
        <v>347</v>
      </c>
      <c r="I731" s="5" t="s">
        <v>752</v>
      </c>
      <c r="J731" s="37">
        <v>511194439</v>
      </c>
      <c r="K731" s="23">
        <v>38112</v>
      </c>
      <c r="L731" s="23" t="s">
        <v>382</v>
      </c>
      <c r="M731" s="23" t="str">
        <f t="shared" si="13"/>
        <v>Caminho Municipal da Portela, entrada 164, estaleiro n.º 3</v>
      </c>
      <c r="N731" s="23" t="str">
        <f t="shared" si="13"/>
        <v>9135 – 379 Camacha</v>
      </c>
      <c r="O731" s="23" t="str">
        <f t="shared" si="13"/>
        <v>Camacha</v>
      </c>
      <c r="P731" s="23" t="str">
        <f t="shared" si="13"/>
        <v>Santa Cruz</v>
      </c>
      <c r="Q731" s="23">
        <v>291960122</v>
      </c>
      <c r="R731" s="23">
        <v>291960106</v>
      </c>
      <c r="S731" s="23" t="s">
        <v>600</v>
      </c>
      <c r="T731" s="23" t="s">
        <v>408</v>
      </c>
      <c r="U731" s="23" t="s">
        <v>406</v>
      </c>
      <c r="V731" s="23" t="s">
        <v>407</v>
      </c>
      <c r="W731" s="23" t="s">
        <v>347</v>
      </c>
      <c r="X731" s="23"/>
      <c r="Y731" s="23"/>
      <c r="Z731" s="23" t="s">
        <v>600</v>
      </c>
      <c r="AA731" s="23" t="s">
        <v>598</v>
      </c>
      <c r="AB731" s="32" t="s">
        <v>934</v>
      </c>
    </row>
    <row r="732" spans="1:28" ht="15" customHeight="1" x14ac:dyDescent="0.25">
      <c r="A732" s="6" t="s">
        <v>754</v>
      </c>
      <c r="B732" s="5" t="s">
        <v>24</v>
      </c>
      <c r="C732" s="5" t="s">
        <v>257</v>
      </c>
      <c r="D732" s="5" t="s">
        <v>40</v>
      </c>
      <c r="E732" s="18" t="str">
        <f t="shared" si="12"/>
        <v>R12/R13</v>
      </c>
      <c r="F732" s="5" t="s">
        <v>753</v>
      </c>
      <c r="G732" s="7" t="e">
        <f>#REF!</f>
        <v>#REF!</v>
      </c>
      <c r="H732" s="5" t="s">
        <v>347</v>
      </c>
      <c r="I732" s="5" t="s">
        <v>752</v>
      </c>
      <c r="J732" s="37">
        <v>511194439</v>
      </c>
      <c r="K732" s="23">
        <v>38112</v>
      </c>
      <c r="L732" s="23" t="s">
        <v>382</v>
      </c>
      <c r="M732" s="23" t="str">
        <f t="shared" si="13"/>
        <v>Caminho Municipal da Portela, entrada 164, estaleiro n.º 3</v>
      </c>
      <c r="N732" s="23" t="str">
        <f t="shared" si="13"/>
        <v>9135 – 379 Camacha</v>
      </c>
      <c r="O732" s="23" t="str">
        <f t="shared" si="13"/>
        <v>Camacha</v>
      </c>
      <c r="P732" s="23" t="str">
        <f t="shared" si="13"/>
        <v>Santa Cruz</v>
      </c>
      <c r="Q732" s="23">
        <v>291960122</v>
      </c>
      <c r="R732" s="23">
        <v>291960106</v>
      </c>
      <c r="S732" s="23" t="s">
        <v>600</v>
      </c>
      <c r="T732" s="23" t="s">
        <v>408</v>
      </c>
      <c r="U732" s="23" t="s">
        <v>406</v>
      </c>
      <c r="V732" s="23" t="s">
        <v>407</v>
      </c>
      <c r="W732" s="23" t="s">
        <v>347</v>
      </c>
      <c r="X732" s="23"/>
      <c r="Y732" s="23"/>
      <c r="Z732" s="23" t="s">
        <v>600</v>
      </c>
      <c r="AA732" s="23" t="s">
        <v>598</v>
      </c>
      <c r="AB732" s="32" t="s">
        <v>934</v>
      </c>
    </row>
    <row r="733" spans="1:28" ht="15" customHeight="1" x14ac:dyDescent="0.25">
      <c r="A733" s="6" t="s">
        <v>754</v>
      </c>
      <c r="B733" s="5" t="s">
        <v>129</v>
      </c>
      <c r="C733" s="5" t="s">
        <v>135</v>
      </c>
      <c r="D733" s="5" t="s">
        <v>155</v>
      </c>
      <c r="E733" s="18" t="str">
        <f t="shared" si="12"/>
        <v>R13/D15</v>
      </c>
      <c r="F733" s="5" t="s">
        <v>753</v>
      </c>
      <c r="G733" s="7" t="e">
        <f>#REF!</f>
        <v>#REF!</v>
      </c>
      <c r="H733" s="5" t="s">
        <v>347</v>
      </c>
      <c r="I733" s="5" t="s">
        <v>752</v>
      </c>
      <c r="J733" s="37">
        <v>511194439</v>
      </c>
      <c r="K733" s="23">
        <v>38112</v>
      </c>
      <c r="L733" s="23" t="s">
        <v>382</v>
      </c>
      <c r="M733" s="23" t="str">
        <f t="shared" si="13"/>
        <v>Caminho Municipal da Portela, entrada 164, estaleiro n.º 3</v>
      </c>
      <c r="N733" s="23" t="str">
        <f t="shared" si="13"/>
        <v>9135 – 379 Camacha</v>
      </c>
      <c r="O733" s="23" t="str">
        <f t="shared" si="13"/>
        <v>Camacha</v>
      </c>
      <c r="P733" s="23" t="str">
        <f t="shared" si="13"/>
        <v>Santa Cruz</v>
      </c>
      <c r="Q733" s="23">
        <v>291960122</v>
      </c>
      <c r="R733" s="23">
        <v>291960106</v>
      </c>
      <c r="S733" s="23" t="s">
        <v>600</v>
      </c>
      <c r="T733" s="23" t="s">
        <v>408</v>
      </c>
      <c r="U733" s="23" t="s">
        <v>406</v>
      </c>
      <c r="V733" s="23" t="s">
        <v>407</v>
      </c>
      <c r="W733" s="23" t="s">
        <v>347</v>
      </c>
      <c r="X733" s="23"/>
      <c r="Y733" s="23"/>
      <c r="Z733" s="23" t="s">
        <v>600</v>
      </c>
      <c r="AA733" s="23" t="s">
        <v>598</v>
      </c>
      <c r="AB733" s="32" t="s">
        <v>934</v>
      </c>
    </row>
    <row r="734" spans="1:28" ht="15" customHeight="1" x14ac:dyDescent="0.25">
      <c r="A734" s="6" t="s">
        <v>747</v>
      </c>
      <c r="B734" s="5" t="s">
        <v>657</v>
      </c>
      <c r="C734" s="5" t="s">
        <v>135</v>
      </c>
      <c r="D734" s="5" t="s">
        <v>390</v>
      </c>
      <c r="E734" s="18" t="str">
        <f t="shared" si="12"/>
        <v>R13/D15</v>
      </c>
      <c r="F734" s="5" t="s">
        <v>746</v>
      </c>
      <c r="G734" s="7" t="e">
        <f>#REF!</f>
        <v>#REF!</v>
      </c>
      <c r="H734" s="5" t="s">
        <v>411</v>
      </c>
      <c r="I734" s="5" t="s">
        <v>745</v>
      </c>
      <c r="J734" s="23">
        <v>509918611</v>
      </c>
      <c r="K734" s="23" t="s">
        <v>928</v>
      </c>
      <c r="L734" s="23" t="s">
        <v>413</v>
      </c>
      <c r="M734" s="23" t="s">
        <v>376</v>
      </c>
      <c r="N734" s="23" t="s">
        <v>377</v>
      </c>
      <c r="O734" s="23" t="s">
        <v>374</v>
      </c>
      <c r="P734" s="23" t="s">
        <v>351</v>
      </c>
      <c r="Q734" s="23" t="s">
        <v>241</v>
      </c>
      <c r="R734" s="23"/>
      <c r="S734" s="23" t="s">
        <v>709</v>
      </c>
      <c r="T734" s="23" t="s">
        <v>409</v>
      </c>
      <c r="U734" s="23" t="s">
        <v>410</v>
      </c>
      <c r="V734" s="23" t="s">
        <v>411</v>
      </c>
      <c r="W734" s="23" t="s">
        <v>411</v>
      </c>
      <c r="X734" s="23"/>
      <c r="Y734" s="23"/>
      <c r="Z734" s="23"/>
      <c r="AA734" s="23" t="s">
        <v>412</v>
      </c>
      <c r="AB734" s="32" t="s">
        <v>484</v>
      </c>
    </row>
    <row r="735" spans="1:28" ht="15" customHeight="1" x14ac:dyDescent="0.25">
      <c r="A735" s="6" t="s">
        <v>747</v>
      </c>
      <c r="B735" s="5" t="s">
        <v>426</v>
      </c>
      <c r="C735" s="5" t="s">
        <v>135</v>
      </c>
      <c r="D735" s="5" t="s">
        <v>451</v>
      </c>
      <c r="E735" s="18" t="str">
        <f t="shared" si="12"/>
        <v>R13/D15</v>
      </c>
      <c r="F735" s="5" t="s">
        <v>746</v>
      </c>
      <c r="G735" s="7" t="e">
        <f>#REF!</f>
        <v>#REF!</v>
      </c>
      <c r="H735" s="5" t="s">
        <v>411</v>
      </c>
      <c r="I735" s="5" t="s">
        <v>745</v>
      </c>
      <c r="J735" s="23">
        <v>509918611</v>
      </c>
      <c r="K735" s="23" t="s">
        <v>928</v>
      </c>
      <c r="L735" s="23" t="s">
        <v>413</v>
      </c>
      <c r="M735" s="23" t="s">
        <v>376</v>
      </c>
      <c r="N735" s="23" t="s">
        <v>377</v>
      </c>
      <c r="O735" s="23" t="s">
        <v>374</v>
      </c>
      <c r="P735" s="23" t="s">
        <v>351</v>
      </c>
      <c r="Q735" s="23" t="s">
        <v>241</v>
      </c>
      <c r="R735" s="23"/>
      <c r="S735" s="23" t="s">
        <v>709</v>
      </c>
      <c r="T735" s="23" t="s">
        <v>409</v>
      </c>
      <c r="U735" s="23" t="s">
        <v>410</v>
      </c>
      <c r="V735" s="23" t="s">
        <v>411</v>
      </c>
      <c r="W735" s="23" t="s">
        <v>411</v>
      </c>
      <c r="X735" s="23"/>
      <c r="Y735" s="23"/>
      <c r="Z735" s="23"/>
      <c r="AA735" s="23" t="s">
        <v>412</v>
      </c>
      <c r="AB735" s="32" t="s">
        <v>484</v>
      </c>
    </row>
    <row r="736" spans="1:28" ht="15" customHeight="1" x14ac:dyDescent="0.25">
      <c r="A736" s="6" t="s">
        <v>747</v>
      </c>
      <c r="B736" s="5" t="s">
        <v>11</v>
      </c>
      <c r="C736" s="5" t="s">
        <v>359</v>
      </c>
      <c r="D736" s="5" t="s">
        <v>27</v>
      </c>
      <c r="E736" s="18" t="str">
        <f t="shared" si="12"/>
        <v>R12</v>
      </c>
      <c r="F736" s="5" t="s">
        <v>746</v>
      </c>
      <c r="G736" s="7" t="e">
        <f>#REF!</f>
        <v>#REF!</v>
      </c>
      <c r="H736" s="5" t="s">
        <v>411</v>
      </c>
      <c r="I736" s="5" t="s">
        <v>745</v>
      </c>
      <c r="J736" s="23">
        <v>509918611</v>
      </c>
      <c r="K736" s="23" t="s">
        <v>928</v>
      </c>
      <c r="L736" s="23" t="s">
        <v>413</v>
      </c>
      <c r="M736" s="23" t="s">
        <v>376</v>
      </c>
      <c r="N736" s="23" t="s">
        <v>377</v>
      </c>
      <c r="O736" s="23" t="s">
        <v>374</v>
      </c>
      <c r="P736" s="23" t="s">
        <v>351</v>
      </c>
      <c r="Q736" s="23" t="s">
        <v>241</v>
      </c>
      <c r="R736" s="23"/>
      <c r="S736" s="23" t="s">
        <v>709</v>
      </c>
      <c r="T736" s="23" t="s">
        <v>409</v>
      </c>
      <c r="U736" s="23" t="s">
        <v>410</v>
      </c>
      <c r="V736" s="23" t="s">
        <v>411</v>
      </c>
      <c r="W736" s="23" t="s">
        <v>411</v>
      </c>
      <c r="X736" s="23"/>
      <c r="Y736" s="23"/>
      <c r="Z736" s="23"/>
      <c r="AA736" s="23" t="s">
        <v>412</v>
      </c>
      <c r="AB736" s="32" t="s">
        <v>484</v>
      </c>
    </row>
    <row r="737" spans="1:28" ht="15" customHeight="1" x14ac:dyDescent="0.25">
      <c r="A737" s="6" t="s">
        <v>747</v>
      </c>
      <c r="B737" s="5" t="s">
        <v>12</v>
      </c>
      <c r="C737" s="5" t="s">
        <v>359</v>
      </c>
      <c r="D737" s="5" t="s">
        <v>28</v>
      </c>
      <c r="E737" s="18" t="str">
        <f t="shared" si="12"/>
        <v>R12</v>
      </c>
      <c r="F737" s="5" t="s">
        <v>746</v>
      </c>
      <c r="G737" s="7" t="e">
        <f>#REF!</f>
        <v>#REF!</v>
      </c>
      <c r="H737" s="5" t="s">
        <v>411</v>
      </c>
      <c r="I737" s="5" t="s">
        <v>745</v>
      </c>
      <c r="J737" s="23">
        <v>509918611</v>
      </c>
      <c r="K737" s="23" t="s">
        <v>928</v>
      </c>
      <c r="L737" s="23" t="s">
        <v>413</v>
      </c>
      <c r="M737" s="23" t="s">
        <v>376</v>
      </c>
      <c r="N737" s="23" t="s">
        <v>377</v>
      </c>
      <c r="O737" s="23" t="s">
        <v>374</v>
      </c>
      <c r="P737" s="23" t="s">
        <v>351</v>
      </c>
      <c r="Q737" s="23" t="s">
        <v>241</v>
      </c>
      <c r="R737" s="23"/>
      <c r="S737" s="23" t="s">
        <v>709</v>
      </c>
      <c r="T737" s="23" t="s">
        <v>409</v>
      </c>
      <c r="U737" s="23" t="s">
        <v>410</v>
      </c>
      <c r="V737" s="23" t="s">
        <v>411</v>
      </c>
      <c r="W737" s="23" t="s">
        <v>411</v>
      </c>
      <c r="X737" s="23"/>
      <c r="Y737" s="23"/>
      <c r="Z737" s="23"/>
      <c r="AA737" s="23" t="s">
        <v>412</v>
      </c>
      <c r="AB737" s="32" t="s">
        <v>484</v>
      </c>
    </row>
    <row r="738" spans="1:28" ht="15" customHeight="1" x14ac:dyDescent="0.25">
      <c r="A738" s="6" t="s">
        <v>747</v>
      </c>
      <c r="B738" s="5" t="s">
        <v>137</v>
      </c>
      <c r="C738" s="5" t="s">
        <v>359</v>
      </c>
      <c r="D738" s="5" t="s">
        <v>138</v>
      </c>
      <c r="E738" s="18" t="str">
        <f t="shared" si="12"/>
        <v>R12</v>
      </c>
      <c r="F738" s="5" t="s">
        <v>746</v>
      </c>
      <c r="G738" s="7" t="e">
        <f>#REF!</f>
        <v>#REF!</v>
      </c>
      <c r="H738" s="5" t="s">
        <v>411</v>
      </c>
      <c r="I738" s="5" t="s">
        <v>745</v>
      </c>
      <c r="J738" s="23">
        <v>509918611</v>
      </c>
      <c r="K738" s="23" t="s">
        <v>928</v>
      </c>
      <c r="L738" s="23" t="s">
        <v>413</v>
      </c>
      <c r="M738" s="23" t="s">
        <v>376</v>
      </c>
      <c r="N738" s="23" t="s">
        <v>377</v>
      </c>
      <c r="O738" s="23" t="s">
        <v>374</v>
      </c>
      <c r="P738" s="23" t="s">
        <v>351</v>
      </c>
      <c r="Q738" s="23" t="s">
        <v>241</v>
      </c>
      <c r="R738" s="23"/>
      <c r="S738" s="23" t="s">
        <v>709</v>
      </c>
      <c r="T738" s="23" t="s">
        <v>409</v>
      </c>
      <c r="U738" s="23" t="s">
        <v>410</v>
      </c>
      <c r="V738" s="23" t="s">
        <v>411</v>
      </c>
      <c r="W738" s="23" t="s">
        <v>411</v>
      </c>
      <c r="X738" s="23"/>
      <c r="Y738" s="23"/>
      <c r="Z738" s="23"/>
      <c r="AA738" s="23" t="s">
        <v>412</v>
      </c>
      <c r="AB738" s="32" t="s">
        <v>484</v>
      </c>
    </row>
    <row r="739" spans="1:28" ht="15" customHeight="1" x14ac:dyDescent="0.25">
      <c r="A739" s="6" t="s">
        <v>747</v>
      </c>
      <c r="B739" s="26" t="s">
        <v>630</v>
      </c>
      <c r="C739" s="5" t="s">
        <v>136</v>
      </c>
      <c r="D739" s="26" t="s">
        <v>712</v>
      </c>
      <c r="E739" s="18" t="str">
        <f t="shared" si="12"/>
        <v>R13</v>
      </c>
      <c r="F739" s="5" t="s">
        <v>746</v>
      </c>
      <c r="G739" s="7" t="e">
        <f>#REF!</f>
        <v>#REF!</v>
      </c>
      <c r="H739" s="5" t="s">
        <v>411</v>
      </c>
      <c r="I739" s="5" t="s">
        <v>745</v>
      </c>
      <c r="J739" s="23">
        <v>509918611</v>
      </c>
      <c r="K739" s="23" t="s">
        <v>928</v>
      </c>
      <c r="L739" s="23" t="s">
        <v>413</v>
      </c>
      <c r="M739" s="23" t="s">
        <v>376</v>
      </c>
      <c r="N739" s="23" t="s">
        <v>377</v>
      </c>
      <c r="O739" s="23" t="s">
        <v>374</v>
      </c>
      <c r="P739" s="23" t="s">
        <v>351</v>
      </c>
      <c r="Q739" s="23" t="s">
        <v>241</v>
      </c>
      <c r="R739" s="23"/>
      <c r="S739" s="23" t="s">
        <v>709</v>
      </c>
      <c r="T739" s="23" t="s">
        <v>409</v>
      </c>
      <c r="U739" s="23" t="s">
        <v>410</v>
      </c>
      <c r="V739" s="23" t="s">
        <v>411</v>
      </c>
      <c r="W739" s="23" t="s">
        <v>411</v>
      </c>
      <c r="X739" s="23"/>
      <c r="Y739" s="23"/>
      <c r="Z739" s="23"/>
      <c r="AA739" s="23" t="s">
        <v>412</v>
      </c>
      <c r="AB739" s="32" t="s">
        <v>484</v>
      </c>
    </row>
    <row r="740" spans="1:28" ht="15" customHeight="1" x14ac:dyDescent="0.25">
      <c r="A740" s="6" t="s">
        <v>747</v>
      </c>
      <c r="B740" s="26" t="s">
        <v>632</v>
      </c>
      <c r="C740" s="5" t="s">
        <v>136</v>
      </c>
      <c r="D740" s="26" t="s">
        <v>9</v>
      </c>
      <c r="E740" s="18" t="str">
        <f t="shared" si="12"/>
        <v>R13</v>
      </c>
      <c r="F740" s="5" t="s">
        <v>746</v>
      </c>
      <c r="G740" s="7" t="e">
        <f>#REF!</f>
        <v>#REF!</v>
      </c>
      <c r="H740" s="5" t="s">
        <v>411</v>
      </c>
      <c r="I740" s="5" t="s">
        <v>745</v>
      </c>
      <c r="J740" s="23">
        <v>509918611</v>
      </c>
      <c r="K740" s="23" t="s">
        <v>928</v>
      </c>
      <c r="L740" s="23" t="s">
        <v>413</v>
      </c>
      <c r="M740" s="23" t="s">
        <v>376</v>
      </c>
      <c r="N740" s="23" t="s">
        <v>377</v>
      </c>
      <c r="O740" s="23" t="s">
        <v>374</v>
      </c>
      <c r="P740" s="23" t="s">
        <v>351</v>
      </c>
      <c r="Q740" s="23" t="s">
        <v>241</v>
      </c>
      <c r="R740" s="23"/>
      <c r="S740" s="23" t="s">
        <v>709</v>
      </c>
      <c r="T740" s="23" t="s">
        <v>409</v>
      </c>
      <c r="U740" s="23" t="s">
        <v>410</v>
      </c>
      <c r="V740" s="23" t="s">
        <v>411</v>
      </c>
      <c r="W740" s="23" t="s">
        <v>411</v>
      </c>
      <c r="X740" s="23"/>
      <c r="Y740" s="23"/>
      <c r="Z740" s="23"/>
      <c r="AA740" s="23" t="s">
        <v>412</v>
      </c>
      <c r="AB740" s="32" t="s">
        <v>484</v>
      </c>
    </row>
    <row r="741" spans="1:28" ht="15" customHeight="1" x14ac:dyDescent="0.25">
      <c r="A741" s="6" t="s">
        <v>747</v>
      </c>
      <c r="B741" s="26" t="s">
        <v>633</v>
      </c>
      <c r="C741" s="5" t="s">
        <v>136</v>
      </c>
      <c r="D741" s="26" t="s">
        <v>185</v>
      </c>
      <c r="E741" s="18" t="str">
        <f t="shared" si="12"/>
        <v>R13</v>
      </c>
      <c r="F741" s="5" t="s">
        <v>746</v>
      </c>
      <c r="G741" s="7" t="e">
        <f>#REF!</f>
        <v>#REF!</v>
      </c>
      <c r="H741" s="5" t="s">
        <v>411</v>
      </c>
      <c r="I741" s="5" t="s">
        <v>745</v>
      </c>
      <c r="J741" s="23">
        <v>509918611</v>
      </c>
      <c r="K741" s="23" t="s">
        <v>928</v>
      </c>
      <c r="L741" s="23" t="s">
        <v>413</v>
      </c>
      <c r="M741" s="23" t="s">
        <v>376</v>
      </c>
      <c r="N741" s="23" t="s">
        <v>377</v>
      </c>
      <c r="O741" s="23" t="s">
        <v>374</v>
      </c>
      <c r="P741" s="23" t="s">
        <v>351</v>
      </c>
      <c r="Q741" s="23" t="s">
        <v>241</v>
      </c>
      <c r="R741" s="23"/>
      <c r="S741" s="23" t="s">
        <v>709</v>
      </c>
      <c r="T741" s="23" t="s">
        <v>409</v>
      </c>
      <c r="U741" s="23" t="s">
        <v>410</v>
      </c>
      <c r="V741" s="23" t="s">
        <v>411</v>
      </c>
      <c r="W741" s="23" t="s">
        <v>411</v>
      </c>
      <c r="X741" s="23"/>
      <c r="Y741" s="23"/>
      <c r="Z741" s="23"/>
      <c r="AA741" s="23" t="s">
        <v>412</v>
      </c>
      <c r="AB741" s="32" t="s">
        <v>484</v>
      </c>
    </row>
    <row r="742" spans="1:28" ht="15" customHeight="1" x14ac:dyDescent="0.25">
      <c r="A742" s="6" t="s">
        <v>747</v>
      </c>
      <c r="B742" s="26" t="s">
        <v>634</v>
      </c>
      <c r="C742" s="5" t="s">
        <v>136</v>
      </c>
      <c r="D742" s="26" t="s">
        <v>186</v>
      </c>
      <c r="E742" s="18" t="str">
        <f t="shared" si="12"/>
        <v>R13</v>
      </c>
      <c r="F742" s="5" t="s">
        <v>746</v>
      </c>
      <c r="G742" s="7" t="e">
        <f>#REF!</f>
        <v>#REF!</v>
      </c>
      <c r="H742" s="5" t="s">
        <v>411</v>
      </c>
      <c r="I742" s="5" t="s">
        <v>745</v>
      </c>
      <c r="J742" s="23">
        <v>509918611</v>
      </c>
      <c r="K742" s="23" t="s">
        <v>928</v>
      </c>
      <c r="L742" s="23" t="s">
        <v>413</v>
      </c>
      <c r="M742" s="23" t="s">
        <v>376</v>
      </c>
      <c r="N742" s="23" t="s">
        <v>377</v>
      </c>
      <c r="O742" s="23" t="s">
        <v>374</v>
      </c>
      <c r="P742" s="23" t="s">
        <v>351</v>
      </c>
      <c r="Q742" s="23" t="s">
        <v>241</v>
      </c>
      <c r="R742" s="23"/>
      <c r="S742" s="23" t="s">
        <v>709</v>
      </c>
      <c r="T742" s="23" t="s">
        <v>409</v>
      </c>
      <c r="U742" s="23" t="s">
        <v>410</v>
      </c>
      <c r="V742" s="23" t="s">
        <v>411</v>
      </c>
      <c r="W742" s="23" t="s">
        <v>411</v>
      </c>
      <c r="X742" s="23"/>
      <c r="Y742" s="23"/>
      <c r="Z742" s="23"/>
      <c r="AA742" s="23" t="s">
        <v>412</v>
      </c>
      <c r="AB742" s="32" t="s">
        <v>484</v>
      </c>
    </row>
    <row r="743" spans="1:28" ht="15" customHeight="1" x14ac:dyDescent="0.25">
      <c r="A743" s="6" t="s">
        <v>747</v>
      </c>
      <c r="B743" s="26" t="s">
        <v>635</v>
      </c>
      <c r="C743" s="5" t="s">
        <v>136</v>
      </c>
      <c r="D743" s="26" t="s">
        <v>187</v>
      </c>
      <c r="E743" s="18" t="str">
        <f t="shared" si="12"/>
        <v>R13</v>
      </c>
      <c r="F743" s="5" t="s">
        <v>746</v>
      </c>
      <c r="G743" s="7" t="e">
        <f>#REF!</f>
        <v>#REF!</v>
      </c>
      <c r="H743" s="5" t="s">
        <v>411</v>
      </c>
      <c r="I743" s="5" t="s">
        <v>745</v>
      </c>
      <c r="J743" s="23">
        <v>509918611</v>
      </c>
      <c r="K743" s="23" t="s">
        <v>928</v>
      </c>
      <c r="L743" s="23" t="s">
        <v>413</v>
      </c>
      <c r="M743" s="23" t="s">
        <v>376</v>
      </c>
      <c r="N743" s="23" t="s">
        <v>377</v>
      </c>
      <c r="O743" s="23" t="s">
        <v>374</v>
      </c>
      <c r="P743" s="23" t="s">
        <v>351</v>
      </c>
      <c r="Q743" s="23" t="s">
        <v>241</v>
      </c>
      <c r="R743" s="23"/>
      <c r="S743" s="23" t="s">
        <v>709</v>
      </c>
      <c r="T743" s="23" t="s">
        <v>409</v>
      </c>
      <c r="U743" s="23" t="s">
        <v>410</v>
      </c>
      <c r="V743" s="23" t="s">
        <v>411</v>
      </c>
      <c r="W743" s="23" t="s">
        <v>411</v>
      </c>
      <c r="X743" s="23"/>
      <c r="Y743" s="23"/>
      <c r="Z743" s="23"/>
      <c r="AA743" s="23" t="s">
        <v>412</v>
      </c>
      <c r="AB743" s="32" t="s">
        <v>484</v>
      </c>
    </row>
    <row r="744" spans="1:28" ht="15" customHeight="1" x14ac:dyDescent="0.25">
      <c r="A744" s="6" t="s">
        <v>747</v>
      </c>
      <c r="B744" s="26" t="s">
        <v>713</v>
      </c>
      <c r="C744" s="5" t="s">
        <v>136</v>
      </c>
      <c r="D744" s="26" t="s">
        <v>714</v>
      </c>
      <c r="E744" s="18" t="str">
        <f t="shared" si="12"/>
        <v>R13</v>
      </c>
      <c r="F744" s="5" t="s">
        <v>746</v>
      </c>
      <c r="G744" s="7" t="e">
        <f>#REF!</f>
        <v>#REF!</v>
      </c>
      <c r="H744" s="5" t="s">
        <v>411</v>
      </c>
      <c r="I744" s="5" t="s">
        <v>745</v>
      </c>
      <c r="J744" s="23">
        <v>509918611</v>
      </c>
      <c r="K744" s="23" t="s">
        <v>928</v>
      </c>
      <c r="L744" s="23" t="s">
        <v>413</v>
      </c>
      <c r="M744" s="23" t="s">
        <v>376</v>
      </c>
      <c r="N744" s="23" t="s">
        <v>377</v>
      </c>
      <c r="O744" s="23" t="s">
        <v>374</v>
      </c>
      <c r="P744" s="23" t="s">
        <v>351</v>
      </c>
      <c r="Q744" s="23" t="s">
        <v>241</v>
      </c>
      <c r="R744" s="23"/>
      <c r="S744" s="23" t="s">
        <v>709</v>
      </c>
      <c r="T744" s="23" t="s">
        <v>409</v>
      </c>
      <c r="U744" s="23" t="s">
        <v>410</v>
      </c>
      <c r="V744" s="23" t="s">
        <v>411</v>
      </c>
      <c r="W744" s="23" t="s">
        <v>411</v>
      </c>
      <c r="X744" s="23"/>
      <c r="Y744" s="23"/>
      <c r="Z744" s="23"/>
      <c r="AA744" s="23" t="s">
        <v>412</v>
      </c>
      <c r="AB744" s="32" t="s">
        <v>484</v>
      </c>
    </row>
    <row r="745" spans="1:28" ht="15" customHeight="1" x14ac:dyDescent="0.25">
      <c r="A745" s="6" t="s">
        <v>747</v>
      </c>
      <c r="B745" s="26" t="s">
        <v>636</v>
      </c>
      <c r="C745" s="5" t="s">
        <v>136</v>
      </c>
      <c r="D745" s="26" t="s">
        <v>688</v>
      </c>
      <c r="E745" s="18" t="str">
        <f t="shared" si="12"/>
        <v>R13</v>
      </c>
      <c r="F745" s="5" t="s">
        <v>746</v>
      </c>
      <c r="G745" s="7" t="e">
        <f>#REF!</f>
        <v>#REF!</v>
      </c>
      <c r="H745" s="5" t="s">
        <v>411</v>
      </c>
      <c r="I745" s="5" t="s">
        <v>745</v>
      </c>
      <c r="J745" s="23">
        <v>509918611</v>
      </c>
      <c r="K745" s="23" t="s">
        <v>928</v>
      </c>
      <c r="L745" s="23" t="s">
        <v>413</v>
      </c>
      <c r="M745" s="23" t="s">
        <v>376</v>
      </c>
      <c r="N745" s="23" t="s">
        <v>377</v>
      </c>
      <c r="O745" s="23" t="s">
        <v>374</v>
      </c>
      <c r="P745" s="23" t="s">
        <v>351</v>
      </c>
      <c r="Q745" s="23" t="s">
        <v>241</v>
      </c>
      <c r="R745" s="23"/>
      <c r="S745" s="23" t="s">
        <v>709</v>
      </c>
      <c r="T745" s="23" t="s">
        <v>409</v>
      </c>
      <c r="U745" s="23" t="s">
        <v>410</v>
      </c>
      <c r="V745" s="23" t="s">
        <v>411</v>
      </c>
      <c r="W745" s="23" t="s">
        <v>411</v>
      </c>
      <c r="X745" s="23"/>
      <c r="Y745" s="23"/>
      <c r="Z745" s="23"/>
      <c r="AA745" s="23" t="s">
        <v>412</v>
      </c>
      <c r="AB745" s="32" t="s">
        <v>484</v>
      </c>
    </row>
    <row r="746" spans="1:28" ht="15" customHeight="1" x14ac:dyDescent="0.25">
      <c r="A746" s="6" t="s">
        <v>747</v>
      </c>
      <c r="B746" s="5" t="s">
        <v>56</v>
      </c>
      <c r="C746" s="5" t="s">
        <v>359</v>
      </c>
      <c r="D746" s="5" t="s">
        <v>477</v>
      </c>
      <c r="E746" s="18" t="str">
        <f t="shared" si="12"/>
        <v>R12</v>
      </c>
      <c r="F746" s="5" t="s">
        <v>746</v>
      </c>
      <c r="G746" s="7" t="e">
        <f>#REF!</f>
        <v>#REF!</v>
      </c>
      <c r="H746" s="5" t="s">
        <v>411</v>
      </c>
      <c r="I746" s="5" t="s">
        <v>745</v>
      </c>
      <c r="J746" s="23">
        <v>509918611</v>
      </c>
      <c r="K746" s="23" t="s">
        <v>928</v>
      </c>
      <c r="L746" s="23" t="s">
        <v>413</v>
      </c>
      <c r="M746" s="23" t="s">
        <v>376</v>
      </c>
      <c r="N746" s="23" t="s">
        <v>377</v>
      </c>
      <c r="O746" s="23" t="s">
        <v>374</v>
      </c>
      <c r="P746" s="23" t="s">
        <v>351</v>
      </c>
      <c r="Q746" s="23" t="s">
        <v>241</v>
      </c>
      <c r="R746" s="23"/>
      <c r="S746" s="23" t="s">
        <v>709</v>
      </c>
      <c r="T746" s="23" t="s">
        <v>409</v>
      </c>
      <c r="U746" s="23" t="s">
        <v>410</v>
      </c>
      <c r="V746" s="23" t="s">
        <v>411</v>
      </c>
      <c r="W746" s="23" t="s">
        <v>411</v>
      </c>
      <c r="X746" s="23"/>
      <c r="Y746" s="23"/>
      <c r="Z746" s="23"/>
      <c r="AA746" s="23" t="s">
        <v>412</v>
      </c>
      <c r="AB746" s="32" t="s">
        <v>484</v>
      </c>
    </row>
    <row r="747" spans="1:28" ht="15" customHeight="1" x14ac:dyDescent="0.25">
      <c r="A747" s="6" t="s">
        <v>747</v>
      </c>
      <c r="B747" s="5" t="s">
        <v>57</v>
      </c>
      <c r="C747" s="5" t="s">
        <v>359</v>
      </c>
      <c r="D747" s="5" t="s">
        <v>63</v>
      </c>
      <c r="E747" s="18" t="str">
        <f t="shared" si="12"/>
        <v>R12</v>
      </c>
      <c r="F747" s="5" t="s">
        <v>746</v>
      </c>
      <c r="G747" s="7" t="e">
        <f>#REF!</f>
        <v>#REF!</v>
      </c>
      <c r="H747" s="5" t="s">
        <v>411</v>
      </c>
      <c r="I747" s="5" t="s">
        <v>745</v>
      </c>
      <c r="J747" s="23">
        <v>509918611</v>
      </c>
      <c r="K747" s="23" t="s">
        <v>928</v>
      </c>
      <c r="L747" s="23" t="s">
        <v>413</v>
      </c>
      <c r="M747" s="23" t="s">
        <v>376</v>
      </c>
      <c r="N747" s="23" t="s">
        <v>377</v>
      </c>
      <c r="O747" s="23" t="s">
        <v>374</v>
      </c>
      <c r="P747" s="23" t="s">
        <v>351</v>
      </c>
      <c r="Q747" s="23" t="s">
        <v>241</v>
      </c>
      <c r="R747" s="23"/>
      <c r="S747" s="23" t="s">
        <v>709</v>
      </c>
      <c r="T747" s="23" t="s">
        <v>409</v>
      </c>
      <c r="U747" s="23" t="s">
        <v>410</v>
      </c>
      <c r="V747" s="23" t="s">
        <v>411</v>
      </c>
      <c r="W747" s="23" t="s">
        <v>411</v>
      </c>
      <c r="X747" s="23"/>
      <c r="Y747" s="23"/>
      <c r="Z747" s="23"/>
      <c r="AA747" s="23" t="s">
        <v>412</v>
      </c>
      <c r="AB747" s="32" t="s">
        <v>484</v>
      </c>
    </row>
    <row r="748" spans="1:28" ht="15" customHeight="1" x14ac:dyDescent="0.25">
      <c r="A748" s="6" t="s">
        <v>747</v>
      </c>
      <c r="B748" s="5" t="s">
        <v>58</v>
      </c>
      <c r="C748" s="5" t="s">
        <v>400</v>
      </c>
      <c r="D748" s="5" t="s">
        <v>64</v>
      </c>
      <c r="E748" s="18" t="str">
        <f t="shared" si="12"/>
        <v>R12, R13</v>
      </c>
      <c r="F748" s="5" t="s">
        <v>746</v>
      </c>
      <c r="G748" s="7" t="e">
        <f>#REF!</f>
        <v>#REF!</v>
      </c>
      <c r="H748" s="5" t="s">
        <v>411</v>
      </c>
      <c r="I748" s="5" t="s">
        <v>745</v>
      </c>
      <c r="J748" s="23">
        <v>509918611</v>
      </c>
      <c r="K748" s="23" t="s">
        <v>928</v>
      </c>
      <c r="L748" s="23" t="s">
        <v>413</v>
      </c>
      <c r="M748" s="23" t="s">
        <v>376</v>
      </c>
      <c r="N748" s="23" t="s">
        <v>377</v>
      </c>
      <c r="O748" s="23" t="s">
        <v>374</v>
      </c>
      <c r="P748" s="23" t="s">
        <v>351</v>
      </c>
      <c r="Q748" s="23" t="s">
        <v>241</v>
      </c>
      <c r="R748" s="23"/>
      <c r="S748" s="23" t="s">
        <v>709</v>
      </c>
      <c r="T748" s="23" t="s">
        <v>409</v>
      </c>
      <c r="U748" s="23" t="s">
        <v>410</v>
      </c>
      <c r="V748" s="23" t="s">
        <v>411</v>
      </c>
      <c r="W748" s="23" t="s">
        <v>411</v>
      </c>
      <c r="X748" s="23"/>
      <c r="Y748" s="23"/>
      <c r="Z748" s="23"/>
      <c r="AA748" s="23" t="s">
        <v>412</v>
      </c>
      <c r="AB748" s="32" t="s">
        <v>484</v>
      </c>
    </row>
    <row r="749" spans="1:28" ht="15" customHeight="1" x14ac:dyDescent="0.25">
      <c r="A749" s="6" t="s">
        <v>747</v>
      </c>
      <c r="B749" s="5" t="s">
        <v>13</v>
      </c>
      <c r="C749" s="5" t="s">
        <v>359</v>
      </c>
      <c r="D749" s="5" t="s">
        <v>29</v>
      </c>
      <c r="E749" s="18" t="str">
        <f t="shared" si="12"/>
        <v>R12</v>
      </c>
      <c r="F749" s="5" t="s">
        <v>746</v>
      </c>
      <c r="G749" s="7" t="e">
        <f>#REF!</f>
        <v>#REF!</v>
      </c>
      <c r="H749" s="5" t="s">
        <v>411</v>
      </c>
      <c r="I749" s="5" t="s">
        <v>745</v>
      </c>
      <c r="J749" s="23">
        <v>509918611</v>
      </c>
      <c r="K749" s="23" t="s">
        <v>928</v>
      </c>
      <c r="L749" s="23" t="s">
        <v>413</v>
      </c>
      <c r="M749" s="23" t="s">
        <v>376</v>
      </c>
      <c r="N749" s="23" t="s">
        <v>377</v>
      </c>
      <c r="O749" s="23" t="s">
        <v>374</v>
      </c>
      <c r="P749" s="23" t="s">
        <v>351</v>
      </c>
      <c r="Q749" s="23" t="s">
        <v>241</v>
      </c>
      <c r="R749" s="23"/>
      <c r="S749" s="23" t="s">
        <v>709</v>
      </c>
      <c r="T749" s="23" t="s">
        <v>409</v>
      </c>
      <c r="U749" s="23" t="s">
        <v>410</v>
      </c>
      <c r="V749" s="23" t="s">
        <v>411</v>
      </c>
      <c r="W749" s="23" t="s">
        <v>411</v>
      </c>
      <c r="X749" s="23"/>
      <c r="Y749" s="23"/>
      <c r="Z749" s="23"/>
      <c r="AA749" s="23" t="s">
        <v>412</v>
      </c>
      <c r="AB749" s="32" t="s">
        <v>484</v>
      </c>
    </row>
    <row r="750" spans="1:28" ht="15" customHeight="1" x14ac:dyDescent="0.25">
      <c r="A750" s="6" t="s">
        <v>747</v>
      </c>
      <c r="B750" s="5" t="s">
        <v>119</v>
      </c>
      <c r="C750" s="5" t="s">
        <v>359</v>
      </c>
      <c r="D750" s="5" t="s">
        <v>150</v>
      </c>
      <c r="E750" s="18" t="str">
        <f t="shared" si="12"/>
        <v>R12</v>
      </c>
      <c r="F750" s="5" t="s">
        <v>746</v>
      </c>
      <c r="G750" s="7" t="e">
        <f>#REF!</f>
        <v>#REF!</v>
      </c>
      <c r="H750" s="5" t="s">
        <v>411</v>
      </c>
      <c r="I750" s="5" t="s">
        <v>745</v>
      </c>
      <c r="J750" s="23">
        <v>509918611</v>
      </c>
      <c r="K750" s="23" t="s">
        <v>928</v>
      </c>
      <c r="L750" s="23" t="s">
        <v>413</v>
      </c>
      <c r="M750" s="23" t="s">
        <v>376</v>
      </c>
      <c r="N750" s="23" t="s">
        <v>377</v>
      </c>
      <c r="O750" s="23" t="s">
        <v>374</v>
      </c>
      <c r="P750" s="23" t="s">
        <v>351</v>
      </c>
      <c r="Q750" s="23" t="s">
        <v>241</v>
      </c>
      <c r="R750" s="23"/>
      <c r="S750" s="23" t="s">
        <v>709</v>
      </c>
      <c r="T750" s="23" t="s">
        <v>409</v>
      </c>
      <c r="U750" s="23" t="s">
        <v>410</v>
      </c>
      <c r="V750" s="23" t="s">
        <v>411</v>
      </c>
      <c r="W750" s="23" t="s">
        <v>411</v>
      </c>
      <c r="X750" s="23"/>
      <c r="Y750" s="23"/>
      <c r="Z750" s="23"/>
      <c r="AA750" s="23" t="s">
        <v>412</v>
      </c>
      <c r="AB750" s="32" t="s">
        <v>484</v>
      </c>
    </row>
    <row r="751" spans="1:28" ht="15" customHeight="1" x14ac:dyDescent="0.25">
      <c r="A751" s="6" t="s">
        <v>747</v>
      </c>
      <c r="B751" s="5" t="s">
        <v>120</v>
      </c>
      <c r="C751" s="5" t="s">
        <v>359</v>
      </c>
      <c r="D751" s="5" t="s">
        <v>156</v>
      </c>
      <c r="E751" s="18" t="str">
        <f t="shared" si="12"/>
        <v>R12</v>
      </c>
      <c r="F751" s="5" t="s">
        <v>746</v>
      </c>
      <c r="G751" s="7" t="e">
        <f>#REF!</f>
        <v>#REF!</v>
      </c>
      <c r="H751" s="5" t="s">
        <v>411</v>
      </c>
      <c r="I751" s="5" t="s">
        <v>745</v>
      </c>
      <c r="J751" s="23">
        <v>509918611</v>
      </c>
      <c r="K751" s="23" t="s">
        <v>928</v>
      </c>
      <c r="L751" s="23" t="s">
        <v>413</v>
      </c>
      <c r="M751" s="23" t="s">
        <v>376</v>
      </c>
      <c r="N751" s="23" t="s">
        <v>377</v>
      </c>
      <c r="O751" s="23" t="s">
        <v>374</v>
      </c>
      <c r="P751" s="23" t="s">
        <v>351</v>
      </c>
      <c r="Q751" s="23" t="s">
        <v>241</v>
      </c>
      <c r="R751" s="23"/>
      <c r="S751" s="23" t="s">
        <v>709</v>
      </c>
      <c r="T751" s="23" t="s">
        <v>409</v>
      </c>
      <c r="U751" s="23" t="s">
        <v>410</v>
      </c>
      <c r="V751" s="23" t="s">
        <v>411</v>
      </c>
      <c r="W751" s="23" t="s">
        <v>411</v>
      </c>
      <c r="X751" s="23"/>
      <c r="Y751" s="23"/>
      <c r="Z751" s="23"/>
      <c r="AA751" s="23" t="s">
        <v>412</v>
      </c>
      <c r="AB751" s="32" t="s">
        <v>484</v>
      </c>
    </row>
    <row r="752" spans="1:28" ht="15" customHeight="1" x14ac:dyDescent="0.25">
      <c r="A752" s="6" t="s">
        <v>747</v>
      </c>
      <c r="B752" s="5" t="s">
        <v>59</v>
      </c>
      <c r="C752" s="5" t="s">
        <v>359</v>
      </c>
      <c r="D752" s="5" t="s">
        <v>65</v>
      </c>
      <c r="E752" s="18" t="str">
        <f t="shared" si="12"/>
        <v>R12</v>
      </c>
      <c r="F752" s="5" t="s">
        <v>746</v>
      </c>
      <c r="G752" s="7" t="e">
        <f>#REF!</f>
        <v>#REF!</v>
      </c>
      <c r="H752" s="5" t="s">
        <v>411</v>
      </c>
      <c r="I752" s="5" t="s">
        <v>745</v>
      </c>
      <c r="J752" s="23">
        <v>509918611</v>
      </c>
      <c r="K752" s="23" t="s">
        <v>928</v>
      </c>
      <c r="L752" s="23" t="s">
        <v>413</v>
      </c>
      <c r="M752" s="23" t="s">
        <v>376</v>
      </c>
      <c r="N752" s="23" t="s">
        <v>377</v>
      </c>
      <c r="O752" s="23" t="s">
        <v>374</v>
      </c>
      <c r="P752" s="23" t="s">
        <v>351</v>
      </c>
      <c r="Q752" s="23" t="s">
        <v>241</v>
      </c>
      <c r="R752" s="23"/>
      <c r="S752" s="23" t="s">
        <v>709</v>
      </c>
      <c r="T752" s="23" t="s">
        <v>409</v>
      </c>
      <c r="U752" s="23" t="s">
        <v>410</v>
      </c>
      <c r="V752" s="23" t="s">
        <v>411</v>
      </c>
      <c r="W752" s="23" t="s">
        <v>411</v>
      </c>
      <c r="X752" s="23"/>
      <c r="Y752" s="23"/>
      <c r="Z752" s="23"/>
      <c r="AA752" s="23" t="s">
        <v>412</v>
      </c>
      <c r="AB752" s="32" t="s">
        <v>484</v>
      </c>
    </row>
    <row r="753" spans="1:28" ht="15" customHeight="1" x14ac:dyDescent="0.25">
      <c r="A753" s="6" t="s">
        <v>747</v>
      </c>
      <c r="B753" s="5" t="s">
        <v>392</v>
      </c>
      <c r="C753" s="5" t="s">
        <v>359</v>
      </c>
      <c r="D753" s="5" t="s">
        <v>393</v>
      </c>
      <c r="E753" s="18" t="str">
        <f t="shared" si="12"/>
        <v>R12</v>
      </c>
      <c r="F753" s="5" t="s">
        <v>746</v>
      </c>
      <c r="G753" s="7" t="e">
        <f>#REF!</f>
        <v>#REF!</v>
      </c>
      <c r="H753" s="5" t="s">
        <v>411</v>
      </c>
      <c r="I753" s="5" t="s">
        <v>745</v>
      </c>
      <c r="J753" s="23">
        <v>509918611</v>
      </c>
      <c r="K753" s="23" t="s">
        <v>928</v>
      </c>
      <c r="L753" s="23" t="s">
        <v>413</v>
      </c>
      <c r="M753" s="23" t="s">
        <v>376</v>
      </c>
      <c r="N753" s="23" t="s">
        <v>377</v>
      </c>
      <c r="O753" s="23" t="s">
        <v>374</v>
      </c>
      <c r="P753" s="23" t="s">
        <v>351</v>
      </c>
      <c r="Q753" s="23" t="s">
        <v>241</v>
      </c>
      <c r="R753" s="23"/>
      <c r="S753" s="23" t="s">
        <v>709</v>
      </c>
      <c r="T753" s="23" t="s">
        <v>409</v>
      </c>
      <c r="U753" s="23" t="s">
        <v>410</v>
      </c>
      <c r="V753" s="23" t="s">
        <v>411</v>
      </c>
      <c r="W753" s="23" t="s">
        <v>411</v>
      </c>
      <c r="X753" s="23"/>
      <c r="Y753" s="23"/>
      <c r="Z753" s="23"/>
      <c r="AA753" s="23" t="s">
        <v>412</v>
      </c>
      <c r="AB753" s="32" t="s">
        <v>484</v>
      </c>
    </row>
    <row r="754" spans="1:28" ht="15" customHeight="1" x14ac:dyDescent="0.25">
      <c r="A754" s="6" t="s">
        <v>747</v>
      </c>
      <c r="B754" s="5" t="s">
        <v>609</v>
      </c>
      <c r="C754" s="5" t="s">
        <v>135</v>
      </c>
      <c r="D754" s="5" t="s">
        <v>142</v>
      </c>
      <c r="E754" s="18" t="str">
        <f t="shared" si="12"/>
        <v>R13/D15</v>
      </c>
      <c r="F754" s="5" t="s">
        <v>746</v>
      </c>
      <c r="G754" s="7" t="e">
        <f>#REF!</f>
        <v>#REF!</v>
      </c>
      <c r="H754" s="5" t="s">
        <v>411</v>
      </c>
      <c r="I754" s="5" t="s">
        <v>745</v>
      </c>
      <c r="J754" s="23">
        <v>509918611</v>
      </c>
      <c r="K754" s="23" t="s">
        <v>928</v>
      </c>
      <c r="L754" s="23" t="s">
        <v>413</v>
      </c>
      <c r="M754" s="23" t="s">
        <v>376</v>
      </c>
      <c r="N754" s="23" t="s">
        <v>377</v>
      </c>
      <c r="O754" s="23" t="s">
        <v>374</v>
      </c>
      <c r="P754" s="23" t="s">
        <v>351</v>
      </c>
      <c r="Q754" s="23" t="s">
        <v>241</v>
      </c>
      <c r="R754" s="23"/>
      <c r="S754" s="23" t="s">
        <v>709</v>
      </c>
      <c r="T754" s="23" t="s">
        <v>409</v>
      </c>
      <c r="U754" s="23" t="s">
        <v>410</v>
      </c>
      <c r="V754" s="23" t="s">
        <v>411</v>
      </c>
      <c r="W754" s="23" t="s">
        <v>411</v>
      </c>
      <c r="X754" s="23"/>
      <c r="Y754" s="23"/>
      <c r="Z754" s="23"/>
      <c r="AA754" s="23" t="s">
        <v>412</v>
      </c>
      <c r="AB754" s="32" t="s">
        <v>484</v>
      </c>
    </row>
    <row r="755" spans="1:28" ht="15" customHeight="1" x14ac:dyDescent="0.25">
      <c r="A755" s="6" t="s">
        <v>747</v>
      </c>
      <c r="B755" s="5" t="s">
        <v>649</v>
      </c>
      <c r="C755" s="5" t="s">
        <v>135</v>
      </c>
      <c r="D755" s="5" t="s">
        <v>695</v>
      </c>
      <c r="E755" s="18" t="str">
        <f t="shared" si="12"/>
        <v>R13/D15</v>
      </c>
      <c r="F755" s="5" t="s">
        <v>746</v>
      </c>
      <c r="G755" s="7" t="e">
        <f>#REF!</f>
        <v>#REF!</v>
      </c>
      <c r="H755" s="5" t="s">
        <v>411</v>
      </c>
      <c r="I755" s="5" t="s">
        <v>745</v>
      </c>
      <c r="J755" s="23">
        <v>509918611</v>
      </c>
      <c r="K755" s="23" t="s">
        <v>928</v>
      </c>
      <c r="L755" s="23" t="s">
        <v>413</v>
      </c>
      <c r="M755" s="23" t="s">
        <v>376</v>
      </c>
      <c r="N755" s="23" t="s">
        <v>377</v>
      </c>
      <c r="O755" s="23" t="s">
        <v>374</v>
      </c>
      <c r="P755" s="23" t="s">
        <v>351</v>
      </c>
      <c r="Q755" s="23" t="s">
        <v>241</v>
      </c>
      <c r="R755" s="23"/>
      <c r="S755" s="23" t="s">
        <v>709</v>
      </c>
      <c r="T755" s="23" t="s">
        <v>409</v>
      </c>
      <c r="U755" s="23" t="s">
        <v>410</v>
      </c>
      <c r="V755" s="23" t="s">
        <v>411</v>
      </c>
      <c r="W755" s="23" t="s">
        <v>411</v>
      </c>
      <c r="X755" s="23"/>
      <c r="Y755" s="23"/>
      <c r="Z755" s="23"/>
      <c r="AA755" s="23" t="s">
        <v>412</v>
      </c>
      <c r="AB755" s="32" t="s">
        <v>484</v>
      </c>
    </row>
    <row r="756" spans="1:28" ht="15" customHeight="1" x14ac:dyDescent="0.25">
      <c r="A756" s="6" t="s">
        <v>747</v>
      </c>
      <c r="B756" s="5" t="s">
        <v>394</v>
      </c>
      <c r="C756" s="5" t="s">
        <v>135</v>
      </c>
      <c r="D756" s="5" t="s">
        <v>686</v>
      </c>
      <c r="E756" s="18" t="str">
        <f t="shared" si="12"/>
        <v>R13/D15</v>
      </c>
      <c r="F756" s="5" t="s">
        <v>746</v>
      </c>
      <c r="G756" s="7" t="e">
        <f>#REF!</f>
        <v>#REF!</v>
      </c>
      <c r="H756" s="5" t="s">
        <v>411</v>
      </c>
      <c r="I756" s="5" t="s">
        <v>745</v>
      </c>
      <c r="J756" s="23">
        <v>509918611</v>
      </c>
      <c r="K756" s="23" t="s">
        <v>928</v>
      </c>
      <c r="L756" s="23" t="s">
        <v>413</v>
      </c>
      <c r="M756" s="23" t="s">
        <v>376</v>
      </c>
      <c r="N756" s="23" t="s">
        <v>377</v>
      </c>
      <c r="O756" s="23" t="s">
        <v>374</v>
      </c>
      <c r="P756" s="23" t="s">
        <v>351</v>
      </c>
      <c r="Q756" s="23" t="s">
        <v>241</v>
      </c>
      <c r="R756" s="23"/>
      <c r="S756" s="23" t="s">
        <v>709</v>
      </c>
      <c r="T756" s="23" t="s">
        <v>409</v>
      </c>
      <c r="U756" s="23" t="s">
        <v>410</v>
      </c>
      <c r="V756" s="23" t="s">
        <v>411</v>
      </c>
      <c r="W756" s="23" t="s">
        <v>411</v>
      </c>
      <c r="X756" s="23"/>
      <c r="Y756" s="23"/>
      <c r="Z756" s="23"/>
      <c r="AA756" s="23" t="s">
        <v>412</v>
      </c>
      <c r="AB756" s="32" t="s">
        <v>484</v>
      </c>
    </row>
    <row r="757" spans="1:28" ht="15" customHeight="1" x14ac:dyDescent="0.25">
      <c r="A757" s="6" t="s">
        <v>747</v>
      </c>
      <c r="B757" s="5" t="s">
        <v>83</v>
      </c>
      <c r="C757" s="5" t="s">
        <v>397</v>
      </c>
      <c r="D757" s="5" t="s">
        <v>427</v>
      </c>
      <c r="E757" s="18" t="str">
        <f t="shared" si="12"/>
        <v>R12/D13</v>
      </c>
      <c r="F757" s="5" t="s">
        <v>746</v>
      </c>
      <c r="G757" s="7" t="e">
        <f>#REF!</f>
        <v>#REF!</v>
      </c>
      <c r="H757" s="5" t="s">
        <v>411</v>
      </c>
      <c r="I757" s="5" t="s">
        <v>745</v>
      </c>
      <c r="J757" s="23">
        <v>509918611</v>
      </c>
      <c r="K757" s="23" t="s">
        <v>928</v>
      </c>
      <c r="L757" s="23" t="s">
        <v>413</v>
      </c>
      <c r="M757" s="23" t="s">
        <v>376</v>
      </c>
      <c r="N757" s="23" t="s">
        <v>377</v>
      </c>
      <c r="O757" s="23" t="s">
        <v>374</v>
      </c>
      <c r="P757" s="23" t="s">
        <v>351</v>
      </c>
      <c r="Q757" s="23" t="s">
        <v>241</v>
      </c>
      <c r="R757" s="23"/>
      <c r="S757" s="23" t="s">
        <v>709</v>
      </c>
      <c r="T757" s="23" t="s">
        <v>409</v>
      </c>
      <c r="U757" s="23" t="s">
        <v>410</v>
      </c>
      <c r="V757" s="23" t="s">
        <v>411</v>
      </c>
      <c r="W757" s="23" t="s">
        <v>411</v>
      </c>
      <c r="X757" s="23"/>
      <c r="Y757" s="23"/>
      <c r="Z757" s="23"/>
      <c r="AA757" s="23" t="s">
        <v>412</v>
      </c>
      <c r="AB757" s="32" t="s">
        <v>484</v>
      </c>
    </row>
    <row r="758" spans="1:28" ht="15" customHeight="1" x14ac:dyDescent="0.25">
      <c r="A758" s="6" t="s">
        <v>747</v>
      </c>
      <c r="B758" s="5" t="s">
        <v>43</v>
      </c>
      <c r="C758" s="5" t="s">
        <v>136</v>
      </c>
      <c r="D758" s="5" t="s">
        <v>47</v>
      </c>
      <c r="E758" s="18" t="str">
        <f t="shared" si="12"/>
        <v>R13</v>
      </c>
      <c r="F758" s="5" t="s">
        <v>746</v>
      </c>
      <c r="G758" s="7" t="e">
        <f>#REF!</f>
        <v>#REF!</v>
      </c>
      <c r="H758" s="5" t="s">
        <v>411</v>
      </c>
      <c r="I758" s="5" t="s">
        <v>745</v>
      </c>
      <c r="J758" s="23">
        <v>509918611</v>
      </c>
      <c r="K758" s="23" t="s">
        <v>928</v>
      </c>
      <c r="L758" s="23" t="s">
        <v>413</v>
      </c>
      <c r="M758" s="23" t="s">
        <v>376</v>
      </c>
      <c r="N758" s="23" t="s">
        <v>377</v>
      </c>
      <c r="O758" s="23" t="s">
        <v>374</v>
      </c>
      <c r="P758" s="23" t="s">
        <v>351</v>
      </c>
      <c r="Q758" s="23" t="s">
        <v>241</v>
      </c>
      <c r="R758" s="23"/>
      <c r="S758" s="23" t="s">
        <v>709</v>
      </c>
      <c r="T758" s="23" t="s">
        <v>409</v>
      </c>
      <c r="U758" s="23" t="s">
        <v>410</v>
      </c>
      <c r="V758" s="23" t="s">
        <v>411</v>
      </c>
      <c r="W758" s="23" t="s">
        <v>411</v>
      </c>
      <c r="X758" s="23"/>
      <c r="Y758" s="23"/>
      <c r="Z758" s="23"/>
      <c r="AA758" s="23" t="s">
        <v>412</v>
      </c>
      <c r="AB758" s="32" t="s">
        <v>484</v>
      </c>
    </row>
    <row r="759" spans="1:28" ht="15" customHeight="1" x14ac:dyDescent="0.25">
      <c r="A759" s="6" t="s">
        <v>747</v>
      </c>
      <c r="B759" s="5" t="s">
        <v>610</v>
      </c>
      <c r="C759" s="5" t="s">
        <v>359</v>
      </c>
      <c r="D759" s="5" t="s">
        <v>42</v>
      </c>
      <c r="E759" s="18" t="str">
        <f t="shared" si="12"/>
        <v>R12</v>
      </c>
      <c r="F759" s="5" t="s">
        <v>746</v>
      </c>
      <c r="G759" s="7" t="e">
        <f>#REF!</f>
        <v>#REF!</v>
      </c>
      <c r="H759" s="5" t="s">
        <v>411</v>
      </c>
      <c r="I759" s="5" t="s">
        <v>745</v>
      </c>
      <c r="J759" s="23">
        <v>509918611</v>
      </c>
      <c r="K759" s="23" t="s">
        <v>928</v>
      </c>
      <c r="L759" s="23" t="s">
        <v>413</v>
      </c>
      <c r="M759" s="23" t="s">
        <v>376</v>
      </c>
      <c r="N759" s="23" t="s">
        <v>377</v>
      </c>
      <c r="O759" s="23" t="s">
        <v>374</v>
      </c>
      <c r="P759" s="23" t="s">
        <v>351</v>
      </c>
      <c r="Q759" s="23" t="s">
        <v>241</v>
      </c>
      <c r="R759" s="23"/>
      <c r="S759" s="23" t="s">
        <v>709</v>
      </c>
      <c r="T759" s="23" t="s">
        <v>409</v>
      </c>
      <c r="U759" s="23" t="s">
        <v>410</v>
      </c>
      <c r="V759" s="23" t="s">
        <v>411</v>
      </c>
      <c r="W759" s="23" t="s">
        <v>411</v>
      </c>
      <c r="X759" s="23"/>
      <c r="Y759" s="23"/>
      <c r="Z759" s="23"/>
      <c r="AA759" s="23" t="s">
        <v>412</v>
      </c>
      <c r="AB759" s="32" t="s">
        <v>484</v>
      </c>
    </row>
    <row r="760" spans="1:28" ht="15" customHeight="1" x14ac:dyDescent="0.25">
      <c r="A760" s="6" t="s">
        <v>747</v>
      </c>
      <c r="B760" s="5" t="s">
        <v>26</v>
      </c>
      <c r="C760" s="5" t="s">
        <v>400</v>
      </c>
      <c r="D760" s="5" t="s">
        <v>266</v>
      </c>
      <c r="E760" s="18" t="str">
        <f t="shared" si="12"/>
        <v>R12, R13</v>
      </c>
      <c r="F760" s="5" t="s">
        <v>746</v>
      </c>
      <c r="G760" s="7" t="e">
        <f>#REF!</f>
        <v>#REF!</v>
      </c>
      <c r="H760" s="5" t="s">
        <v>411</v>
      </c>
      <c r="I760" s="5" t="s">
        <v>745</v>
      </c>
      <c r="J760" s="23">
        <v>509918611</v>
      </c>
      <c r="K760" s="23" t="s">
        <v>928</v>
      </c>
      <c r="L760" s="23" t="s">
        <v>413</v>
      </c>
      <c r="M760" s="23" t="s">
        <v>376</v>
      </c>
      <c r="N760" s="23" t="s">
        <v>377</v>
      </c>
      <c r="O760" s="23" t="s">
        <v>374</v>
      </c>
      <c r="P760" s="23" t="s">
        <v>351</v>
      </c>
      <c r="Q760" s="23" t="s">
        <v>241</v>
      </c>
      <c r="R760" s="23"/>
      <c r="S760" s="23" t="s">
        <v>709</v>
      </c>
      <c r="T760" s="23" t="s">
        <v>409</v>
      </c>
      <c r="U760" s="23" t="s">
        <v>410</v>
      </c>
      <c r="V760" s="23" t="s">
        <v>411</v>
      </c>
      <c r="W760" s="23" t="s">
        <v>411</v>
      </c>
      <c r="X760" s="23"/>
      <c r="Y760" s="23"/>
      <c r="Z760" s="23"/>
      <c r="AA760" s="23" t="s">
        <v>412</v>
      </c>
      <c r="AB760" s="32" t="s">
        <v>484</v>
      </c>
    </row>
    <row r="761" spans="1:28" ht="15" customHeight="1" x14ac:dyDescent="0.25">
      <c r="A761" s="6" t="s">
        <v>747</v>
      </c>
      <c r="B761" s="5" t="s">
        <v>547</v>
      </c>
      <c r="C761" s="5" t="s">
        <v>136</v>
      </c>
      <c r="D761" s="5" t="s">
        <v>48</v>
      </c>
      <c r="E761" s="18" t="str">
        <f t="shared" si="12"/>
        <v>R13</v>
      </c>
      <c r="F761" s="5" t="s">
        <v>746</v>
      </c>
      <c r="G761" s="7" t="e">
        <f>#REF!</f>
        <v>#REF!</v>
      </c>
      <c r="H761" s="5" t="s">
        <v>411</v>
      </c>
      <c r="I761" s="5" t="s">
        <v>745</v>
      </c>
      <c r="J761" s="23">
        <v>509918611</v>
      </c>
      <c r="K761" s="23" t="s">
        <v>928</v>
      </c>
      <c r="L761" s="23" t="s">
        <v>413</v>
      </c>
      <c r="M761" s="23" t="s">
        <v>376</v>
      </c>
      <c r="N761" s="23" t="s">
        <v>377</v>
      </c>
      <c r="O761" s="23" t="s">
        <v>374</v>
      </c>
      <c r="P761" s="23" t="s">
        <v>351</v>
      </c>
      <c r="Q761" s="23" t="s">
        <v>241</v>
      </c>
      <c r="R761" s="23"/>
      <c r="S761" s="23" t="s">
        <v>709</v>
      </c>
      <c r="T761" s="23" t="s">
        <v>409</v>
      </c>
      <c r="U761" s="23" t="s">
        <v>410</v>
      </c>
      <c r="V761" s="23" t="s">
        <v>411</v>
      </c>
      <c r="W761" s="23" t="s">
        <v>411</v>
      </c>
      <c r="X761" s="23"/>
      <c r="Y761" s="23"/>
      <c r="Z761" s="23"/>
      <c r="AA761" s="23" t="s">
        <v>412</v>
      </c>
      <c r="AB761" s="32" t="s">
        <v>484</v>
      </c>
    </row>
    <row r="762" spans="1:28" ht="15" customHeight="1" x14ac:dyDescent="0.25">
      <c r="A762" s="6" t="s">
        <v>747</v>
      </c>
      <c r="B762" s="5" t="s">
        <v>650</v>
      </c>
      <c r="C762" s="5" t="s">
        <v>136</v>
      </c>
      <c r="D762" s="5" t="s">
        <v>245</v>
      </c>
      <c r="E762" s="18" t="str">
        <f t="shared" si="12"/>
        <v>R13</v>
      </c>
      <c r="F762" s="5" t="s">
        <v>746</v>
      </c>
      <c r="G762" s="7" t="e">
        <f>#REF!</f>
        <v>#REF!</v>
      </c>
      <c r="H762" s="5" t="s">
        <v>411</v>
      </c>
      <c r="I762" s="5" t="s">
        <v>745</v>
      </c>
      <c r="J762" s="23">
        <v>509918611</v>
      </c>
      <c r="K762" s="23" t="s">
        <v>928</v>
      </c>
      <c r="L762" s="23" t="s">
        <v>413</v>
      </c>
      <c r="M762" s="23" t="s">
        <v>376</v>
      </c>
      <c r="N762" s="23" t="s">
        <v>377</v>
      </c>
      <c r="O762" s="23" t="s">
        <v>374</v>
      </c>
      <c r="P762" s="23" t="s">
        <v>351</v>
      </c>
      <c r="Q762" s="23" t="s">
        <v>241</v>
      </c>
      <c r="R762" s="23"/>
      <c r="S762" s="23" t="s">
        <v>709</v>
      </c>
      <c r="T762" s="23" t="s">
        <v>409</v>
      </c>
      <c r="U762" s="23" t="s">
        <v>410</v>
      </c>
      <c r="V762" s="23" t="s">
        <v>411</v>
      </c>
      <c r="W762" s="23" t="s">
        <v>411</v>
      </c>
      <c r="X762" s="23"/>
      <c r="Y762" s="23"/>
      <c r="Z762" s="23"/>
      <c r="AA762" s="23" t="s">
        <v>412</v>
      </c>
      <c r="AB762" s="32" t="s">
        <v>484</v>
      </c>
    </row>
    <row r="763" spans="1:28" ht="15" customHeight="1" x14ac:dyDescent="0.25">
      <c r="A763" s="6" t="s">
        <v>747</v>
      </c>
      <c r="B763" s="5" t="s">
        <v>656</v>
      </c>
      <c r="C763" s="5" t="s">
        <v>135</v>
      </c>
      <c r="D763" s="5" t="s">
        <v>246</v>
      </c>
      <c r="E763" s="18" t="str">
        <f t="shared" si="12"/>
        <v>R13/D15</v>
      </c>
      <c r="F763" s="5" t="s">
        <v>746</v>
      </c>
      <c r="G763" s="7" t="e">
        <f>#REF!</f>
        <v>#REF!</v>
      </c>
      <c r="H763" s="5" t="s">
        <v>411</v>
      </c>
      <c r="I763" s="5" t="s">
        <v>745</v>
      </c>
      <c r="J763" s="23">
        <v>509918611</v>
      </c>
      <c r="K763" s="23" t="s">
        <v>928</v>
      </c>
      <c r="L763" s="23" t="s">
        <v>413</v>
      </c>
      <c r="M763" s="23" t="s">
        <v>376</v>
      </c>
      <c r="N763" s="23" t="s">
        <v>377</v>
      </c>
      <c r="O763" s="23" t="s">
        <v>374</v>
      </c>
      <c r="P763" s="23" t="s">
        <v>351</v>
      </c>
      <c r="Q763" s="23" t="s">
        <v>241</v>
      </c>
      <c r="R763" s="23"/>
      <c r="S763" s="23" t="s">
        <v>709</v>
      </c>
      <c r="T763" s="23" t="s">
        <v>409</v>
      </c>
      <c r="U763" s="23" t="s">
        <v>410</v>
      </c>
      <c r="V763" s="23" t="s">
        <v>411</v>
      </c>
      <c r="W763" s="23" t="s">
        <v>411</v>
      </c>
      <c r="X763" s="23"/>
      <c r="Y763" s="23"/>
      <c r="Z763" s="23"/>
      <c r="AA763" s="23" t="s">
        <v>412</v>
      </c>
      <c r="AB763" s="32" t="s">
        <v>484</v>
      </c>
    </row>
    <row r="764" spans="1:28" ht="15" customHeight="1" x14ac:dyDescent="0.25">
      <c r="A764" s="6" t="s">
        <v>747</v>
      </c>
      <c r="B764" s="5" t="s">
        <v>651</v>
      </c>
      <c r="C764" s="5" t="s">
        <v>397</v>
      </c>
      <c r="D764" s="5" t="s">
        <v>696</v>
      </c>
      <c r="E764" s="18" t="str">
        <f t="shared" si="12"/>
        <v>R12/D13</v>
      </c>
      <c r="F764" s="5" t="s">
        <v>746</v>
      </c>
      <c r="G764" s="7" t="e">
        <f>#REF!</f>
        <v>#REF!</v>
      </c>
      <c r="H764" s="5" t="s">
        <v>411</v>
      </c>
      <c r="I764" s="5" t="s">
        <v>745</v>
      </c>
      <c r="J764" s="23">
        <v>509918611</v>
      </c>
      <c r="K764" s="23" t="s">
        <v>928</v>
      </c>
      <c r="L764" s="23" t="s">
        <v>413</v>
      </c>
      <c r="M764" s="23" t="s">
        <v>376</v>
      </c>
      <c r="N764" s="23" t="s">
        <v>377</v>
      </c>
      <c r="O764" s="23" t="s">
        <v>374</v>
      </c>
      <c r="P764" s="23" t="s">
        <v>351</v>
      </c>
      <c r="Q764" s="23" t="s">
        <v>241</v>
      </c>
      <c r="R764" s="23"/>
      <c r="S764" s="23" t="s">
        <v>709</v>
      </c>
      <c r="T764" s="23" t="s">
        <v>409</v>
      </c>
      <c r="U764" s="23" t="s">
        <v>410</v>
      </c>
      <c r="V764" s="23" t="s">
        <v>411</v>
      </c>
      <c r="W764" s="23" t="s">
        <v>411</v>
      </c>
      <c r="X764" s="23"/>
      <c r="Y764" s="23"/>
      <c r="Z764" s="23"/>
      <c r="AA764" s="23" t="s">
        <v>412</v>
      </c>
      <c r="AB764" s="32" t="s">
        <v>484</v>
      </c>
    </row>
    <row r="765" spans="1:28" ht="15" customHeight="1" x14ac:dyDescent="0.25">
      <c r="A765" s="6" t="s">
        <v>747</v>
      </c>
      <c r="B765" s="5" t="s">
        <v>569</v>
      </c>
      <c r="C765" s="5" t="s">
        <v>136</v>
      </c>
      <c r="D765" s="5" t="s">
        <v>478</v>
      </c>
      <c r="E765" s="18" t="str">
        <f t="shared" si="12"/>
        <v>R13</v>
      </c>
      <c r="F765" s="5" t="s">
        <v>746</v>
      </c>
      <c r="G765" s="7" t="e">
        <f>#REF!</f>
        <v>#REF!</v>
      </c>
      <c r="H765" s="5" t="s">
        <v>411</v>
      </c>
      <c r="I765" s="5" t="s">
        <v>745</v>
      </c>
      <c r="J765" s="23">
        <v>509918611</v>
      </c>
      <c r="K765" s="23" t="s">
        <v>928</v>
      </c>
      <c r="L765" s="23" t="s">
        <v>413</v>
      </c>
      <c r="M765" s="23" t="s">
        <v>376</v>
      </c>
      <c r="N765" s="23" t="s">
        <v>377</v>
      </c>
      <c r="O765" s="23" t="s">
        <v>374</v>
      </c>
      <c r="P765" s="23" t="s">
        <v>351</v>
      </c>
      <c r="Q765" s="23" t="s">
        <v>241</v>
      </c>
      <c r="R765" s="23"/>
      <c r="S765" s="23" t="s">
        <v>709</v>
      </c>
      <c r="T765" s="23" t="s">
        <v>409</v>
      </c>
      <c r="U765" s="23" t="s">
        <v>410</v>
      </c>
      <c r="V765" s="23" t="s">
        <v>411</v>
      </c>
      <c r="W765" s="23" t="s">
        <v>411</v>
      </c>
      <c r="X765" s="23"/>
      <c r="Y765" s="23"/>
      <c r="Z765" s="23"/>
      <c r="AA765" s="23" t="s">
        <v>412</v>
      </c>
      <c r="AB765" s="32" t="s">
        <v>484</v>
      </c>
    </row>
    <row r="766" spans="1:28" ht="15" customHeight="1" x14ac:dyDescent="0.25">
      <c r="A766" s="6" t="s">
        <v>747</v>
      </c>
      <c r="B766" s="5" t="s">
        <v>44</v>
      </c>
      <c r="C766" s="5" t="s">
        <v>359</v>
      </c>
      <c r="D766" s="5" t="s">
        <v>49</v>
      </c>
      <c r="E766" s="18" t="str">
        <f t="shared" si="12"/>
        <v>R12</v>
      </c>
      <c r="F766" s="5" t="s">
        <v>746</v>
      </c>
      <c r="G766" s="7" t="e">
        <f>#REF!</f>
        <v>#REF!</v>
      </c>
      <c r="H766" s="5" t="s">
        <v>411</v>
      </c>
      <c r="I766" s="5" t="s">
        <v>745</v>
      </c>
      <c r="J766" s="23">
        <v>509918611</v>
      </c>
      <c r="K766" s="23" t="s">
        <v>928</v>
      </c>
      <c r="L766" s="23" t="s">
        <v>413</v>
      </c>
      <c r="M766" s="23" t="s">
        <v>376</v>
      </c>
      <c r="N766" s="23" t="s">
        <v>377</v>
      </c>
      <c r="O766" s="23" t="s">
        <v>374</v>
      </c>
      <c r="P766" s="23" t="s">
        <v>351</v>
      </c>
      <c r="Q766" s="23" t="s">
        <v>241</v>
      </c>
      <c r="R766" s="23"/>
      <c r="S766" s="23" t="s">
        <v>709</v>
      </c>
      <c r="T766" s="23" t="s">
        <v>409</v>
      </c>
      <c r="U766" s="23" t="s">
        <v>410</v>
      </c>
      <c r="V766" s="23" t="s">
        <v>411</v>
      </c>
      <c r="W766" s="23" t="s">
        <v>411</v>
      </c>
      <c r="X766" s="23"/>
      <c r="Y766" s="23"/>
      <c r="Z766" s="23"/>
      <c r="AA766" s="23" t="s">
        <v>412</v>
      </c>
      <c r="AB766" s="32" t="s">
        <v>484</v>
      </c>
    </row>
    <row r="767" spans="1:28" ht="15" customHeight="1" x14ac:dyDescent="0.25">
      <c r="A767" s="6" t="s">
        <v>747</v>
      </c>
      <c r="B767" s="5" t="s">
        <v>642</v>
      </c>
      <c r="C767" s="5" t="s">
        <v>136</v>
      </c>
      <c r="D767" s="5" t="s">
        <v>68</v>
      </c>
      <c r="E767" s="18" t="str">
        <f t="shared" si="12"/>
        <v>R13</v>
      </c>
      <c r="F767" s="5" t="s">
        <v>746</v>
      </c>
      <c r="G767" s="7" t="e">
        <f>#REF!</f>
        <v>#REF!</v>
      </c>
      <c r="H767" s="5" t="s">
        <v>411</v>
      </c>
      <c r="I767" s="5" t="s">
        <v>745</v>
      </c>
      <c r="J767" s="23">
        <v>509918611</v>
      </c>
      <c r="K767" s="23" t="s">
        <v>928</v>
      </c>
      <c r="L767" s="23" t="s">
        <v>413</v>
      </c>
      <c r="M767" s="23" t="s">
        <v>376</v>
      </c>
      <c r="N767" s="23" t="s">
        <v>377</v>
      </c>
      <c r="O767" s="23" t="s">
        <v>374</v>
      </c>
      <c r="P767" s="23" t="s">
        <v>351</v>
      </c>
      <c r="Q767" s="23" t="s">
        <v>241</v>
      </c>
      <c r="R767" s="23"/>
      <c r="S767" s="23" t="s">
        <v>709</v>
      </c>
      <c r="T767" s="23" t="s">
        <v>409</v>
      </c>
      <c r="U767" s="23" t="s">
        <v>410</v>
      </c>
      <c r="V767" s="23" t="s">
        <v>411</v>
      </c>
      <c r="W767" s="23" t="s">
        <v>411</v>
      </c>
      <c r="X767" s="23"/>
      <c r="Y767" s="23"/>
      <c r="Z767" s="23"/>
      <c r="AA767" s="23" t="s">
        <v>412</v>
      </c>
      <c r="AB767" s="32" t="s">
        <v>484</v>
      </c>
    </row>
    <row r="768" spans="1:28" ht="15" customHeight="1" x14ac:dyDescent="0.25">
      <c r="A768" s="6" t="s">
        <v>747</v>
      </c>
      <c r="B768" s="5" t="s">
        <v>652</v>
      </c>
      <c r="C768" s="5" t="s">
        <v>136</v>
      </c>
      <c r="D768" s="5" t="s">
        <v>69</v>
      </c>
      <c r="E768" s="18" t="str">
        <f t="shared" si="12"/>
        <v>R13</v>
      </c>
      <c r="F768" s="5" t="s">
        <v>746</v>
      </c>
      <c r="G768" s="7" t="e">
        <f>#REF!</f>
        <v>#REF!</v>
      </c>
      <c r="H768" s="5" t="s">
        <v>411</v>
      </c>
      <c r="I768" s="5" t="s">
        <v>745</v>
      </c>
      <c r="J768" s="23">
        <v>509918611</v>
      </c>
      <c r="K768" s="23" t="s">
        <v>928</v>
      </c>
      <c r="L768" s="23" t="s">
        <v>413</v>
      </c>
      <c r="M768" s="23" t="s">
        <v>376</v>
      </c>
      <c r="N768" s="23" t="s">
        <v>377</v>
      </c>
      <c r="O768" s="23" t="s">
        <v>374</v>
      </c>
      <c r="P768" s="23" t="s">
        <v>351</v>
      </c>
      <c r="Q768" s="23" t="s">
        <v>241</v>
      </c>
      <c r="R768" s="23"/>
      <c r="S768" s="23" t="s">
        <v>709</v>
      </c>
      <c r="T768" s="23" t="s">
        <v>409</v>
      </c>
      <c r="U768" s="23" t="s">
        <v>410</v>
      </c>
      <c r="V768" s="23" t="s">
        <v>411</v>
      </c>
      <c r="W768" s="23" t="s">
        <v>411</v>
      </c>
      <c r="X768" s="23"/>
      <c r="Y768" s="23"/>
      <c r="Z768" s="23"/>
      <c r="AA768" s="23" t="s">
        <v>412</v>
      </c>
      <c r="AB768" s="32" t="s">
        <v>484</v>
      </c>
    </row>
    <row r="769" spans="1:28" ht="15" customHeight="1" x14ac:dyDescent="0.25">
      <c r="A769" s="6" t="s">
        <v>747</v>
      </c>
      <c r="B769" s="5" t="s">
        <v>67</v>
      </c>
      <c r="C769" s="5" t="s">
        <v>397</v>
      </c>
      <c r="D769" s="5" t="s">
        <v>70</v>
      </c>
      <c r="E769" s="18" t="str">
        <f t="shared" si="12"/>
        <v>R12/D13</v>
      </c>
      <c r="F769" s="5" t="s">
        <v>746</v>
      </c>
      <c r="G769" s="7" t="e">
        <f>#REF!</f>
        <v>#REF!</v>
      </c>
      <c r="H769" s="5" t="s">
        <v>411</v>
      </c>
      <c r="I769" s="5" t="s">
        <v>745</v>
      </c>
      <c r="J769" s="23">
        <v>509918611</v>
      </c>
      <c r="K769" s="23" t="s">
        <v>928</v>
      </c>
      <c r="L769" s="23" t="s">
        <v>413</v>
      </c>
      <c r="M769" s="23" t="s">
        <v>376</v>
      </c>
      <c r="N769" s="23" t="s">
        <v>377</v>
      </c>
      <c r="O769" s="23" t="s">
        <v>374</v>
      </c>
      <c r="P769" s="23" t="s">
        <v>351</v>
      </c>
      <c r="Q769" s="23" t="s">
        <v>241</v>
      </c>
      <c r="R769" s="23"/>
      <c r="S769" s="23" t="s">
        <v>709</v>
      </c>
      <c r="T769" s="23" t="s">
        <v>409</v>
      </c>
      <c r="U769" s="23" t="s">
        <v>410</v>
      </c>
      <c r="V769" s="23" t="s">
        <v>411</v>
      </c>
      <c r="W769" s="23" t="s">
        <v>411</v>
      </c>
      <c r="X769" s="23"/>
      <c r="Y769" s="23"/>
      <c r="Z769" s="23"/>
      <c r="AA769" s="23" t="s">
        <v>412</v>
      </c>
      <c r="AB769" s="32" t="s">
        <v>484</v>
      </c>
    </row>
    <row r="770" spans="1:28" ht="15" customHeight="1" x14ac:dyDescent="0.25">
      <c r="A770" s="6" t="s">
        <v>747</v>
      </c>
      <c r="B770" s="5" t="s">
        <v>178</v>
      </c>
      <c r="C770" s="5" t="s">
        <v>424</v>
      </c>
      <c r="D770" s="5" t="s">
        <v>179</v>
      </c>
      <c r="E770" s="18" t="str">
        <f t="shared" ref="E770:E833" si="14">C770</f>
        <v>R12, D13</v>
      </c>
      <c r="F770" s="5" t="s">
        <v>746</v>
      </c>
      <c r="G770" s="7" t="e">
        <f>#REF!</f>
        <v>#REF!</v>
      </c>
      <c r="H770" s="5" t="s">
        <v>411</v>
      </c>
      <c r="I770" s="5" t="s">
        <v>745</v>
      </c>
      <c r="J770" s="23">
        <v>509918611</v>
      </c>
      <c r="K770" s="23" t="s">
        <v>928</v>
      </c>
      <c r="L770" s="23" t="s">
        <v>413</v>
      </c>
      <c r="M770" s="23" t="s">
        <v>376</v>
      </c>
      <c r="N770" s="23" t="s">
        <v>377</v>
      </c>
      <c r="O770" s="23" t="s">
        <v>374</v>
      </c>
      <c r="P770" s="23" t="s">
        <v>351</v>
      </c>
      <c r="Q770" s="23" t="s">
        <v>241</v>
      </c>
      <c r="R770" s="23"/>
      <c r="S770" s="23" t="s">
        <v>709</v>
      </c>
      <c r="T770" s="23" t="s">
        <v>409</v>
      </c>
      <c r="U770" s="23" t="s">
        <v>410</v>
      </c>
      <c r="V770" s="23" t="s">
        <v>411</v>
      </c>
      <c r="W770" s="23" t="s">
        <v>411</v>
      </c>
      <c r="X770" s="23"/>
      <c r="Y770" s="23"/>
      <c r="Z770" s="23"/>
      <c r="AA770" s="23" t="s">
        <v>412</v>
      </c>
      <c r="AB770" s="32" t="s">
        <v>484</v>
      </c>
    </row>
    <row r="771" spans="1:28" ht="15" customHeight="1" x14ac:dyDescent="0.25">
      <c r="A771" s="6" t="s">
        <v>747</v>
      </c>
      <c r="B771" s="5" t="s">
        <v>72</v>
      </c>
      <c r="C771" s="5" t="s">
        <v>359</v>
      </c>
      <c r="D771" s="5" t="s">
        <v>38</v>
      </c>
      <c r="E771" s="18" t="str">
        <f t="shared" si="14"/>
        <v>R12</v>
      </c>
      <c r="F771" s="5" t="s">
        <v>746</v>
      </c>
      <c r="G771" s="7" t="e">
        <f>#REF!</f>
        <v>#REF!</v>
      </c>
      <c r="H771" s="5" t="s">
        <v>411</v>
      </c>
      <c r="I771" s="5" t="s">
        <v>745</v>
      </c>
      <c r="J771" s="23">
        <v>509918611</v>
      </c>
      <c r="K771" s="23" t="s">
        <v>928</v>
      </c>
      <c r="L771" s="23" t="s">
        <v>413</v>
      </c>
      <c r="M771" s="23" t="s">
        <v>376</v>
      </c>
      <c r="N771" s="23" t="s">
        <v>377</v>
      </c>
      <c r="O771" s="23" t="s">
        <v>374</v>
      </c>
      <c r="P771" s="23" t="s">
        <v>351</v>
      </c>
      <c r="Q771" s="23" t="s">
        <v>241</v>
      </c>
      <c r="R771" s="23"/>
      <c r="S771" s="23" t="s">
        <v>709</v>
      </c>
      <c r="T771" s="23" t="s">
        <v>409</v>
      </c>
      <c r="U771" s="23" t="s">
        <v>410</v>
      </c>
      <c r="V771" s="23" t="s">
        <v>411</v>
      </c>
      <c r="W771" s="23" t="s">
        <v>411</v>
      </c>
      <c r="X771" s="23"/>
      <c r="Y771" s="23"/>
      <c r="Z771" s="23"/>
      <c r="AA771" s="23" t="s">
        <v>412</v>
      </c>
      <c r="AB771" s="32" t="s">
        <v>484</v>
      </c>
    </row>
    <row r="772" spans="1:28" ht="15" customHeight="1" x14ac:dyDescent="0.25">
      <c r="A772" s="6" t="s">
        <v>747</v>
      </c>
      <c r="B772" s="5" t="s">
        <v>73</v>
      </c>
      <c r="C772" s="5" t="s">
        <v>359</v>
      </c>
      <c r="D772" s="5" t="s">
        <v>39</v>
      </c>
      <c r="E772" s="18" t="str">
        <f t="shared" si="14"/>
        <v>R12</v>
      </c>
      <c r="F772" s="5" t="s">
        <v>746</v>
      </c>
      <c r="G772" s="7" t="e">
        <f>#REF!</f>
        <v>#REF!</v>
      </c>
      <c r="H772" s="5" t="s">
        <v>411</v>
      </c>
      <c r="I772" s="5" t="s">
        <v>745</v>
      </c>
      <c r="J772" s="23">
        <v>509918611</v>
      </c>
      <c r="K772" s="23" t="s">
        <v>928</v>
      </c>
      <c r="L772" s="23" t="s">
        <v>413</v>
      </c>
      <c r="M772" s="23" t="s">
        <v>376</v>
      </c>
      <c r="N772" s="23" t="s">
        <v>377</v>
      </c>
      <c r="O772" s="23" t="s">
        <v>374</v>
      </c>
      <c r="P772" s="23" t="s">
        <v>351</v>
      </c>
      <c r="Q772" s="23" t="s">
        <v>241</v>
      </c>
      <c r="R772" s="23"/>
      <c r="S772" s="23" t="s">
        <v>709</v>
      </c>
      <c r="T772" s="23" t="s">
        <v>409</v>
      </c>
      <c r="U772" s="23" t="s">
        <v>410</v>
      </c>
      <c r="V772" s="23" t="s">
        <v>411</v>
      </c>
      <c r="W772" s="23" t="s">
        <v>411</v>
      </c>
      <c r="X772" s="23"/>
      <c r="Y772" s="23"/>
      <c r="Z772" s="23"/>
      <c r="AA772" s="23" t="s">
        <v>412</v>
      </c>
      <c r="AB772" s="32" t="s">
        <v>484</v>
      </c>
    </row>
    <row r="773" spans="1:28" ht="15" customHeight="1" x14ac:dyDescent="0.25">
      <c r="A773" s="6" t="s">
        <v>747</v>
      </c>
      <c r="B773" s="5" t="s">
        <v>74</v>
      </c>
      <c r="C773" s="5" t="s">
        <v>424</v>
      </c>
      <c r="D773" s="5" t="s">
        <v>77</v>
      </c>
      <c r="E773" s="18" t="str">
        <f t="shared" si="14"/>
        <v>R12, D13</v>
      </c>
      <c r="F773" s="5" t="s">
        <v>746</v>
      </c>
      <c r="G773" s="7" t="e">
        <f>#REF!</f>
        <v>#REF!</v>
      </c>
      <c r="H773" s="5" t="s">
        <v>411</v>
      </c>
      <c r="I773" s="5" t="s">
        <v>745</v>
      </c>
      <c r="J773" s="23">
        <v>509918611</v>
      </c>
      <c r="K773" s="23" t="s">
        <v>928</v>
      </c>
      <c r="L773" s="23" t="s">
        <v>413</v>
      </c>
      <c r="M773" s="23" t="s">
        <v>376</v>
      </c>
      <c r="N773" s="23" t="s">
        <v>377</v>
      </c>
      <c r="O773" s="23" t="s">
        <v>374</v>
      </c>
      <c r="P773" s="23" t="s">
        <v>351</v>
      </c>
      <c r="Q773" s="23" t="s">
        <v>241</v>
      </c>
      <c r="R773" s="23"/>
      <c r="S773" s="23" t="s">
        <v>709</v>
      </c>
      <c r="T773" s="23" t="s">
        <v>409</v>
      </c>
      <c r="U773" s="23" t="s">
        <v>410</v>
      </c>
      <c r="V773" s="23" t="s">
        <v>411</v>
      </c>
      <c r="W773" s="23" t="s">
        <v>411</v>
      </c>
      <c r="X773" s="23"/>
      <c r="Y773" s="23"/>
      <c r="Z773" s="23"/>
      <c r="AA773" s="23" t="s">
        <v>412</v>
      </c>
      <c r="AB773" s="32" t="s">
        <v>484</v>
      </c>
    </row>
    <row r="774" spans="1:28" ht="15" customHeight="1" x14ac:dyDescent="0.25">
      <c r="A774" s="6" t="s">
        <v>747</v>
      </c>
      <c r="B774" s="5" t="s">
        <v>75</v>
      </c>
      <c r="C774" s="5" t="s">
        <v>424</v>
      </c>
      <c r="D774" s="5" t="s">
        <v>66</v>
      </c>
      <c r="E774" s="18" t="str">
        <f t="shared" si="14"/>
        <v>R12, D13</v>
      </c>
      <c r="F774" s="5" t="s">
        <v>746</v>
      </c>
      <c r="G774" s="7" t="e">
        <f>#REF!</f>
        <v>#REF!</v>
      </c>
      <c r="H774" s="5" t="s">
        <v>411</v>
      </c>
      <c r="I774" s="5" t="s">
        <v>745</v>
      </c>
      <c r="J774" s="23">
        <v>509918611</v>
      </c>
      <c r="K774" s="23" t="s">
        <v>928</v>
      </c>
      <c r="L774" s="23" t="s">
        <v>413</v>
      </c>
      <c r="M774" s="23" t="s">
        <v>376</v>
      </c>
      <c r="N774" s="23" t="s">
        <v>377</v>
      </c>
      <c r="O774" s="23" t="s">
        <v>374</v>
      </c>
      <c r="P774" s="23" t="s">
        <v>351</v>
      </c>
      <c r="Q774" s="23" t="s">
        <v>241</v>
      </c>
      <c r="R774" s="23"/>
      <c r="S774" s="23" t="s">
        <v>709</v>
      </c>
      <c r="T774" s="23" t="s">
        <v>409</v>
      </c>
      <c r="U774" s="23" t="s">
        <v>410</v>
      </c>
      <c r="V774" s="23" t="s">
        <v>411</v>
      </c>
      <c r="W774" s="23" t="s">
        <v>411</v>
      </c>
      <c r="X774" s="23"/>
      <c r="Y774" s="23"/>
      <c r="Z774" s="23"/>
      <c r="AA774" s="23" t="s">
        <v>412</v>
      </c>
      <c r="AB774" s="32" t="s">
        <v>484</v>
      </c>
    </row>
    <row r="775" spans="1:28" ht="15" customHeight="1" x14ac:dyDescent="0.25">
      <c r="A775" s="6" t="s">
        <v>747</v>
      </c>
      <c r="B775" s="5" t="s">
        <v>570</v>
      </c>
      <c r="C775" s="5" t="s">
        <v>136</v>
      </c>
      <c r="D775" s="5" t="s">
        <v>247</v>
      </c>
      <c r="E775" s="18" t="str">
        <f t="shared" si="14"/>
        <v>R13</v>
      </c>
      <c r="F775" s="5" t="s">
        <v>746</v>
      </c>
      <c r="G775" s="7" t="e">
        <f>#REF!</f>
        <v>#REF!</v>
      </c>
      <c r="H775" s="5" t="s">
        <v>411</v>
      </c>
      <c r="I775" s="5" t="s">
        <v>745</v>
      </c>
      <c r="J775" s="23">
        <v>509918611</v>
      </c>
      <c r="K775" s="23" t="s">
        <v>928</v>
      </c>
      <c r="L775" s="23" t="s">
        <v>413</v>
      </c>
      <c r="M775" s="23" t="s">
        <v>376</v>
      </c>
      <c r="N775" s="23" t="s">
        <v>377</v>
      </c>
      <c r="O775" s="23" t="s">
        <v>374</v>
      </c>
      <c r="P775" s="23" t="s">
        <v>351</v>
      </c>
      <c r="Q775" s="23" t="s">
        <v>241</v>
      </c>
      <c r="R775" s="23"/>
      <c r="S775" s="23" t="s">
        <v>709</v>
      </c>
      <c r="T775" s="23" t="s">
        <v>409</v>
      </c>
      <c r="U775" s="23" t="s">
        <v>410</v>
      </c>
      <c r="V775" s="23" t="s">
        <v>411</v>
      </c>
      <c r="W775" s="23" t="s">
        <v>411</v>
      </c>
      <c r="X775" s="23"/>
      <c r="Y775" s="23"/>
      <c r="Z775" s="23"/>
      <c r="AA775" s="23" t="s">
        <v>412</v>
      </c>
      <c r="AB775" s="32" t="s">
        <v>484</v>
      </c>
    </row>
    <row r="776" spans="1:28" ht="15" customHeight="1" x14ac:dyDescent="0.25">
      <c r="A776" s="6" t="s">
        <v>747</v>
      </c>
      <c r="B776" s="5" t="s">
        <v>180</v>
      </c>
      <c r="C776" s="5" t="s">
        <v>397</v>
      </c>
      <c r="D776" s="5" t="s">
        <v>304</v>
      </c>
      <c r="E776" s="18" t="str">
        <f t="shared" si="14"/>
        <v>R12/D13</v>
      </c>
      <c r="F776" s="5" t="s">
        <v>746</v>
      </c>
      <c r="G776" s="7" t="e">
        <f>#REF!</f>
        <v>#REF!</v>
      </c>
      <c r="H776" s="5" t="s">
        <v>411</v>
      </c>
      <c r="I776" s="5" t="s">
        <v>745</v>
      </c>
      <c r="J776" s="23">
        <v>509918611</v>
      </c>
      <c r="K776" s="23" t="s">
        <v>928</v>
      </c>
      <c r="L776" s="23" t="s">
        <v>413</v>
      </c>
      <c r="M776" s="23" t="s">
        <v>376</v>
      </c>
      <c r="N776" s="23" t="s">
        <v>377</v>
      </c>
      <c r="O776" s="23" t="s">
        <v>374</v>
      </c>
      <c r="P776" s="23" t="s">
        <v>351</v>
      </c>
      <c r="Q776" s="23" t="s">
        <v>241</v>
      </c>
      <c r="R776" s="23"/>
      <c r="S776" s="23" t="s">
        <v>709</v>
      </c>
      <c r="T776" s="23" t="s">
        <v>409</v>
      </c>
      <c r="U776" s="23" t="s">
        <v>410</v>
      </c>
      <c r="V776" s="23" t="s">
        <v>411</v>
      </c>
      <c r="W776" s="23" t="s">
        <v>411</v>
      </c>
      <c r="X776" s="23"/>
      <c r="Y776" s="23"/>
      <c r="Z776" s="23"/>
      <c r="AA776" s="23" t="s">
        <v>412</v>
      </c>
      <c r="AB776" s="32" t="s">
        <v>484</v>
      </c>
    </row>
    <row r="777" spans="1:28" ht="15" customHeight="1" x14ac:dyDescent="0.25">
      <c r="A777" s="6" t="s">
        <v>747</v>
      </c>
      <c r="B777" s="5" t="s">
        <v>244</v>
      </c>
      <c r="C777" s="5" t="s">
        <v>359</v>
      </c>
      <c r="D777" s="5" t="s">
        <v>267</v>
      </c>
      <c r="E777" s="18" t="str">
        <f t="shared" si="14"/>
        <v>R12</v>
      </c>
      <c r="F777" s="5" t="s">
        <v>746</v>
      </c>
      <c r="G777" s="7" t="e">
        <f>#REF!</f>
        <v>#REF!</v>
      </c>
      <c r="H777" s="5" t="s">
        <v>411</v>
      </c>
      <c r="I777" s="5" t="s">
        <v>745</v>
      </c>
      <c r="J777" s="23">
        <v>509918611</v>
      </c>
      <c r="K777" s="23" t="s">
        <v>928</v>
      </c>
      <c r="L777" s="23" t="s">
        <v>413</v>
      </c>
      <c r="M777" s="23" t="s">
        <v>376</v>
      </c>
      <c r="N777" s="23" t="s">
        <v>377</v>
      </c>
      <c r="O777" s="23" t="s">
        <v>374</v>
      </c>
      <c r="P777" s="23" t="s">
        <v>351</v>
      </c>
      <c r="Q777" s="23" t="s">
        <v>241</v>
      </c>
      <c r="R777" s="23"/>
      <c r="S777" s="23" t="s">
        <v>709</v>
      </c>
      <c r="T777" s="23" t="s">
        <v>409</v>
      </c>
      <c r="U777" s="23" t="s">
        <v>410</v>
      </c>
      <c r="V777" s="23" t="s">
        <v>411</v>
      </c>
      <c r="W777" s="23" t="s">
        <v>411</v>
      </c>
      <c r="X777" s="23"/>
      <c r="Y777" s="23"/>
      <c r="Z777" s="23"/>
      <c r="AA777" s="23" t="s">
        <v>412</v>
      </c>
      <c r="AB777" s="32" t="s">
        <v>484</v>
      </c>
    </row>
    <row r="778" spans="1:28" ht="15" customHeight="1" x14ac:dyDescent="0.25">
      <c r="A778" s="6" t="s">
        <v>747</v>
      </c>
      <c r="B778" s="5" t="s">
        <v>601</v>
      </c>
      <c r="C778" s="5" t="s">
        <v>135</v>
      </c>
      <c r="D778" s="5" t="s">
        <v>188</v>
      </c>
      <c r="E778" s="18" t="str">
        <f t="shared" si="14"/>
        <v>R13/D15</v>
      </c>
      <c r="F778" s="5" t="s">
        <v>746</v>
      </c>
      <c r="G778" s="7" t="e">
        <f>#REF!</f>
        <v>#REF!</v>
      </c>
      <c r="H778" s="5" t="s">
        <v>411</v>
      </c>
      <c r="I778" s="5" t="s">
        <v>745</v>
      </c>
      <c r="J778" s="23">
        <v>509918611</v>
      </c>
      <c r="K778" s="23" t="s">
        <v>928</v>
      </c>
      <c r="L778" s="23" t="s">
        <v>413</v>
      </c>
      <c r="M778" s="23" t="s">
        <v>376</v>
      </c>
      <c r="N778" s="23" t="s">
        <v>377</v>
      </c>
      <c r="O778" s="23" t="s">
        <v>374</v>
      </c>
      <c r="P778" s="23" t="s">
        <v>351</v>
      </c>
      <c r="Q778" s="23" t="s">
        <v>241</v>
      </c>
      <c r="R778" s="23"/>
      <c r="S778" s="23" t="s">
        <v>709</v>
      </c>
      <c r="T778" s="23" t="s">
        <v>409</v>
      </c>
      <c r="U778" s="23" t="s">
        <v>410</v>
      </c>
      <c r="V778" s="23" t="s">
        <v>411</v>
      </c>
      <c r="W778" s="23" t="s">
        <v>411</v>
      </c>
      <c r="X778" s="23"/>
      <c r="Y778" s="23"/>
      <c r="Z778" s="23"/>
      <c r="AA778" s="23" t="s">
        <v>412</v>
      </c>
      <c r="AB778" s="32" t="s">
        <v>484</v>
      </c>
    </row>
    <row r="779" spans="1:28" ht="15" customHeight="1" x14ac:dyDescent="0.25">
      <c r="A779" s="6" t="s">
        <v>747</v>
      </c>
      <c r="B779" s="5" t="s">
        <v>593</v>
      </c>
      <c r="C779" s="5" t="s">
        <v>136</v>
      </c>
      <c r="D779" s="5" t="s">
        <v>521</v>
      </c>
      <c r="E779" s="18" t="str">
        <f t="shared" si="14"/>
        <v>R13</v>
      </c>
      <c r="F779" s="5" t="s">
        <v>746</v>
      </c>
      <c r="G779" s="7" t="e">
        <f>#REF!</f>
        <v>#REF!</v>
      </c>
      <c r="H779" s="5" t="s">
        <v>411</v>
      </c>
      <c r="I779" s="5" t="s">
        <v>745</v>
      </c>
      <c r="J779" s="23">
        <v>509918611</v>
      </c>
      <c r="K779" s="23" t="s">
        <v>928</v>
      </c>
      <c r="L779" s="23" t="s">
        <v>413</v>
      </c>
      <c r="M779" s="23" t="s">
        <v>376</v>
      </c>
      <c r="N779" s="23" t="s">
        <v>377</v>
      </c>
      <c r="O779" s="23" t="s">
        <v>374</v>
      </c>
      <c r="P779" s="23" t="s">
        <v>351</v>
      </c>
      <c r="Q779" s="23" t="s">
        <v>241</v>
      </c>
      <c r="R779" s="23"/>
      <c r="S779" s="23" t="s">
        <v>709</v>
      </c>
      <c r="T779" s="23" t="s">
        <v>409</v>
      </c>
      <c r="U779" s="23" t="s">
        <v>410</v>
      </c>
      <c r="V779" s="23" t="s">
        <v>411</v>
      </c>
      <c r="W779" s="23" t="s">
        <v>411</v>
      </c>
      <c r="X779" s="23"/>
      <c r="Y779" s="23"/>
      <c r="Z779" s="23"/>
      <c r="AA779" s="23" t="s">
        <v>412</v>
      </c>
      <c r="AB779" s="32" t="s">
        <v>484</v>
      </c>
    </row>
    <row r="780" spans="1:28" ht="15" customHeight="1" x14ac:dyDescent="0.25">
      <c r="A780" s="6" t="s">
        <v>747</v>
      </c>
      <c r="B780" s="5" t="s">
        <v>571</v>
      </c>
      <c r="C780" s="5" t="s">
        <v>136</v>
      </c>
      <c r="D780" s="5" t="s">
        <v>522</v>
      </c>
      <c r="E780" s="18" t="str">
        <f t="shared" si="14"/>
        <v>R13</v>
      </c>
      <c r="F780" s="5" t="s">
        <v>746</v>
      </c>
      <c r="G780" s="7" t="e">
        <f>#REF!</f>
        <v>#REF!</v>
      </c>
      <c r="H780" s="5" t="s">
        <v>411</v>
      </c>
      <c r="I780" s="5" t="s">
        <v>745</v>
      </c>
      <c r="J780" s="23">
        <v>509918611</v>
      </c>
      <c r="K780" s="23" t="s">
        <v>928</v>
      </c>
      <c r="L780" s="23" t="s">
        <v>413</v>
      </c>
      <c r="M780" s="23" t="s">
        <v>376</v>
      </c>
      <c r="N780" s="23" t="s">
        <v>377</v>
      </c>
      <c r="O780" s="23" t="s">
        <v>374</v>
      </c>
      <c r="P780" s="23" t="s">
        <v>351</v>
      </c>
      <c r="Q780" s="23" t="s">
        <v>241</v>
      </c>
      <c r="R780" s="23"/>
      <c r="S780" s="23" t="s">
        <v>709</v>
      </c>
      <c r="T780" s="23" t="s">
        <v>409</v>
      </c>
      <c r="U780" s="23" t="s">
        <v>410</v>
      </c>
      <c r="V780" s="23" t="s">
        <v>411</v>
      </c>
      <c r="W780" s="23" t="s">
        <v>411</v>
      </c>
      <c r="X780" s="23"/>
      <c r="Y780" s="23"/>
      <c r="Z780" s="23"/>
      <c r="AA780" s="23" t="s">
        <v>412</v>
      </c>
      <c r="AB780" s="32" t="s">
        <v>484</v>
      </c>
    </row>
    <row r="781" spans="1:28" ht="15" customHeight="1" x14ac:dyDescent="0.25">
      <c r="A781" s="6" t="s">
        <v>747</v>
      </c>
      <c r="B781" s="5" t="s">
        <v>121</v>
      </c>
      <c r="C781" s="5" t="s">
        <v>359</v>
      </c>
      <c r="D781" s="5" t="s">
        <v>189</v>
      </c>
      <c r="E781" s="18" t="str">
        <f t="shared" si="14"/>
        <v>R12</v>
      </c>
      <c r="F781" s="5" t="s">
        <v>746</v>
      </c>
      <c r="G781" s="7" t="e">
        <f>#REF!</f>
        <v>#REF!</v>
      </c>
      <c r="H781" s="5" t="s">
        <v>411</v>
      </c>
      <c r="I781" s="5" t="s">
        <v>745</v>
      </c>
      <c r="J781" s="23">
        <v>509918611</v>
      </c>
      <c r="K781" s="23" t="s">
        <v>928</v>
      </c>
      <c r="L781" s="23" t="s">
        <v>413</v>
      </c>
      <c r="M781" s="23" t="s">
        <v>376</v>
      </c>
      <c r="N781" s="23" t="s">
        <v>377</v>
      </c>
      <c r="O781" s="23" t="s">
        <v>374</v>
      </c>
      <c r="P781" s="23" t="s">
        <v>351</v>
      </c>
      <c r="Q781" s="23" t="s">
        <v>241</v>
      </c>
      <c r="R781" s="23"/>
      <c r="S781" s="23" t="s">
        <v>709</v>
      </c>
      <c r="T781" s="23" t="s">
        <v>409</v>
      </c>
      <c r="U781" s="23" t="s">
        <v>410</v>
      </c>
      <c r="V781" s="23" t="s">
        <v>411</v>
      </c>
      <c r="W781" s="23" t="s">
        <v>411</v>
      </c>
      <c r="X781" s="23"/>
      <c r="Y781" s="23"/>
      <c r="Z781" s="23"/>
      <c r="AA781" s="23" t="s">
        <v>412</v>
      </c>
      <c r="AB781" s="32" t="s">
        <v>484</v>
      </c>
    </row>
    <row r="782" spans="1:28" ht="15" customHeight="1" x14ac:dyDescent="0.25">
      <c r="A782" s="6" t="s">
        <v>747</v>
      </c>
      <c r="B782" s="5" t="s">
        <v>604</v>
      </c>
      <c r="C782" s="5" t="s">
        <v>136</v>
      </c>
      <c r="D782" s="5" t="s">
        <v>139</v>
      </c>
      <c r="E782" s="18" t="str">
        <f t="shared" si="14"/>
        <v>R13</v>
      </c>
      <c r="F782" s="5" t="s">
        <v>746</v>
      </c>
      <c r="G782" s="7" t="e">
        <f>#REF!</f>
        <v>#REF!</v>
      </c>
      <c r="H782" s="5" t="s">
        <v>411</v>
      </c>
      <c r="I782" s="5" t="s">
        <v>745</v>
      </c>
      <c r="J782" s="23">
        <v>509918611</v>
      </c>
      <c r="K782" s="23" t="s">
        <v>928</v>
      </c>
      <c r="L782" s="23" t="s">
        <v>413</v>
      </c>
      <c r="M782" s="23" t="s">
        <v>376</v>
      </c>
      <c r="N782" s="23" t="s">
        <v>377</v>
      </c>
      <c r="O782" s="23" t="s">
        <v>374</v>
      </c>
      <c r="P782" s="23" t="s">
        <v>351</v>
      </c>
      <c r="Q782" s="23" t="s">
        <v>241</v>
      </c>
      <c r="R782" s="23"/>
      <c r="S782" s="23" t="s">
        <v>709</v>
      </c>
      <c r="T782" s="23" t="s">
        <v>409</v>
      </c>
      <c r="U782" s="23" t="s">
        <v>410</v>
      </c>
      <c r="V782" s="23" t="s">
        <v>411</v>
      </c>
      <c r="W782" s="23" t="s">
        <v>411</v>
      </c>
      <c r="X782" s="23"/>
      <c r="Y782" s="23"/>
      <c r="Z782" s="23"/>
      <c r="AA782" s="23" t="s">
        <v>412</v>
      </c>
      <c r="AB782" s="32" t="s">
        <v>484</v>
      </c>
    </row>
    <row r="783" spans="1:28" ht="15" customHeight="1" x14ac:dyDescent="0.25">
      <c r="A783" s="6" t="s">
        <v>747</v>
      </c>
      <c r="B783" s="5" t="s">
        <v>10</v>
      </c>
      <c r="C783" s="5" t="s">
        <v>136</v>
      </c>
      <c r="D783" s="5" t="s">
        <v>190</v>
      </c>
      <c r="E783" s="18" t="str">
        <f t="shared" si="14"/>
        <v>R13</v>
      </c>
      <c r="F783" s="5" t="s">
        <v>746</v>
      </c>
      <c r="G783" s="7" t="e">
        <f>#REF!</f>
        <v>#REF!</v>
      </c>
      <c r="H783" s="5" t="s">
        <v>411</v>
      </c>
      <c r="I783" s="5" t="s">
        <v>745</v>
      </c>
      <c r="J783" s="23">
        <v>509918611</v>
      </c>
      <c r="K783" s="23" t="s">
        <v>928</v>
      </c>
      <c r="L783" s="23" t="s">
        <v>413</v>
      </c>
      <c r="M783" s="23" t="s">
        <v>376</v>
      </c>
      <c r="N783" s="23" t="s">
        <v>377</v>
      </c>
      <c r="O783" s="23" t="s">
        <v>374</v>
      </c>
      <c r="P783" s="23" t="s">
        <v>351</v>
      </c>
      <c r="Q783" s="23" t="s">
        <v>241</v>
      </c>
      <c r="R783" s="23"/>
      <c r="S783" s="23" t="s">
        <v>709</v>
      </c>
      <c r="T783" s="23" t="s">
        <v>409</v>
      </c>
      <c r="U783" s="23" t="s">
        <v>410</v>
      </c>
      <c r="V783" s="23" t="s">
        <v>411</v>
      </c>
      <c r="W783" s="23" t="s">
        <v>411</v>
      </c>
      <c r="X783" s="23"/>
      <c r="Y783" s="23"/>
      <c r="Z783" s="23"/>
      <c r="AA783" s="23" t="s">
        <v>412</v>
      </c>
      <c r="AB783" s="32" t="s">
        <v>484</v>
      </c>
    </row>
    <row r="784" spans="1:28" ht="15" customHeight="1" x14ac:dyDescent="0.25">
      <c r="A784" s="6" t="s">
        <v>747</v>
      </c>
      <c r="B784" s="5" t="s">
        <v>572</v>
      </c>
      <c r="C784" s="5" t="s">
        <v>136</v>
      </c>
      <c r="D784" s="5" t="s">
        <v>50</v>
      </c>
      <c r="E784" s="18" t="str">
        <f t="shared" si="14"/>
        <v>R13</v>
      </c>
      <c r="F784" s="5" t="s">
        <v>746</v>
      </c>
      <c r="G784" s="7" t="e">
        <f>#REF!</f>
        <v>#REF!</v>
      </c>
      <c r="H784" s="5" t="s">
        <v>411</v>
      </c>
      <c r="I784" s="5" t="s">
        <v>745</v>
      </c>
      <c r="J784" s="23">
        <v>509918611</v>
      </c>
      <c r="K784" s="23" t="s">
        <v>928</v>
      </c>
      <c r="L784" s="23" t="s">
        <v>413</v>
      </c>
      <c r="M784" s="23" t="s">
        <v>376</v>
      </c>
      <c r="N784" s="23" t="s">
        <v>377</v>
      </c>
      <c r="O784" s="23" t="s">
        <v>374</v>
      </c>
      <c r="P784" s="23" t="s">
        <v>351</v>
      </c>
      <c r="Q784" s="23" t="s">
        <v>241</v>
      </c>
      <c r="R784" s="23"/>
      <c r="S784" s="23" t="s">
        <v>709</v>
      </c>
      <c r="T784" s="23" t="s">
        <v>409</v>
      </c>
      <c r="U784" s="23" t="s">
        <v>410</v>
      </c>
      <c r="V784" s="23" t="s">
        <v>411</v>
      </c>
      <c r="W784" s="23" t="s">
        <v>411</v>
      </c>
      <c r="X784" s="23"/>
      <c r="Y784" s="23"/>
      <c r="Z784" s="23"/>
      <c r="AA784" s="23" t="s">
        <v>412</v>
      </c>
      <c r="AB784" s="32" t="s">
        <v>484</v>
      </c>
    </row>
    <row r="785" spans="1:28" ht="15" customHeight="1" x14ac:dyDescent="0.25">
      <c r="A785" s="6" t="s">
        <v>747</v>
      </c>
      <c r="B785" s="5" t="s">
        <v>573</v>
      </c>
      <c r="C785" s="5" t="s">
        <v>136</v>
      </c>
      <c r="D785" s="5" t="s">
        <v>51</v>
      </c>
      <c r="E785" s="18" t="str">
        <f t="shared" si="14"/>
        <v>R13</v>
      </c>
      <c r="F785" s="5" t="s">
        <v>746</v>
      </c>
      <c r="G785" s="7" t="e">
        <f>#REF!</f>
        <v>#REF!</v>
      </c>
      <c r="H785" s="5" t="s">
        <v>411</v>
      </c>
      <c r="I785" s="5" t="s">
        <v>745</v>
      </c>
      <c r="J785" s="23">
        <v>509918611</v>
      </c>
      <c r="K785" s="23" t="s">
        <v>928</v>
      </c>
      <c r="L785" s="23" t="s">
        <v>413</v>
      </c>
      <c r="M785" s="23" t="s">
        <v>376</v>
      </c>
      <c r="N785" s="23" t="s">
        <v>377</v>
      </c>
      <c r="O785" s="23" t="s">
        <v>374</v>
      </c>
      <c r="P785" s="23" t="s">
        <v>351</v>
      </c>
      <c r="Q785" s="23" t="s">
        <v>241</v>
      </c>
      <c r="R785" s="23"/>
      <c r="S785" s="23" t="s">
        <v>709</v>
      </c>
      <c r="T785" s="23" t="s">
        <v>409</v>
      </c>
      <c r="U785" s="23" t="s">
        <v>410</v>
      </c>
      <c r="V785" s="23" t="s">
        <v>411</v>
      </c>
      <c r="W785" s="23" t="s">
        <v>411</v>
      </c>
      <c r="X785" s="23"/>
      <c r="Y785" s="23"/>
      <c r="Z785" s="23"/>
      <c r="AA785" s="23" t="s">
        <v>412</v>
      </c>
      <c r="AB785" s="32" t="s">
        <v>484</v>
      </c>
    </row>
    <row r="786" spans="1:28" ht="15" customHeight="1" x14ac:dyDescent="0.25">
      <c r="A786" s="6" t="s">
        <v>747</v>
      </c>
      <c r="B786" s="5" t="s">
        <v>81</v>
      </c>
      <c r="C786" s="5" t="s">
        <v>136</v>
      </c>
      <c r="D786" s="5" t="s">
        <v>689</v>
      </c>
      <c r="E786" s="18" t="str">
        <f t="shared" si="14"/>
        <v>R13</v>
      </c>
      <c r="F786" s="5" t="s">
        <v>746</v>
      </c>
      <c r="G786" s="7" t="e">
        <f>#REF!</f>
        <v>#REF!</v>
      </c>
      <c r="H786" s="5" t="s">
        <v>411</v>
      </c>
      <c r="I786" s="5" t="s">
        <v>745</v>
      </c>
      <c r="J786" s="23">
        <v>509918611</v>
      </c>
      <c r="K786" s="23" t="s">
        <v>928</v>
      </c>
      <c r="L786" s="23" t="s">
        <v>413</v>
      </c>
      <c r="M786" s="23" t="s">
        <v>376</v>
      </c>
      <c r="N786" s="23" t="s">
        <v>377</v>
      </c>
      <c r="O786" s="23" t="s">
        <v>374</v>
      </c>
      <c r="P786" s="23" t="s">
        <v>351</v>
      </c>
      <c r="Q786" s="23" t="s">
        <v>241</v>
      </c>
      <c r="R786" s="23"/>
      <c r="S786" s="23" t="s">
        <v>709</v>
      </c>
      <c r="T786" s="23" t="s">
        <v>409</v>
      </c>
      <c r="U786" s="23" t="s">
        <v>410</v>
      </c>
      <c r="V786" s="23" t="s">
        <v>411</v>
      </c>
      <c r="W786" s="23" t="s">
        <v>411</v>
      </c>
      <c r="X786" s="23"/>
      <c r="Y786" s="23"/>
      <c r="Z786" s="23"/>
      <c r="AA786" s="23" t="s">
        <v>412</v>
      </c>
      <c r="AB786" s="32" t="s">
        <v>484</v>
      </c>
    </row>
    <row r="787" spans="1:28" ht="15" customHeight="1" x14ac:dyDescent="0.25">
      <c r="A787" s="6" t="s">
        <v>747</v>
      </c>
      <c r="B787" s="5" t="s">
        <v>45</v>
      </c>
      <c r="C787" s="5" t="s">
        <v>136</v>
      </c>
      <c r="D787" s="5" t="s">
        <v>52</v>
      </c>
      <c r="E787" s="18" t="str">
        <f t="shared" si="14"/>
        <v>R13</v>
      </c>
      <c r="F787" s="5" t="s">
        <v>746</v>
      </c>
      <c r="G787" s="7" t="e">
        <f>#REF!</f>
        <v>#REF!</v>
      </c>
      <c r="H787" s="5" t="s">
        <v>411</v>
      </c>
      <c r="I787" s="5" t="s">
        <v>745</v>
      </c>
      <c r="J787" s="23">
        <v>509918611</v>
      </c>
      <c r="K787" s="23" t="s">
        <v>928</v>
      </c>
      <c r="L787" s="23" t="s">
        <v>413</v>
      </c>
      <c r="M787" s="23" t="s">
        <v>376</v>
      </c>
      <c r="N787" s="23" t="s">
        <v>377</v>
      </c>
      <c r="O787" s="23" t="s">
        <v>374</v>
      </c>
      <c r="P787" s="23" t="s">
        <v>351</v>
      </c>
      <c r="Q787" s="23" t="s">
        <v>241</v>
      </c>
      <c r="R787" s="23"/>
      <c r="S787" s="23" t="s">
        <v>709</v>
      </c>
      <c r="T787" s="23" t="s">
        <v>409</v>
      </c>
      <c r="U787" s="23" t="s">
        <v>410</v>
      </c>
      <c r="V787" s="23" t="s">
        <v>411</v>
      </c>
      <c r="W787" s="23" t="s">
        <v>411</v>
      </c>
      <c r="X787" s="23"/>
      <c r="Y787" s="23"/>
      <c r="Z787" s="23"/>
      <c r="AA787" s="23" t="s">
        <v>412</v>
      </c>
      <c r="AB787" s="32" t="s">
        <v>484</v>
      </c>
    </row>
    <row r="788" spans="1:28" ht="15" customHeight="1" x14ac:dyDescent="0.25">
      <c r="A788" s="6" t="s">
        <v>747</v>
      </c>
      <c r="B788" s="5" t="s">
        <v>181</v>
      </c>
      <c r="C788" s="5" t="s">
        <v>136</v>
      </c>
      <c r="D788" s="5" t="s">
        <v>687</v>
      </c>
      <c r="E788" s="18" t="str">
        <f t="shared" si="14"/>
        <v>R13</v>
      </c>
      <c r="F788" s="5" t="s">
        <v>746</v>
      </c>
      <c r="G788" s="7" t="e">
        <f>#REF!</f>
        <v>#REF!</v>
      </c>
      <c r="H788" s="5" t="s">
        <v>411</v>
      </c>
      <c r="I788" s="5" t="s">
        <v>745</v>
      </c>
      <c r="J788" s="23">
        <v>509918611</v>
      </c>
      <c r="K788" s="23" t="s">
        <v>928</v>
      </c>
      <c r="L788" s="23" t="s">
        <v>413</v>
      </c>
      <c r="M788" s="23" t="s">
        <v>376</v>
      </c>
      <c r="N788" s="23" t="s">
        <v>377</v>
      </c>
      <c r="O788" s="23" t="s">
        <v>374</v>
      </c>
      <c r="P788" s="23" t="s">
        <v>351</v>
      </c>
      <c r="Q788" s="23" t="s">
        <v>241</v>
      </c>
      <c r="R788" s="23"/>
      <c r="S788" s="23" t="s">
        <v>709</v>
      </c>
      <c r="T788" s="23" t="s">
        <v>409</v>
      </c>
      <c r="U788" s="23" t="s">
        <v>410</v>
      </c>
      <c r="V788" s="23" t="s">
        <v>411</v>
      </c>
      <c r="W788" s="23" t="s">
        <v>411</v>
      </c>
      <c r="X788" s="23"/>
      <c r="Y788" s="23"/>
      <c r="Z788" s="23"/>
      <c r="AA788" s="23" t="s">
        <v>412</v>
      </c>
      <c r="AB788" s="32" t="s">
        <v>484</v>
      </c>
    </row>
    <row r="789" spans="1:28" ht="15" customHeight="1" x14ac:dyDescent="0.25">
      <c r="A789" s="6" t="s">
        <v>747</v>
      </c>
      <c r="B789" s="5" t="s">
        <v>606</v>
      </c>
      <c r="C789" s="5" t="s">
        <v>136</v>
      </c>
      <c r="D789" s="5" t="s">
        <v>192</v>
      </c>
      <c r="E789" s="18" t="str">
        <f t="shared" si="14"/>
        <v>R13</v>
      </c>
      <c r="F789" s="5" t="s">
        <v>746</v>
      </c>
      <c r="G789" s="7" t="e">
        <f>#REF!</f>
        <v>#REF!</v>
      </c>
      <c r="H789" s="5" t="s">
        <v>411</v>
      </c>
      <c r="I789" s="5" t="s">
        <v>745</v>
      </c>
      <c r="J789" s="23">
        <v>509918611</v>
      </c>
      <c r="K789" s="23" t="s">
        <v>928</v>
      </c>
      <c r="L789" s="23" t="s">
        <v>413</v>
      </c>
      <c r="M789" s="23" t="s">
        <v>376</v>
      </c>
      <c r="N789" s="23" t="s">
        <v>377</v>
      </c>
      <c r="O789" s="23" t="s">
        <v>374</v>
      </c>
      <c r="P789" s="23" t="s">
        <v>351</v>
      </c>
      <c r="Q789" s="23" t="s">
        <v>241</v>
      </c>
      <c r="R789" s="23"/>
      <c r="S789" s="23" t="s">
        <v>709</v>
      </c>
      <c r="T789" s="23" t="s">
        <v>409</v>
      </c>
      <c r="U789" s="23" t="s">
        <v>410</v>
      </c>
      <c r="V789" s="23" t="s">
        <v>411</v>
      </c>
      <c r="W789" s="23" t="s">
        <v>411</v>
      </c>
      <c r="X789" s="23"/>
      <c r="Y789" s="23"/>
      <c r="Z789" s="23"/>
      <c r="AA789" s="23" t="s">
        <v>412</v>
      </c>
      <c r="AB789" s="32" t="s">
        <v>484</v>
      </c>
    </row>
    <row r="790" spans="1:28" ht="15" customHeight="1" x14ac:dyDescent="0.25">
      <c r="A790" s="6" t="s">
        <v>747</v>
      </c>
      <c r="B790" s="5" t="s">
        <v>102</v>
      </c>
      <c r="C790" s="5" t="s">
        <v>450</v>
      </c>
      <c r="D790" s="5" t="s">
        <v>117</v>
      </c>
      <c r="E790" s="18" t="str">
        <f t="shared" si="14"/>
        <v>D13, R15</v>
      </c>
      <c r="F790" s="5" t="s">
        <v>746</v>
      </c>
      <c r="G790" s="7" t="e">
        <f>#REF!</f>
        <v>#REF!</v>
      </c>
      <c r="H790" s="5" t="s">
        <v>411</v>
      </c>
      <c r="I790" s="5" t="s">
        <v>745</v>
      </c>
      <c r="J790" s="23">
        <v>509918611</v>
      </c>
      <c r="K790" s="23" t="s">
        <v>928</v>
      </c>
      <c r="L790" s="23" t="s">
        <v>413</v>
      </c>
      <c r="M790" s="23" t="s">
        <v>376</v>
      </c>
      <c r="N790" s="23" t="s">
        <v>377</v>
      </c>
      <c r="O790" s="23" t="s">
        <v>374</v>
      </c>
      <c r="P790" s="23" t="s">
        <v>351</v>
      </c>
      <c r="Q790" s="23" t="s">
        <v>241</v>
      </c>
      <c r="R790" s="23"/>
      <c r="S790" s="23" t="s">
        <v>709</v>
      </c>
      <c r="T790" s="23" t="s">
        <v>409</v>
      </c>
      <c r="U790" s="23" t="s">
        <v>410</v>
      </c>
      <c r="V790" s="23" t="s">
        <v>411</v>
      </c>
      <c r="W790" s="23" t="s">
        <v>411</v>
      </c>
      <c r="X790" s="23"/>
      <c r="Y790" s="23"/>
      <c r="Z790" s="23"/>
      <c r="AA790" s="23" t="s">
        <v>412</v>
      </c>
      <c r="AB790" s="32" t="s">
        <v>484</v>
      </c>
    </row>
    <row r="791" spans="1:28" ht="15" customHeight="1" x14ac:dyDescent="0.25">
      <c r="A791" s="6" t="s">
        <v>747</v>
      </c>
      <c r="B791" s="5" t="s">
        <v>103</v>
      </c>
      <c r="C791" s="5" t="s">
        <v>450</v>
      </c>
      <c r="D791" s="5" t="s">
        <v>118</v>
      </c>
      <c r="E791" s="18" t="str">
        <f t="shared" si="14"/>
        <v>D13, R15</v>
      </c>
      <c r="F791" s="5" t="s">
        <v>746</v>
      </c>
      <c r="G791" s="7" t="e">
        <f>#REF!</f>
        <v>#REF!</v>
      </c>
      <c r="H791" s="5" t="s">
        <v>411</v>
      </c>
      <c r="I791" s="5" t="s">
        <v>745</v>
      </c>
      <c r="J791" s="23">
        <v>509918611</v>
      </c>
      <c r="K791" s="23" t="s">
        <v>928</v>
      </c>
      <c r="L791" s="23" t="s">
        <v>413</v>
      </c>
      <c r="M791" s="23" t="s">
        <v>376</v>
      </c>
      <c r="N791" s="23" t="s">
        <v>377</v>
      </c>
      <c r="O791" s="23" t="s">
        <v>374</v>
      </c>
      <c r="P791" s="23" t="s">
        <v>351</v>
      </c>
      <c r="Q791" s="23" t="s">
        <v>241</v>
      </c>
      <c r="R791" s="23"/>
      <c r="S791" s="23" t="s">
        <v>709</v>
      </c>
      <c r="T791" s="23" t="s">
        <v>409</v>
      </c>
      <c r="U791" s="23" t="s">
        <v>410</v>
      </c>
      <c r="V791" s="23" t="s">
        <v>411</v>
      </c>
      <c r="W791" s="23" t="s">
        <v>411</v>
      </c>
      <c r="X791" s="23"/>
      <c r="Y791" s="23"/>
      <c r="Z791" s="23"/>
      <c r="AA791" s="23" t="s">
        <v>412</v>
      </c>
      <c r="AB791" s="32" t="s">
        <v>484</v>
      </c>
    </row>
    <row r="792" spans="1:28" ht="15" customHeight="1" x14ac:dyDescent="0.25">
      <c r="A792" s="6" t="s">
        <v>747</v>
      </c>
      <c r="B792" s="5" t="s">
        <v>104</v>
      </c>
      <c r="C792" s="5" t="s">
        <v>450</v>
      </c>
      <c r="D792" s="5" t="s">
        <v>425</v>
      </c>
      <c r="E792" s="18" t="str">
        <f t="shared" si="14"/>
        <v>D13, R15</v>
      </c>
      <c r="F792" s="5" t="s">
        <v>746</v>
      </c>
      <c r="G792" s="7" t="e">
        <f>#REF!</f>
        <v>#REF!</v>
      </c>
      <c r="H792" s="5" t="s">
        <v>411</v>
      </c>
      <c r="I792" s="5" t="s">
        <v>745</v>
      </c>
      <c r="J792" s="23">
        <v>509918611</v>
      </c>
      <c r="K792" s="23" t="s">
        <v>928</v>
      </c>
      <c r="L792" s="23" t="s">
        <v>413</v>
      </c>
      <c r="M792" s="23" t="s">
        <v>376</v>
      </c>
      <c r="N792" s="23" t="s">
        <v>377</v>
      </c>
      <c r="O792" s="23" t="s">
        <v>374</v>
      </c>
      <c r="P792" s="23" t="s">
        <v>351</v>
      </c>
      <c r="Q792" s="23" t="s">
        <v>241</v>
      </c>
      <c r="R792" s="23"/>
      <c r="S792" s="23" t="s">
        <v>709</v>
      </c>
      <c r="T792" s="23" t="s">
        <v>409</v>
      </c>
      <c r="U792" s="23" t="s">
        <v>410</v>
      </c>
      <c r="V792" s="23" t="s">
        <v>411</v>
      </c>
      <c r="W792" s="23" t="s">
        <v>411</v>
      </c>
      <c r="X792" s="23"/>
      <c r="Y792" s="23"/>
      <c r="Z792" s="23"/>
      <c r="AA792" s="23" t="s">
        <v>412</v>
      </c>
      <c r="AB792" s="32" t="s">
        <v>484</v>
      </c>
    </row>
    <row r="793" spans="1:28" ht="15" customHeight="1" x14ac:dyDescent="0.25">
      <c r="A793" s="6" t="s">
        <v>747</v>
      </c>
      <c r="B793" s="5" t="s">
        <v>666</v>
      </c>
      <c r="C793" s="5" t="s">
        <v>136</v>
      </c>
      <c r="D793" s="5" t="s">
        <v>429</v>
      </c>
      <c r="E793" s="18" t="str">
        <f t="shared" si="14"/>
        <v>R13</v>
      </c>
      <c r="F793" s="5" t="s">
        <v>746</v>
      </c>
      <c r="G793" s="7" t="e">
        <f>#REF!</f>
        <v>#REF!</v>
      </c>
      <c r="H793" s="5" t="s">
        <v>411</v>
      </c>
      <c r="I793" s="5" t="s">
        <v>745</v>
      </c>
      <c r="J793" s="23">
        <v>509918611</v>
      </c>
      <c r="K793" s="23" t="s">
        <v>928</v>
      </c>
      <c r="L793" s="23" t="s">
        <v>413</v>
      </c>
      <c r="M793" s="23" t="s">
        <v>376</v>
      </c>
      <c r="N793" s="23" t="s">
        <v>377</v>
      </c>
      <c r="O793" s="23" t="s">
        <v>374</v>
      </c>
      <c r="P793" s="23" t="s">
        <v>351</v>
      </c>
      <c r="Q793" s="23" t="s">
        <v>241</v>
      </c>
      <c r="R793" s="23"/>
      <c r="S793" s="23" t="s">
        <v>709</v>
      </c>
      <c r="T793" s="23" t="s">
        <v>409</v>
      </c>
      <c r="U793" s="23" t="s">
        <v>410</v>
      </c>
      <c r="V793" s="23" t="s">
        <v>411</v>
      </c>
      <c r="W793" s="23" t="s">
        <v>411</v>
      </c>
      <c r="X793" s="23"/>
      <c r="Y793" s="23"/>
      <c r="Z793" s="23"/>
      <c r="AA793" s="23" t="s">
        <v>412</v>
      </c>
      <c r="AB793" s="32" t="s">
        <v>484</v>
      </c>
    </row>
    <row r="794" spans="1:28" ht="15" customHeight="1" x14ac:dyDescent="0.25">
      <c r="A794" s="6" t="s">
        <v>747</v>
      </c>
      <c r="B794" s="5" t="s">
        <v>105</v>
      </c>
      <c r="C794" s="5" t="s">
        <v>449</v>
      </c>
      <c r="D794" s="5" t="s">
        <v>607</v>
      </c>
      <c r="E794" s="18" t="str">
        <f t="shared" si="14"/>
        <v>D13, D15</v>
      </c>
      <c r="F794" s="5" t="s">
        <v>746</v>
      </c>
      <c r="G794" s="7" t="e">
        <f>#REF!</f>
        <v>#REF!</v>
      </c>
      <c r="H794" s="5" t="s">
        <v>411</v>
      </c>
      <c r="I794" s="5" t="s">
        <v>745</v>
      </c>
      <c r="J794" s="23">
        <v>509918611</v>
      </c>
      <c r="K794" s="23" t="s">
        <v>928</v>
      </c>
      <c r="L794" s="23" t="s">
        <v>413</v>
      </c>
      <c r="M794" s="23" t="s">
        <v>376</v>
      </c>
      <c r="N794" s="23" t="s">
        <v>377</v>
      </c>
      <c r="O794" s="23" t="s">
        <v>374</v>
      </c>
      <c r="P794" s="23" t="s">
        <v>351</v>
      </c>
      <c r="Q794" s="23" t="s">
        <v>241</v>
      </c>
      <c r="R794" s="23"/>
      <c r="S794" s="23" t="s">
        <v>709</v>
      </c>
      <c r="T794" s="23" t="s">
        <v>409</v>
      </c>
      <c r="U794" s="23" t="s">
        <v>410</v>
      </c>
      <c r="V794" s="23" t="s">
        <v>411</v>
      </c>
      <c r="W794" s="23" t="s">
        <v>411</v>
      </c>
      <c r="X794" s="23"/>
      <c r="Y794" s="23"/>
      <c r="Z794" s="23"/>
      <c r="AA794" s="23" t="s">
        <v>412</v>
      </c>
      <c r="AB794" s="32" t="s">
        <v>484</v>
      </c>
    </row>
    <row r="795" spans="1:28" ht="15" customHeight="1" x14ac:dyDescent="0.25">
      <c r="A795" s="6" t="s">
        <v>747</v>
      </c>
      <c r="B795" s="5" t="s">
        <v>106</v>
      </c>
      <c r="C795" s="5" t="s">
        <v>141</v>
      </c>
      <c r="D795" s="5" t="s">
        <v>113</v>
      </c>
      <c r="E795" s="18" t="str">
        <f t="shared" si="14"/>
        <v>D15</v>
      </c>
      <c r="F795" s="5" t="s">
        <v>746</v>
      </c>
      <c r="G795" s="7" t="e">
        <f>#REF!</f>
        <v>#REF!</v>
      </c>
      <c r="H795" s="5" t="s">
        <v>411</v>
      </c>
      <c r="I795" s="5" t="s">
        <v>745</v>
      </c>
      <c r="J795" s="23">
        <v>509918611</v>
      </c>
      <c r="K795" s="23" t="s">
        <v>928</v>
      </c>
      <c r="L795" s="23" t="s">
        <v>413</v>
      </c>
      <c r="M795" s="23" t="s">
        <v>376</v>
      </c>
      <c r="N795" s="23" t="s">
        <v>377</v>
      </c>
      <c r="O795" s="23" t="s">
        <v>374</v>
      </c>
      <c r="P795" s="23" t="s">
        <v>351</v>
      </c>
      <c r="Q795" s="23" t="s">
        <v>241</v>
      </c>
      <c r="R795" s="23"/>
      <c r="S795" s="23" t="s">
        <v>709</v>
      </c>
      <c r="T795" s="23" t="s">
        <v>409</v>
      </c>
      <c r="U795" s="23" t="s">
        <v>410</v>
      </c>
      <c r="V795" s="23" t="s">
        <v>411</v>
      </c>
      <c r="W795" s="23" t="s">
        <v>411</v>
      </c>
      <c r="X795" s="23"/>
      <c r="Y795" s="23"/>
      <c r="Z795" s="23"/>
      <c r="AA795" s="23" t="s">
        <v>412</v>
      </c>
      <c r="AB795" s="32" t="s">
        <v>484</v>
      </c>
    </row>
    <row r="796" spans="1:28" ht="15" customHeight="1" x14ac:dyDescent="0.25">
      <c r="A796" s="6" t="s">
        <v>747</v>
      </c>
      <c r="B796" s="5" t="s">
        <v>107</v>
      </c>
      <c r="C796" s="5" t="s">
        <v>428</v>
      </c>
      <c r="D796" s="5" t="s">
        <v>66</v>
      </c>
      <c r="E796" s="18" t="str">
        <f t="shared" si="14"/>
        <v>D13</v>
      </c>
      <c r="F796" s="5" t="s">
        <v>746</v>
      </c>
      <c r="G796" s="7" t="e">
        <f>#REF!</f>
        <v>#REF!</v>
      </c>
      <c r="H796" s="5" t="s">
        <v>411</v>
      </c>
      <c r="I796" s="5" t="s">
        <v>745</v>
      </c>
      <c r="J796" s="23">
        <v>509918611</v>
      </c>
      <c r="K796" s="23" t="s">
        <v>928</v>
      </c>
      <c r="L796" s="23" t="s">
        <v>413</v>
      </c>
      <c r="M796" s="23" t="s">
        <v>376</v>
      </c>
      <c r="N796" s="23" t="s">
        <v>377</v>
      </c>
      <c r="O796" s="23" t="s">
        <v>374</v>
      </c>
      <c r="P796" s="23" t="s">
        <v>351</v>
      </c>
      <c r="Q796" s="23" t="s">
        <v>241</v>
      </c>
      <c r="R796" s="23"/>
      <c r="S796" s="23" t="s">
        <v>709</v>
      </c>
      <c r="T796" s="23" t="s">
        <v>409</v>
      </c>
      <c r="U796" s="23" t="s">
        <v>410</v>
      </c>
      <c r="V796" s="23" t="s">
        <v>411</v>
      </c>
      <c r="W796" s="23" t="s">
        <v>411</v>
      </c>
      <c r="X796" s="23"/>
      <c r="Y796" s="23"/>
      <c r="Z796" s="23"/>
      <c r="AA796" s="23" t="s">
        <v>412</v>
      </c>
      <c r="AB796" s="32" t="s">
        <v>484</v>
      </c>
    </row>
    <row r="797" spans="1:28" ht="15" customHeight="1" x14ac:dyDescent="0.25">
      <c r="A797" s="6" t="s">
        <v>747</v>
      </c>
      <c r="B797" s="5" t="s">
        <v>78</v>
      </c>
      <c r="C797" s="5" t="s">
        <v>424</v>
      </c>
      <c r="D797" s="5" t="s">
        <v>77</v>
      </c>
      <c r="E797" s="18" t="str">
        <f t="shared" si="14"/>
        <v>R12, D13</v>
      </c>
      <c r="F797" s="5" t="s">
        <v>746</v>
      </c>
      <c r="G797" s="7" t="e">
        <f>#REF!</f>
        <v>#REF!</v>
      </c>
      <c r="H797" s="5" t="s">
        <v>411</v>
      </c>
      <c r="I797" s="5" t="s">
        <v>745</v>
      </c>
      <c r="J797" s="23">
        <v>509918611</v>
      </c>
      <c r="K797" s="23" t="s">
        <v>928</v>
      </c>
      <c r="L797" s="23" t="s">
        <v>413</v>
      </c>
      <c r="M797" s="23" t="s">
        <v>376</v>
      </c>
      <c r="N797" s="23" t="s">
        <v>377</v>
      </c>
      <c r="O797" s="23" t="s">
        <v>374</v>
      </c>
      <c r="P797" s="23" t="s">
        <v>351</v>
      </c>
      <c r="Q797" s="23" t="s">
        <v>241</v>
      </c>
      <c r="R797" s="23"/>
      <c r="S797" s="23" t="s">
        <v>709</v>
      </c>
      <c r="T797" s="23" t="s">
        <v>409</v>
      </c>
      <c r="U797" s="23" t="s">
        <v>410</v>
      </c>
      <c r="V797" s="23" t="s">
        <v>411</v>
      </c>
      <c r="W797" s="23" t="s">
        <v>411</v>
      </c>
      <c r="X797" s="23"/>
      <c r="Y797" s="23"/>
      <c r="Z797" s="23"/>
      <c r="AA797" s="23" t="s">
        <v>412</v>
      </c>
      <c r="AB797" s="32" t="s">
        <v>484</v>
      </c>
    </row>
    <row r="798" spans="1:28" ht="15" customHeight="1" x14ac:dyDescent="0.25">
      <c r="A798" s="6" t="s">
        <v>747</v>
      </c>
      <c r="B798" s="5" t="s">
        <v>660</v>
      </c>
      <c r="C798" s="5" t="s">
        <v>136</v>
      </c>
      <c r="D798" s="5" t="s">
        <v>193</v>
      </c>
      <c r="E798" s="18" t="str">
        <f t="shared" si="14"/>
        <v>R13</v>
      </c>
      <c r="F798" s="5" t="s">
        <v>746</v>
      </c>
      <c r="G798" s="7" t="e">
        <f>#REF!</f>
        <v>#REF!</v>
      </c>
      <c r="H798" s="5" t="s">
        <v>411</v>
      </c>
      <c r="I798" s="5" t="s">
        <v>745</v>
      </c>
      <c r="J798" s="23">
        <v>509918611</v>
      </c>
      <c r="K798" s="23" t="s">
        <v>928</v>
      </c>
      <c r="L798" s="23" t="s">
        <v>413</v>
      </c>
      <c r="M798" s="23" t="s">
        <v>376</v>
      </c>
      <c r="N798" s="23" t="s">
        <v>377</v>
      </c>
      <c r="O798" s="23" t="s">
        <v>374</v>
      </c>
      <c r="P798" s="23" t="s">
        <v>351</v>
      </c>
      <c r="Q798" s="23" t="s">
        <v>241</v>
      </c>
      <c r="R798" s="23"/>
      <c r="S798" s="23" t="s">
        <v>709</v>
      </c>
      <c r="T798" s="23" t="s">
        <v>409</v>
      </c>
      <c r="U798" s="23" t="s">
        <v>410</v>
      </c>
      <c r="V798" s="23" t="s">
        <v>411</v>
      </c>
      <c r="W798" s="23" t="s">
        <v>411</v>
      </c>
      <c r="X798" s="23"/>
      <c r="Y798" s="23"/>
      <c r="Z798" s="23"/>
      <c r="AA798" s="23" t="s">
        <v>412</v>
      </c>
      <c r="AB798" s="32" t="s">
        <v>484</v>
      </c>
    </row>
    <row r="799" spans="1:28" ht="15" customHeight="1" x14ac:dyDescent="0.25">
      <c r="A799" s="6" t="s">
        <v>747</v>
      </c>
      <c r="B799" s="5" t="s">
        <v>661</v>
      </c>
      <c r="C799" s="5" t="s">
        <v>136</v>
      </c>
      <c r="D799" s="5" t="s">
        <v>194</v>
      </c>
      <c r="E799" s="18" t="str">
        <f t="shared" si="14"/>
        <v>R13</v>
      </c>
      <c r="F799" s="5" t="s">
        <v>746</v>
      </c>
      <c r="G799" s="7" t="e">
        <f>#REF!</f>
        <v>#REF!</v>
      </c>
      <c r="H799" s="5" t="s">
        <v>411</v>
      </c>
      <c r="I799" s="5" t="s">
        <v>745</v>
      </c>
      <c r="J799" s="23">
        <v>509918611</v>
      </c>
      <c r="K799" s="23" t="s">
        <v>928</v>
      </c>
      <c r="L799" s="23" t="s">
        <v>413</v>
      </c>
      <c r="M799" s="23" t="s">
        <v>376</v>
      </c>
      <c r="N799" s="23" t="s">
        <v>377</v>
      </c>
      <c r="O799" s="23" t="s">
        <v>374</v>
      </c>
      <c r="P799" s="23" t="s">
        <v>351</v>
      </c>
      <c r="Q799" s="23" t="s">
        <v>241</v>
      </c>
      <c r="R799" s="23"/>
      <c r="S799" s="23" t="s">
        <v>709</v>
      </c>
      <c r="T799" s="23" t="s">
        <v>409</v>
      </c>
      <c r="U799" s="23" t="s">
        <v>410</v>
      </c>
      <c r="V799" s="23" t="s">
        <v>411</v>
      </c>
      <c r="W799" s="23" t="s">
        <v>411</v>
      </c>
      <c r="X799" s="23"/>
      <c r="Y799" s="23"/>
      <c r="Z799" s="23"/>
      <c r="AA799" s="23" t="s">
        <v>412</v>
      </c>
      <c r="AB799" s="32" t="s">
        <v>484</v>
      </c>
    </row>
    <row r="800" spans="1:28" ht="15" customHeight="1" x14ac:dyDescent="0.25">
      <c r="A800" s="6" t="s">
        <v>747</v>
      </c>
      <c r="B800" s="5" t="s">
        <v>262</v>
      </c>
      <c r="C800" s="5" t="s">
        <v>136</v>
      </c>
      <c r="D800" s="5" t="s">
        <v>263</v>
      </c>
      <c r="E800" s="18" t="str">
        <f t="shared" si="14"/>
        <v>R13</v>
      </c>
      <c r="F800" s="5" t="s">
        <v>746</v>
      </c>
      <c r="G800" s="7" t="e">
        <f>#REF!</f>
        <v>#REF!</v>
      </c>
      <c r="H800" s="5" t="s">
        <v>411</v>
      </c>
      <c r="I800" s="5" t="s">
        <v>745</v>
      </c>
      <c r="J800" s="23">
        <v>509918611</v>
      </c>
      <c r="K800" s="23" t="s">
        <v>928</v>
      </c>
      <c r="L800" s="23" t="s">
        <v>413</v>
      </c>
      <c r="M800" s="23" t="s">
        <v>376</v>
      </c>
      <c r="N800" s="23" t="s">
        <v>377</v>
      </c>
      <c r="O800" s="23" t="s">
        <v>374</v>
      </c>
      <c r="P800" s="23" t="s">
        <v>351</v>
      </c>
      <c r="Q800" s="23" t="s">
        <v>241</v>
      </c>
      <c r="R800" s="23"/>
      <c r="S800" s="23" t="s">
        <v>709</v>
      </c>
      <c r="T800" s="23" t="s">
        <v>409</v>
      </c>
      <c r="U800" s="23" t="s">
        <v>410</v>
      </c>
      <c r="V800" s="23" t="s">
        <v>411</v>
      </c>
      <c r="W800" s="23" t="s">
        <v>411</v>
      </c>
      <c r="X800" s="23"/>
      <c r="Y800" s="23"/>
      <c r="Z800" s="23"/>
      <c r="AA800" s="23" t="s">
        <v>412</v>
      </c>
      <c r="AB800" s="32" t="s">
        <v>484</v>
      </c>
    </row>
    <row r="801" spans="1:28" ht="15" customHeight="1" x14ac:dyDescent="0.25">
      <c r="A801" s="6" t="s">
        <v>747</v>
      </c>
      <c r="B801" s="5" t="s">
        <v>662</v>
      </c>
      <c r="C801" s="5" t="s">
        <v>136</v>
      </c>
      <c r="D801" s="5" t="s">
        <v>195</v>
      </c>
      <c r="E801" s="18" t="str">
        <f t="shared" si="14"/>
        <v>R13</v>
      </c>
      <c r="F801" s="5" t="s">
        <v>746</v>
      </c>
      <c r="G801" s="7" t="e">
        <f>#REF!</f>
        <v>#REF!</v>
      </c>
      <c r="H801" s="5" t="s">
        <v>411</v>
      </c>
      <c r="I801" s="5" t="s">
        <v>745</v>
      </c>
      <c r="J801" s="23">
        <v>509918611</v>
      </c>
      <c r="K801" s="23" t="s">
        <v>928</v>
      </c>
      <c r="L801" s="23" t="s">
        <v>413</v>
      </c>
      <c r="M801" s="23" t="s">
        <v>376</v>
      </c>
      <c r="N801" s="23" t="s">
        <v>377</v>
      </c>
      <c r="O801" s="23" t="s">
        <v>374</v>
      </c>
      <c r="P801" s="23" t="s">
        <v>351</v>
      </c>
      <c r="Q801" s="23" t="s">
        <v>241</v>
      </c>
      <c r="R801" s="23"/>
      <c r="S801" s="23" t="s">
        <v>709</v>
      </c>
      <c r="T801" s="23" t="s">
        <v>409</v>
      </c>
      <c r="U801" s="23" t="s">
        <v>410</v>
      </c>
      <c r="V801" s="23" t="s">
        <v>411</v>
      </c>
      <c r="W801" s="23" t="s">
        <v>411</v>
      </c>
      <c r="X801" s="23"/>
      <c r="Y801" s="23"/>
      <c r="Z801" s="23"/>
      <c r="AA801" s="23" t="s">
        <v>412</v>
      </c>
      <c r="AB801" s="32" t="s">
        <v>484</v>
      </c>
    </row>
    <row r="802" spans="1:28" ht="15" customHeight="1" x14ac:dyDescent="0.25">
      <c r="A802" s="6" t="s">
        <v>747</v>
      </c>
      <c r="B802" s="5" t="s">
        <v>14</v>
      </c>
      <c r="C802" s="5" t="s">
        <v>359</v>
      </c>
      <c r="D802" s="5" t="s">
        <v>30</v>
      </c>
      <c r="E802" s="18" t="str">
        <f t="shared" si="14"/>
        <v>R12</v>
      </c>
      <c r="F802" s="5" t="s">
        <v>746</v>
      </c>
      <c r="G802" s="7" t="e">
        <f>#REF!</f>
        <v>#REF!</v>
      </c>
      <c r="H802" s="5" t="s">
        <v>411</v>
      </c>
      <c r="I802" s="5" t="s">
        <v>745</v>
      </c>
      <c r="J802" s="23">
        <v>509918611</v>
      </c>
      <c r="K802" s="23" t="s">
        <v>928</v>
      </c>
      <c r="L802" s="23" t="s">
        <v>413</v>
      </c>
      <c r="M802" s="23" t="s">
        <v>376</v>
      </c>
      <c r="N802" s="23" t="s">
        <v>377</v>
      </c>
      <c r="O802" s="23" t="s">
        <v>374</v>
      </c>
      <c r="P802" s="23" t="s">
        <v>351</v>
      </c>
      <c r="Q802" s="23" t="s">
        <v>241</v>
      </c>
      <c r="R802" s="23"/>
      <c r="S802" s="23" t="s">
        <v>709</v>
      </c>
      <c r="T802" s="23" t="s">
        <v>409</v>
      </c>
      <c r="U802" s="23" t="s">
        <v>410</v>
      </c>
      <c r="V802" s="23" t="s">
        <v>411</v>
      </c>
      <c r="W802" s="23" t="s">
        <v>411</v>
      </c>
      <c r="X802" s="23"/>
      <c r="Y802" s="23"/>
      <c r="Z802" s="23"/>
      <c r="AA802" s="23" t="s">
        <v>412</v>
      </c>
      <c r="AB802" s="32" t="s">
        <v>484</v>
      </c>
    </row>
    <row r="803" spans="1:28" ht="15" customHeight="1" x14ac:dyDescent="0.25">
      <c r="A803" s="6" t="s">
        <v>747</v>
      </c>
      <c r="B803" s="5" t="s">
        <v>15</v>
      </c>
      <c r="C803" s="5" t="s">
        <v>257</v>
      </c>
      <c r="D803" s="5" t="s">
        <v>31</v>
      </c>
      <c r="E803" s="18" t="str">
        <f t="shared" si="14"/>
        <v>R12/R13</v>
      </c>
      <c r="F803" s="5" t="s">
        <v>746</v>
      </c>
      <c r="G803" s="7" t="e">
        <f>#REF!</f>
        <v>#REF!</v>
      </c>
      <c r="H803" s="5" t="s">
        <v>411</v>
      </c>
      <c r="I803" s="5" t="s">
        <v>745</v>
      </c>
      <c r="J803" s="23">
        <v>509918611</v>
      </c>
      <c r="K803" s="23" t="s">
        <v>928</v>
      </c>
      <c r="L803" s="23" t="s">
        <v>413</v>
      </c>
      <c r="M803" s="23" t="s">
        <v>376</v>
      </c>
      <c r="N803" s="23" t="s">
        <v>377</v>
      </c>
      <c r="O803" s="23" t="s">
        <v>374</v>
      </c>
      <c r="P803" s="23" t="s">
        <v>351</v>
      </c>
      <c r="Q803" s="23" t="s">
        <v>241</v>
      </c>
      <c r="R803" s="23"/>
      <c r="S803" s="23" t="s">
        <v>709</v>
      </c>
      <c r="T803" s="23" t="s">
        <v>409</v>
      </c>
      <c r="U803" s="23" t="s">
        <v>410</v>
      </c>
      <c r="V803" s="23" t="s">
        <v>411</v>
      </c>
      <c r="W803" s="23" t="s">
        <v>411</v>
      </c>
      <c r="X803" s="23"/>
      <c r="Y803" s="23"/>
      <c r="Z803" s="23"/>
      <c r="AA803" s="23" t="s">
        <v>412</v>
      </c>
      <c r="AB803" s="32" t="s">
        <v>484</v>
      </c>
    </row>
    <row r="804" spans="1:28" ht="15" customHeight="1" x14ac:dyDescent="0.25">
      <c r="A804" s="6" t="s">
        <v>747</v>
      </c>
      <c r="B804" s="5" t="s">
        <v>16</v>
      </c>
      <c r="C804" s="5" t="s">
        <v>359</v>
      </c>
      <c r="D804" s="5" t="s">
        <v>32</v>
      </c>
      <c r="E804" s="18" t="str">
        <f t="shared" si="14"/>
        <v>R12</v>
      </c>
      <c r="F804" s="5" t="s">
        <v>746</v>
      </c>
      <c r="G804" s="7" t="e">
        <f>#REF!</f>
        <v>#REF!</v>
      </c>
      <c r="H804" s="5" t="s">
        <v>411</v>
      </c>
      <c r="I804" s="5" t="s">
        <v>745</v>
      </c>
      <c r="J804" s="23">
        <v>509918611</v>
      </c>
      <c r="K804" s="23" t="s">
        <v>928</v>
      </c>
      <c r="L804" s="23" t="s">
        <v>413</v>
      </c>
      <c r="M804" s="23" t="s">
        <v>376</v>
      </c>
      <c r="N804" s="23" t="s">
        <v>377</v>
      </c>
      <c r="O804" s="23" t="s">
        <v>374</v>
      </c>
      <c r="P804" s="23" t="s">
        <v>351</v>
      </c>
      <c r="Q804" s="23" t="s">
        <v>241</v>
      </c>
      <c r="R804" s="23"/>
      <c r="S804" s="23" t="s">
        <v>709</v>
      </c>
      <c r="T804" s="23" t="s">
        <v>409</v>
      </c>
      <c r="U804" s="23" t="s">
        <v>410</v>
      </c>
      <c r="V804" s="23" t="s">
        <v>411</v>
      </c>
      <c r="W804" s="23" t="s">
        <v>411</v>
      </c>
      <c r="X804" s="23"/>
      <c r="Y804" s="23"/>
      <c r="Z804" s="23"/>
      <c r="AA804" s="23" t="s">
        <v>412</v>
      </c>
      <c r="AB804" s="32" t="s">
        <v>484</v>
      </c>
    </row>
    <row r="805" spans="1:28" ht="15" customHeight="1" x14ac:dyDescent="0.25">
      <c r="A805" s="6" t="s">
        <v>747</v>
      </c>
      <c r="B805" s="5" t="s">
        <v>17</v>
      </c>
      <c r="C805" s="5" t="s">
        <v>359</v>
      </c>
      <c r="D805" s="5" t="s">
        <v>33</v>
      </c>
      <c r="E805" s="18" t="str">
        <f t="shared" si="14"/>
        <v>R12</v>
      </c>
      <c r="F805" s="5" t="s">
        <v>746</v>
      </c>
      <c r="G805" s="7" t="e">
        <f>#REF!</f>
        <v>#REF!</v>
      </c>
      <c r="H805" s="5" t="s">
        <v>411</v>
      </c>
      <c r="I805" s="5" t="s">
        <v>745</v>
      </c>
      <c r="J805" s="23">
        <v>509918611</v>
      </c>
      <c r="K805" s="23" t="s">
        <v>928</v>
      </c>
      <c r="L805" s="23" t="s">
        <v>413</v>
      </c>
      <c r="M805" s="23" t="s">
        <v>376</v>
      </c>
      <c r="N805" s="23" t="s">
        <v>377</v>
      </c>
      <c r="O805" s="23" t="s">
        <v>374</v>
      </c>
      <c r="P805" s="23" t="s">
        <v>351</v>
      </c>
      <c r="Q805" s="23" t="s">
        <v>241</v>
      </c>
      <c r="R805" s="23"/>
      <c r="S805" s="23" t="s">
        <v>709</v>
      </c>
      <c r="T805" s="23" t="s">
        <v>409</v>
      </c>
      <c r="U805" s="23" t="s">
        <v>410</v>
      </c>
      <c r="V805" s="23" t="s">
        <v>411</v>
      </c>
      <c r="W805" s="23" t="s">
        <v>411</v>
      </c>
      <c r="X805" s="23"/>
      <c r="Y805" s="23"/>
      <c r="Z805" s="23"/>
      <c r="AA805" s="23" t="s">
        <v>412</v>
      </c>
      <c r="AB805" s="32" t="s">
        <v>484</v>
      </c>
    </row>
    <row r="806" spans="1:28" ht="15" customHeight="1" x14ac:dyDescent="0.25">
      <c r="A806" s="6" t="s">
        <v>747</v>
      </c>
      <c r="B806" s="5" t="s">
        <v>18</v>
      </c>
      <c r="C806" s="5" t="s">
        <v>400</v>
      </c>
      <c r="D806" s="5" t="s">
        <v>34</v>
      </c>
      <c r="E806" s="18" t="str">
        <f t="shared" si="14"/>
        <v>R12, R13</v>
      </c>
      <c r="F806" s="5" t="s">
        <v>746</v>
      </c>
      <c r="G806" s="7" t="e">
        <f>#REF!</f>
        <v>#REF!</v>
      </c>
      <c r="H806" s="5" t="s">
        <v>411</v>
      </c>
      <c r="I806" s="5" t="s">
        <v>745</v>
      </c>
      <c r="J806" s="23">
        <v>509918611</v>
      </c>
      <c r="K806" s="23" t="s">
        <v>928</v>
      </c>
      <c r="L806" s="23" t="s">
        <v>413</v>
      </c>
      <c r="M806" s="23" t="s">
        <v>376</v>
      </c>
      <c r="N806" s="23" t="s">
        <v>377</v>
      </c>
      <c r="O806" s="23" t="s">
        <v>374</v>
      </c>
      <c r="P806" s="23" t="s">
        <v>351</v>
      </c>
      <c r="Q806" s="23" t="s">
        <v>241</v>
      </c>
      <c r="R806" s="23"/>
      <c r="S806" s="23" t="s">
        <v>709</v>
      </c>
      <c r="T806" s="23" t="s">
        <v>409</v>
      </c>
      <c r="U806" s="23" t="s">
        <v>410</v>
      </c>
      <c r="V806" s="23" t="s">
        <v>411</v>
      </c>
      <c r="W806" s="23" t="s">
        <v>411</v>
      </c>
      <c r="X806" s="23"/>
      <c r="Y806" s="23"/>
      <c r="Z806" s="23"/>
      <c r="AA806" s="23" t="s">
        <v>412</v>
      </c>
      <c r="AB806" s="32" t="s">
        <v>484</v>
      </c>
    </row>
    <row r="807" spans="1:28" ht="15" customHeight="1" x14ac:dyDescent="0.25">
      <c r="A807" s="6" t="s">
        <v>747</v>
      </c>
      <c r="B807" s="5" t="s">
        <v>108</v>
      </c>
      <c r="C807" s="5" t="s">
        <v>359</v>
      </c>
      <c r="D807" s="5" t="s">
        <v>114</v>
      </c>
      <c r="E807" s="18" t="str">
        <f t="shared" si="14"/>
        <v>R12</v>
      </c>
      <c r="F807" s="5" t="s">
        <v>746</v>
      </c>
      <c r="G807" s="7" t="e">
        <f>#REF!</f>
        <v>#REF!</v>
      </c>
      <c r="H807" s="5" t="s">
        <v>411</v>
      </c>
      <c r="I807" s="5" t="s">
        <v>745</v>
      </c>
      <c r="J807" s="23">
        <v>509918611</v>
      </c>
      <c r="K807" s="23" t="s">
        <v>928</v>
      </c>
      <c r="L807" s="23" t="s">
        <v>413</v>
      </c>
      <c r="M807" s="23" t="s">
        <v>376</v>
      </c>
      <c r="N807" s="23" t="s">
        <v>377</v>
      </c>
      <c r="O807" s="23" t="s">
        <v>374</v>
      </c>
      <c r="P807" s="23" t="s">
        <v>351</v>
      </c>
      <c r="Q807" s="23" t="s">
        <v>241</v>
      </c>
      <c r="R807" s="23"/>
      <c r="S807" s="23" t="s">
        <v>709</v>
      </c>
      <c r="T807" s="23" t="s">
        <v>409</v>
      </c>
      <c r="U807" s="23" t="s">
        <v>410</v>
      </c>
      <c r="V807" s="23" t="s">
        <v>411</v>
      </c>
      <c r="W807" s="23" t="s">
        <v>411</v>
      </c>
      <c r="X807" s="23"/>
      <c r="Y807" s="23"/>
      <c r="Z807" s="23"/>
      <c r="AA807" s="23" t="s">
        <v>412</v>
      </c>
      <c r="AB807" s="32" t="s">
        <v>484</v>
      </c>
    </row>
    <row r="808" spans="1:28" ht="15" customHeight="1" x14ac:dyDescent="0.25">
      <c r="A808" s="6" t="s">
        <v>747</v>
      </c>
      <c r="B808" s="5" t="s">
        <v>19</v>
      </c>
      <c r="C808" s="5" t="s">
        <v>359</v>
      </c>
      <c r="D808" s="5" t="s">
        <v>35</v>
      </c>
      <c r="E808" s="18" t="str">
        <f t="shared" si="14"/>
        <v>R12</v>
      </c>
      <c r="F808" s="5" t="s">
        <v>746</v>
      </c>
      <c r="G808" s="7" t="e">
        <f>#REF!</f>
        <v>#REF!</v>
      </c>
      <c r="H808" s="5" t="s">
        <v>411</v>
      </c>
      <c r="I808" s="5" t="s">
        <v>745</v>
      </c>
      <c r="J808" s="23">
        <v>509918611</v>
      </c>
      <c r="K808" s="23" t="s">
        <v>928</v>
      </c>
      <c r="L808" s="23" t="s">
        <v>413</v>
      </c>
      <c r="M808" s="23" t="s">
        <v>376</v>
      </c>
      <c r="N808" s="23" t="s">
        <v>377</v>
      </c>
      <c r="O808" s="23" t="s">
        <v>374</v>
      </c>
      <c r="P808" s="23" t="s">
        <v>351</v>
      </c>
      <c r="Q808" s="23" t="s">
        <v>241</v>
      </c>
      <c r="R808" s="23"/>
      <c r="S808" s="23" t="s">
        <v>709</v>
      </c>
      <c r="T808" s="23" t="s">
        <v>409</v>
      </c>
      <c r="U808" s="23" t="s">
        <v>410</v>
      </c>
      <c r="V808" s="23" t="s">
        <v>411</v>
      </c>
      <c r="W808" s="23" t="s">
        <v>411</v>
      </c>
      <c r="X808" s="23"/>
      <c r="Y808" s="23"/>
      <c r="Z808" s="23"/>
      <c r="AA808" s="23" t="s">
        <v>412</v>
      </c>
      <c r="AB808" s="32" t="s">
        <v>484</v>
      </c>
    </row>
    <row r="809" spans="1:28" ht="15" customHeight="1" x14ac:dyDescent="0.25">
      <c r="A809" s="6" t="s">
        <v>747</v>
      </c>
      <c r="B809" s="5" t="s">
        <v>655</v>
      </c>
      <c r="C809" s="5" t="s">
        <v>136</v>
      </c>
      <c r="D809" s="5" t="s">
        <v>430</v>
      </c>
      <c r="E809" s="18" t="str">
        <f t="shared" si="14"/>
        <v>R13</v>
      </c>
      <c r="F809" s="5" t="s">
        <v>746</v>
      </c>
      <c r="G809" s="7" t="e">
        <f>#REF!</f>
        <v>#REF!</v>
      </c>
      <c r="H809" s="5" t="s">
        <v>411</v>
      </c>
      <c r="I809" s="5" t="s">
        <v>745</v>
      </c>
      <c r="J809" s="23">
        <v>509918611</v>
      </c>
      <c r="K809" s="23" t="s">
        <v>928</v>
      </c>
      <c r="L809" s="23" t="s">
        <v>413</v>
      </c>
      <c r="M809" s="23" t="s">
        <v>376</v>
      </c>
      <c r="N809" s="23" t="s">
        <v>377</v>
      </c>
      <c r="O809" s="23" t="s">
        <v>374</v>
      </c>
      <c r="P809" s="23" t="s">
        <v>351</v>
      </c>
      <c r="Q809" s="23" t="s">
        <v>241</v>
      </c>
      <c r="R809" s="23"/>
      <c r="S809" s="23" t="s">
        <v>709</v>
      </c>
      <c r="T809" s="23" t="s">
        <v>409</v>
      </c>
      <c r="U809" s="23" t="s">
        <v>410</v>
      </c>
      <c r="V809" s="23" t="s">
        <v>411</v>
      </c>
      <c r="W809" s="23" t="s">
        <v>411</v>
      </c>
      <c r="X809" s="23"/>
      <c r="Y809" s="23"/>
      <c r="Z809" s="23"/>
      <c r="AA809" s="23" t="s">
        <v>412</v>
      </c>
      <c r="AB809" s="32" t="s">
        <v>484</v>
      </c>
    </row>
    <row r="810" spans="1:28" ht="15" customHeight="1" x14ac:dyDescent="0.25">
      <c r="A810" s="6" t="s">
        <v>747</v>
      </c>
      <c r="B810" s="5" t="s">
        <v>667</v>
      </c>
      <c r="C810" s="5" t="s">
        <v>136</v>
      </c>
      <c r="D810" s="5" t="s">
        <v>431</v>
      </c>
      <c r="E810" s="18" t="str">
        <f t="shared" si="14"/>
        <v>R13</v>
      </c>
      <c r="F810" s="5" t="s">
        <v>746</v>
      </c>
      <c r="G810" s="7" t="e">
        <f>#REF!</f>
        <v>#REF!</v>
      </c>
      <c r="H810" s="5" t="s">
        <v>411</v>
      </c>
      <c r="I810" s="5" t="s">
        <v>745</v>
      </c>
      <c r="J810" s="23">
        <v>509918611</v>
      </c>
      <c r="K810" s="23" t="s">
        <v>928</v>
      </c>
      <c r="L810" s="23" t="s">
        <v>413</v>
      </c>
      <c r="M810" s="23" t="s">
        <v>376</v>
      </c>
      <c r="N810" s="23" t="s">
        <v>377</v>
      </c>
      <c r="O810" s="23" t="s">
        <v>374</v>
      </c>
      <c r="P810" s="23" t="s">
        <v>351</v>
      </c>
      <c r="Q810" s="23" t="s">
        <v>241</v>
      </c>
      <c r="R810" s="23"/>
      <c r="S810" s="23" t="s">
        <v>709</v>
      </c>
      <c r="T810" s="23" t="s">
        <v>409</v>
      </c>
      <c r="U810" s="23" t="s">
        <v>410</v>
      </c>
      <c r="V810" s="23" t="s">
        <v>411</v>
      </c>
      <c r="W810" s="23" t="s">
        <v>411</v>
      </c>
      <c r="X810" s="23"/>
      <c r="Y810" s="23"/>
      <c r="Z810" s="23"/>
      <c r="AA810" s="23" t="s">
        <v>412</v>
      </c>
      <c r="AB810" s="32" t="s">
        <v>484</v>
      </c>
    </row>
    <row r="811" spans="1:28" ht="15" customHeight="1" x14ac:dyDescent="0.25">
      <c r="A811" s="6" t="s">
        <v>747</v>
      </c>
      <c r="B811" s="5" t="s">
        <v>20</v>
      </c>
      <c r="C811" s="5" t="s">
        <v>359</v>
      </c>
      <c r="D811" s="5" t="s">
        <v>36</v>
      </c>
      <c r="E811" s="18" t="str">
        <f t="shared" si="14"/>
        <v>R12</v>
      </c>
      <c r="F811" s="5" t="s">
        <v>746</v>
      </c>
      <c r="G811" s="7" t="e">
        <f>#REF!</f>
        <v>#REF!</v>
      </c>
      <c r="H811" s="5" t="s">
        <v>411</v>
      </c>
      <c r="I811" s="5" t="s">
        <v>745</v>
      </c>
      <c r="J811" s="23">
        <v>509918611</v>
      </c>
      <c r="K811" s="23" t="s">
        <v>928</v>
      </c>
      <c r="L811" s="23" t="s">
        <v>413</v>
      </c>
      <c r="M811" s="23" t="s">
        <v>376</v>
      </c>
      <c r="N811" s="23" t="s">
        <v>377</v>
      </c>
      <c r="O811" s="23" t="s">
        <v>374</v>
      </c>
      <c r="P811" s="23" t="s">
        <v>351</v>
      </c>
      <c r="Q811" s="23" t="s">
        <v>241</v>
      </c>
      <c r="R811" s="23"/>
      <c r="S811" s="23" t="s">
        <v>709</v>
      </c>
      <c r="T811" s="23" t="s">
        <v>409</v>
      </c>
      <c r="U811" s="23" t="s">
        <v>410</v>
      </c>
      <c r="V811" s="23" t="s">
        <v>411</v>
      </c>
      <c r="W811" s="23" t="s">
        <v>411</v>
      </c>
      <c r="X811" s="23"/>
      <c r="Y811" s="23"/>
      <c r="Z811" s="23"/>
      <c r="AA811" s="23" t="s">
        <v>412</v>
      </c>
      <c r="AB811" s="32" t="s">
        <v>484</v>
      </c>
    </row>
    <row r="812" spans="1:28" ht="15" customHeight="1" x14ac:dyDescent="0.25">
      <c r="A812" s="6" t="s">
        <v>747</v>
      </c>
      <c r="B812" s="5" t="s">
        <v>663</v>
      </c>
      <c r="C812" s="5" t="s">
        <v>135</v>
      </c>
      <c r="D812" s="5" t="s">
        <v>196</v>
      </c>
      <c r="E812" s="18" t="str">
        <f t="shared" si="14"/>
        <v>R13/D15</v>
      </c>
      <c r="F812" s="5" t="s">
        <v>746</v>
      </c>
      <c r="G812" s="7" t="e">
        <f>#REF!</f>
        <v>#REF!</v>
      </c>
      <c r="H812" s="5" t="s">
        <v>411</v>
      </c>
      <c r="I812" s="5" t="s">
        <v>745</v>
      </c>
      <c r="J812" s="23">
        <v>509918611</v>
      </c>
      <c r="K812" s="23" t="s">
        <v>928</v>
      </c>
      <c r="L812" s="23" t="s">
        <v>413</v>
      </c>
      <c r="M812" s="23" t="s">
        <v>376</v>
      </c>
      <c r="N812" s="23" t="s">
        <v>377</v>
      </c>
      <c r="O812" s="23" t="s">
        <v>374</v>
      </c>
      <c r="P812" s="23" t="s">
        <v>351</v>
      </c>
      <c r="Q812" s="23" t="s">
        <v>241</v>
      </c>
      <c r="R812" s="23"/>
      <c r="S812" s="23" t="s">
        <v>709</v>
      </c>
      <c r="T812" s="23" t="s">
        <v>409</v>
      </c>
      <c r="U812" s="23" t="s">
        <v>410</v>
      </c>
      <c r="V812" s="23" t="s">
        <v>411</v>
      </c>
      <c r="W812" s="23" t="s">
        <v>411</v>
      </c>
      <c r="X812" s="23"/>
      <c r="Y812" s="23"/>
      <c r="Z812" s="23"/>
      <c r="AA812" s="23" t="s">
        <v>412</v>
      </c>
      <c r="AB812" s="32" t="s">
        <v>484</v>
      </c>
    </row>
    <row r="813" spans="1:28" ht="15" customHeight="1" x14ac:dyDescent="0.25">
      <c r="A813" s="6" t="s">
        <v>747</v>
      </c>
      <c r="B813" s="5" t="s">
        <v>109</v>
      </c>
      <c r="C813" s="5" t="s">
        <v>141</v>
      </c>
      <c r="D813" s="5" t="s">
        <v>115</v>
      </c>
      <c r="E813" s="18" t="str">
        <f t="shared" si="14"/>
        <v>D15</v>
      </c>
      <c r="F813" s="5" t="s">
        <v>746</v>
      </c>
      <c r="G813" s="7" t="e">
        <f>#REF!</f>
        <v>#REF!</v>
      </c>
      <c r="H813" s="5" t="s">
        <v>411</v>
      </c>
      <c r="I813" s="5" t="s">
        <v>745</v>
      </c>
      <c r="J813" s="23">
        <v>509918611</v>
      </c>
      <c r="K813" s="23" t="s">
        <v>928</v>
      </c>
      <c r="L813" s="23" t="s">
        <v>413</v>
      </c>
      <c r="M813" s="23" t="s">
        <v>376</v>
      </c>
      <c r="N813" s="23" t="s">
        <v>377</v>
      </c>
      <c r="O813" s="23" t="s">
        <v>374</v>
      </c>
      <c r="P813" s="23" t="s">
        <v>351</v>
      </c>
      <c r="Q813" s="23" t="s">
        <v>241</v>
      </c>
      <c r="R813" s="23"/>
      <c r="S813" s="23" t="s">
        <v>709</v>
      </c>
      <c r="T813" s="23" t="s">
        <v>409</v>
      </c>
      <c r="U813" s="23" t="s">
        <v>410</v>
      </c>
      <c r="V813" s="23" t="s">
        <v>411</v>
      </c>
      <c r="W813" s="23" t="s">
        <v>411</v>
      </c>
      <c r="X813" s="23"/>
      <c r="Y813" s="23"/>
      <c r="Z813" s="23"/>
      <c r="AA813" s="23" t="s">
        <v>412</v>
      </c>
      <c r="AB813" s="32" t="s">
        <v>484</v>
      </c>
    </row>
    <row r="814" spans="1:28" ht="15" customHeight="1" x14ac:dyDescent="0.25">
      <c r="A814" s="6" t="s">
        <v>747</v>
      </c>
      <c r="B814" s="5" t="s">
        <v>432</v>
      </c>
      <c r="C814" s="5" t="s">
        <v>141</v>
      </c>
      <c r="D814" s="5" t="s">
        <v>433</v>
      </c>
      <c r="E814" s="18" t="str">
        <f t="shared" si="14"/>
        <v>D15</v>
      </c>
      <c r="F814" s="5" t="s">
        <v>746</v>
      </c>
      <c r="G814" s="7" t="e">
        <f>#REF!</f>
        <v>#REF!</v>
      </c>
      <c r="H814" s="5" t="s">
        <v>411</v>
      </c>
      <c r="I814" s="5" t="s">
        <v>745</v>
      </c>
      <c r="J814" s="23">
        <v>509918611</v>
      </c>
      <c r="K814" s="23" t="s">
        <v>928</v>
      </c>
      <c r="L814" s="23" t="s">
        <v>413</v>
      </c>
      <c r="M814" s="23" t="s">
        <v>376</v>
      </c>
      <c r="N814" s="23" t="s">
        <v>377</v>
      </c>
      <c r="O814" s="23" t="s">
        <v>374</v>
      </c>
      <c r="P814" s="23" t="s">
        <v>351</v>
      </c>
      <c r="Q814" s="23" t="s">
        <v>241</v>
      </c>
      <c r="R814" s="23"/>
      <c r="S814" s="23" t="s">
        <v>709</v>
      </c>
      <c r="T814" s="23" t="s">
        <v>409</v>
      </c>
      <c r="U814" s="23" t="s">
        <v>410</v>
      </c>
      <c r="V814" s="23" t="s">
        <v>411</v>
      </c>
      <c r="W814" s="23" t="s">
        <v>411</v>
      </c>
      <c r="X814" s="23"/>
      <c r="Y814" s="23"/>
      <c r="Z814" s="23"/>
      <c r="AA814" s="23" t="s">
        <v>412</v>
      </c>
      <c r="AB814" s="32" t="s">
        <v>484</v>
      </c>
    </row>
    <row r="815" spans="1:28" ht="15" customHeight="1" x14ac:dyDescent="0.25">
      <c r="A815" s="6" t="s">
        <v>747</v>
      </c>
      <c r="B815" s="5" t="s">
        <v>668</v>
      </c>
      <c r="C815" s="5" t="s">
        <v>136</v>
      </c>
      <c r="D815" s="5" t="s">
        <v>434</v>
      </c>
      <c r="E815" s="18" t="str">
        <f t="shared" si="14"/>
        <v>R13</v>
      </c>
      <c r="F815" s="5" t="s">
        <v>746</v>
      </c>
      <c r="G815" s="7" t="e">
        <f>#REF!</f>
        <v>#REF!</v>
      </c>
      <c r="H815" s="5" t="s">
        <v>411</v>
      </c>
      <c r="I815" s="5" t="s">
        <v>745</v>
      </c>
      <c r="J815" s="23">
        <v>509918611</v>
      </c>
      <c r="K815" s="23" t="s">
        <v>928</v>
      </c>
      <c r="L815" s="23" t="s">
        <v>413</v>
      </c>
      <c r="M815" s="23" t="s">
        <v>376</v>
      </c>
      <c r="N815" s="23" t="s">
        <v>377</v>
      </c>
      <c r="O815" s="23" t="s">
        <v>374</v>
      </c>
      <c r="P815" s="23" t="s">
        <v>351</v>
      </c>
      <c r="Q815" s="23" t="s">
        <v>241</v>
      </c>
      <c r="R815" s="23"/>
      <c r="S815" s="23" t="s">
        <v>709</v>
      </c>
      <c r="T815" s="23" t="s">
        <v>409</v>
      </c>
      <c r="U815" s="23" t="s">
        <v>410</v>
      </c>
      <c r="V815" s="23" t="s">
        <v>411</v>
      </c>
      <c r="W815" s="23" t="s">
        <v>411</v>
      </c>
      <c r="X815" s="23"/>
      <c r="Y815" s="23"/>
      <c r="Z815" s="23"/>
      <c r="AA815" s="23" t="s">
        <v>412</v>
      </c>
      <c r="AB815" s="32" t="s">
        <v>484</v>
      </c>
    </row>
    <row r="816" spans="1:28" ht="15" customHeight="1" x14ac:dyDescent="0.25">
      <c r="A816" s="6" t="s">
        <v>747</v>
      </c>
      <c r="B816" s="5" t="s">
        <v>110</v>
      </c>
      <c r="C816" s="5" t="s">
        <v>428</v>
      </c>
      <c r="D816" s="5" t="s">
        <v>116</v>
      </c>
      <c r="E816" s="18" t="str">
        <f t="shared" si="14"/>
        <v>D13</v>
      </c>
      <c r="F816" s="5" t="s">
        <v>746</v>
      </c>
      <c r="G816" s="7" t="e">
        <f>#REF!</f>
        <v>#REF!</v>
      </c>
      <c r="H816" s="5" t="s">
        <v>411</v>
      </c>
      <c r="I816" s="5" t="s">
        <v>745</v>
      </c>
      <c r="J816" s="23">
        <v>509918611</v>
      </c>
      <c r="K816" s="23" t="s">
        <v>928</v>
      </c>
      <c r="L816" s="23" t="s">
        <v>413</v>
      </c>
      <c r="M816" s="23" t="s">
        <v>376</v>
      </c>
      <c r="N816" s="23" t="s">
        <v>377</v>
      </c>
      <c r="O816" s="23" t="s">
        <v>374</v>
      </c>
      <c r="P816" s="23" t="s">
        <v>351</v>
      </c>
      <c r="Q816" s="23" t="s">
        <v>241</v>
      </c>
      <c r="R816" s="23"/>
      <c r="S816" s="23" t="s">
        <v>709</v>
      </c>
      <c r="T816" s="23" t="s">
        <v>409</v>
      </c>
      <c r="U816" s="23" t="s">
        <v>410</v>
      </c>
      <c r="V816" s="23" t="s">
        <v>411</v>
      </c>
      <c r="W816" s="23" t="s">
        <v>411</v>
      </c>
      <c r="X816" s="23"/>
      <c r="Y816" s="23"/>
      <c r="Z816" s="23"/>
      <c r="AA816" s="23" t="s">
        <v>412</v>
      </c>
      <c r="AB816" s="32" t="s">
        <v>484</v>
      </c>
    </row>
    <row r="817" spans="1:28" ht="15" customHeight="1" x14ac:dyDescent="0.25">
      <c r="A817" s="6" t="s">
        <v>747</v>
      </c>
      <c r="B817" s="5" t="s">
        <v>669</v>
      </c>
      <c r="C817" s="5" t="s">
        <v>136</v>
      </c>
      <c r="D817" s="5" t="s">
        <v>435</v>
      </c>
      <c r="E817" s="18" t="str">
        <f t="shared" si="14"/>
        <v>R13</v>
      </c>
      <c r="F817" s="5" t="s">
        <v>746</v>
      </c>
      <c r="G817" s="7" t="e">
        <f>#REF!</f>
        <v>#REF!</v>
      </c>
      <c r="H817" s="5" t="s">
        <v>411</v>
      </c>
      <c r="I817" s="5" t="s">
        <v>745</v>
      </c>
      <c r="J817" s="23">
        <v>509918611</v>
      </c>
      <c r="K817" s="23" t="s">
        <v>928</v>
      </c>
      <c r="L817" s="23" t="s">
        <v>413</v>
      </c>
      <c r="M817" s="23" t="s">
        <v>376</v>
      </c>
      <c r="N817" s="23" t="s">
        <v>377</v>
      </c>
      <c r="O817" s="23" t="s">
        <v>374</v>
      </c>
      <c r="P817" s="23" t="s">
        <v>351</v>
      </c>
      <c r="Q817" s="23" t="s">
        <v>241</v>
      </c>
      <c r="R817" s="23"/>
      <c r="S817" s="23" t="s">
        <v>709</v>
      </c>
      <c r="T817" s="23" t="s">
        <v>409</v>
      </c>
      <c r="U817" s="23" t="s">
        <v>410</v>
      </c>
      <c r="V817" s="23" t="s">
        <v>411</v>
      </c>
      <c r="W817" s="23" t="s">
        <v>411</v>
      </c>
      <c r="X817" s="23"/>
      <c r="Y817" s="23"/>
      <c r="Z817" s="23"/>
      <c r="AA817" s="23" t="s">
        <v>412</v>
      </c>
      <c r="AB817" s="32" t="s">
        <v>484</v>
      </c>
    </row>
    <row r="818" spans="1:28" ht="15" customHeight="1" x14ac:dyDescent="0.25">
      <c r="A818" s="6" t="s">
        <v>747</v>
      </c>
      <c r="B818" s="5" t="s">
        <v>670</v>
      </c>
      <c r="C818" s="5" t="s">
        <v>136</v>
      </c>
      <c r="D818" s="5" t="s">
        <v>436</v>
      </c>
      <c r="E818" s="18" t="str">
        <f t="shared" si="14"/>
        <v>R13</v>
      </c>
      <c r="F818" s="5" t="s">
        <v>746</v>
      </c>
      <c r="G818" s="7" t="e">
        <f>#REF!</f>
        <v>#REF!</v>
      </c>
      <c r="H818" s="5" t="s">
        <v>411</v>
      </c>
      <c r="I818" s="5" t="s">
        <v>745</v>
      </c>
      <c r="J818" s="23">
        <v>509918611</v>
      </c>
      <c r="K818" s="23" t="s">
        <v>928</v>
      </c>
      <c r="L818" s="23" t="s">
        <v>413</v>
      </c>
      <c r="M818" s="23" t="s">
        <v>376</v>
      </c>
      <c r="N818" s="23" t="s">
        <v>377</v>
      </c>
      <c r="O818" s="23" t="s">
        <v>374</v>
      </c>
      <c r="P818" s="23" t="s">
        <v>351</v>
      </c>
      <c r="Q818" s="23" t="s">
        <v>241</v>
      </c>
      <c r="R818" s="23"/>
      <c r="S818" s="23" t="s">
        <v>709</v>
      </c>
      <c r="T818" s="23" t="s">
        <v>409</v>
      </c>
      <c r="U818" s="23" t="s">
        <v>410</v>
      </c>
      <c r="V818" s="23" t="s">
        <v>411</v>
      </c>
      <c r="W818" s="23" t="s">
        <v>411</v>
      </c>
      <c r="X818" s="23"/>
      <c r="Y818" s="23"/>
      <c r="Z818" s="23"/>
      <c r="AA818" s="23" t="s">
        <v>412</v>
      </c>
      <c r="AB818" s="32" t="s">
        <v>484</v>
      </c>
    </row>
    <row r="819" spans="1:28" ht="15" customHeight="1" x14ac:dyDescent="0.25">
      <c r="A819" s="6" t="s">
        <v>747</v>
      </c>
      <c r="B819" s="5" t="s">
        <v>111</v>
      </c>
      <c r="C819" s="5" t="s">
        <v>428</v>
      </c>
      <c r="D819" s="5" t="s">
        <v>197</v>
      </c>
      <c r="E819" s="18" t="str">
        <f t="shared" si="14"/>
        <v>D13</v>
      </c>
      <c r="F819" s="5" t="s">
        <v>746</v>
      </c>
      <c r="G819" s="7" t="e">
        <f>#REF!</f>
        <v>#REF!</v>
      </c>
      <c r="H819" s="5" t="s">
        <v>411</v>
      </c>
      <c r="I819" s="5" t="s">
        <v>745</v>
      </c>
      <c r="J819" s="23">
        <v>509918611</v>
      </c>
      <c r="K819" s="23" t="s">
        <v>928</v>
      </c>
      <c r="L819" s="23" t="s">
        <v>413</v>
      </c>
      <c r="M819" s="23" t="s">
        <v>376</v>
      </c>
      <c r="N819" s="23" t="s">
        <v>377</v>
      </c>
      <c r="O819" s="23" t="s">
        <v>374</v>
      </c>
      <c r="P819" s="23" t="s">
        <v>351</v>
      </c>
      <c r="Q819" s="23" t="s">
        <v>241</v>
      </c>
      <c r="R819" s="23"/>
      <c r="S819" s="23" t="s">
        <v>709</v>
      </c>
      <c r="T819" s="23" t="s">
        <v>409</v>
      </c>
      <c r="U819" s="23" t="s">
        <v>410</v>
      </c>
      <c r="V819" s="23" t="s">
        <v>411</v>
      </c>
      <c r="W819" s="23" t="s">
        <v>411</v>
      </c>
      <c r="X819" s="23"/>
      <c r="Y819" s="23"/>
      <c r="Z819" s="23"/>
      <c r="AA819" s="23" t="s">
        <v>412</v>
      </c>
      <c r="AB819" s="32" t="s">
        <v>484</v>
      </c>
    </row>
    <row r="820" spans="1:28" ht="15" customHeight="1" x14ac:dyDescent="0.25">
      <c r="A820" s="6" t="s">
        <v>747</v>
      </c>
      <c r="B820" s="5" t="s">
        <v>671</v>
      </c>
      <c r="C820" s="5" t="s">
        <v>136</v>
      </c>
      <c r="D820" s="5" t="s">
        <v>699</v>
      </c>
      <c r="E820" s="18" t="str">
        <f t="shared" si="14"/>
        <v>R13</v>
      </c>
      <c r="F820" s="5" t="s">
        <v>746</v>
      </c>
      <c r="G820" s="7" t="e">
        <f>#REF!</f>
        <v>#REF!</v>
      </c>
      <c r="H820" s="5" t="s">
        <v>411</v>
      </c>
      <c r="I820" s="5" t="s">
        <v>745</v>
      </c>
      <c r="J820" s="23">
        <v>509918611</v>
      </c>
      <c r="K820" s="23" t="s">
        <v>928</v>
      </c>
      <c r="L820" s="23" t="s">
        <v>413</v>
      </c>
      <c r="M820" s="23" t="s">
        <v>376</v>
      </c>
      <c r="N820" s="23" t="s">
        <v>377</v>
      </c>
      <c r="O820" s="23" t="s">
        <v>374</v>
      </c>
      <c r="P820" s="23" t="s">
        <v>351</v>
      </c>
      <c r="Q820" s="23" t="s">
        <v>241</v>
      </c>
      <c r="R820" s="23"/>
      <c r="S820" s="23" t="s">
        <v>709</v>
      </c>
      <c r="T820" s="23" t="s">
        <v>409</v>
      </c>
      <c r="U820" s="23" t="s">
        <v>410</v>
      </c>
      <c r="V820" s="23" t="s">
        <v>411</v>
      </c>
      <c r="W820" s="23" t="s">
        <v>411</v>
      </c>
      <c r="X820" s="23"/>
      <c r="Y820" s="23"/>
      <c r="Z820" s="23"/>
      <c r="AA820" s="23" t="s">
        <v>412</v>
      </c>
      <c r="AB820" s="32" t="s">
        <v>484</v>
      </c>
    </row>
    <row r="821" spans="1:28" ht="15" customHeight="1" x14ac:dyDescent="0.25">
      <c r="A821" s="6" t="s">
        <v>747</v>
      </c>
      <c r="B821" s="5" t="s">
        <v>112</v>
      </c>
      <c r="C821" s="5" t="s">
        <v>397</v>
      </c>
      <c r="D821" s="5" t="s">
        <v>309</v>
      </c>
      <c r="E821" s="18" t="str">
        <f t="shared" si="14"/>
        <v>R12/D13</v>
      </c>
      <c r="F821" s="5" t="s">
        <v>746</v>
      </c>
      <c r="G821" s="7" t="e">
        <f>#REF!</f>
        <v>#REF!</v>
      </c>
      <c r="H821" s="44" t="s">
        <v>411</v>
      </c>
      <c r="I821" s="44" t="s">
        <v>745</v>
      </c>
      <c r="J821" s="21">
        <v>509918611</v>
      </c>
      <c r="K821" s="21" t="s">
        <v>928</v>
      </c>
      <c r="L821" s="21" t="s">
        <v>413</v>
      </c>
      <c r="M821" s="21" t="s">
        <v>376</v>
      </c>
      <c r="N821" s="21" t="s">
        <v>377</v>
      </c>
      <c r="O821" s="21" t="s">
        <v>374</v>
      </c>
      <c r="P821" s="21" t="s">
        <v>351</v>
      </c>
      <c r="Q821" s="21" t="s">
        <v>241</v>
      </c>
      <c r="R821" s="21"/>
      <c r="S821" s="21" t="s">
        <v>709</v>
      </c>
      <c r="T821" s="21" t="s">
        <v>409</v>
      </c>
      <c r="U821" s="21" t="s">
        <v>410</v>
      </c>
      <c r="V821" s="21" t="s">
        <v>411</v>
      </c>
      <c r="W821" s="21" t="s">
        <v>411</v>
      </c>
      <c r="X821" s="21"/>
      <c r="Y821" s="21"/>
      <c r="Z821" s="21"/>
      <c r="AA821" s="21" t="s">
        <v>412</v>
      </c>
      <c r="AB821" s="45" t="s">
        <v>484</v>
      </c>
    </row>
    <row r="822" spans="1:28" ht="15" customHeight="1" x14ac:dyDescent="0.25">
      <c r="A822" s="46" t="s">
        <v>747</v>
      </c>
      <c r="B822" s="42" t="s">
        <v>92</v>
      </c>
      <c r="C822" s="42" t="s">
        <v>141</v>
      </c>
      <c r="D822" s="42" t="s">
        <v>737</v>
      </c>
      <c r="E822" s="18" t="str">
        <f t="shared" si="14"/>
        <v>D15</v>
      </c>
      <c r="F822" s="42" t="s">
        <v>949</v>
      </c>
      <c r="G822" s="47">
        <v>45336</v>
      </c>
      <c r="H822" s="42" t="s">
        <v>411</v>
      </c>
      <c r="I822" s="42" t="s">
        <v>745</v>
      </c>
      <c r="J822" s="28">
        <v>509918611</v>
      </c>
      <c r="K822" s="28" t="s">
        <v>928</v>
      </c>
      <c r="L822" s="28" t="s">
        <v>413</v>
      </c>
      <c r="M822" s="28" t="s">
        <v>376</v>
      </c>
      <c r="N822" s="28" t="s">
        <v>377</v>
      </c>
      <c r="O822" s="28" t="s">
        <v>374</v>
      </c>
      <c r="P822" s="28" t="s">
        <v>351</v>
      </c>
      <c r="Q822" s="28" t="s">
        <v>241</v>
      </c>
      <c r="R822" s="28"/>
      <c r="S822" s="28" t="s">
        <v>709</v>
      </c>
      <c r="T822" s="28" t="s">
        <v>409</v>
      </c>
      <c r="U822" s="28" t="s">
        <v>410</v>
      </c>
      <c r="V822" s="28" t="s">
        <v>411</v>
      </c>
      <c r="W822" s="28" t="s">
        <v>411</v>
      </c>
      <c r="X822" s="28"/>
      <c r="Y822" s="28"/>
      <c r="Z822" s="28"/>
      <c r="AA822" s="28" t="s">
        <v>412</v>
      </c>
      <c r="AB822" s="43" t="s">
        <v>484</v>
      </c>
    </row>
    <row r="823" spans="1:28" ht="15" customHeight="1" x14ac:dyDescent="0.25">
      <c r="A823" s="46" t="s">
        <v>747</v>
      </c>
      <c r="B823" s="42" t="s">
        <v>172</v>
      </c>
      <c r="C823" s="42" t="s">
        <v>141</v>
      </c>
      <c r="D823" s="42" t="s">
        <v>693</v>
      </c>
      <c r="E823" s="18" t="str">
        <f t="shared" si="14"/>
        <v>D15</v>
      </c>
      <c r="F823" s="42" t="s">
        <v>949</v>
      </c>
      <c r="G823" s="47">
        <v>45336</v>
      </c>
      <c r="H823" s="42" t="s">
        <v>411</v>
      </c>
      <c r="I823" s="42" t="s">
        <v>745</v>
      </c>
      <c r="J823" s="28">
        <v>509918611</v>
      </c>
      <c r="K823" s="28" t="s">
        <v>928</v>
      </c>
      <c r="L823" s="28" t="s">
        <v>413</v>
      </c>
      <c r="M823" s="28" t="s">
        <v>376</v>
      </c>
      <c r="N823" s="28" t="s">
        <v>377</v>
      </c>
      <c r="O823" s="28" t="s">
        <v>374</v>
      </c>
      <c r="P823" s="28" t="s">
        <v>351</v>
      </c>
      <c r="Q823" s="28" t="s">
        <v>241</v>
      </c>
      <c r="R823" s="28"/>
      <c r="S823" s="28" t="s">
        <v>709</v>
      </c>
      <c r="T823" s="28" t="s">
        <v>409</v>
      </c>
      <c r="U823" s="28" t="s">
        <v>410</v>
      </c>
      <c r="V823" s="28" t="s">
        <v>411</v>
      </c>
      <c r="W823" s="28" t="s">
        <v>411</v>
      </c>
      <c r="X823" s="28"/>
      <c r="Y823" s="28"/>
      <c r="Z823" s="28"/>
      <c r="AA823" s="28" t="s">
        <v>412</v>
      </c>
      <c r="AB823" s="43" t="s">
        <v>484</v>
      </c>
    </row>
    <row r="824" spans="1:28" ht="15" customHeight="1" x14ac:dyDescent="0.25">
      <c r="A824" s="46" t="s">
        <v>747</v>
      </c>
      <c r="B824" s="42" t="s">
        <v>643</v>
      </c>
      <c r="C824" s="42" t="s">
        <v>141</v>
      </c>
      <c r="D824" s="42" t="s">
        <v>736</v>
      </c>
      <c r="E824" s="18" t="str">
        <f t="shared" si="14"/>
        <v>D15</v>
      </c>
      <c r="F824" s="42" t="s">
        <v>949</v>
      </c>
      <c r="G824" s="47">
        <v>45336</v>
      </c>
      <c r="H824" s="42" t="s">
        <v>411</v>
      </c>
      <c r="I824" s="42" t="s">
        <v>745</v>
      </c>
      <c r="J824" s="28">
        <v>509918611</v>
      </c>
      <c r="K824" s="28" t="s">
        <v>928</v>
      </c>
      <c r="L824" s="28" t="s">
        <v>413</v>
      </c>
      <c r="M824" s="28" t="s">
        <v>376</v>
      </c>
      <c r="N824" s="28" t="s">
        <v>377</v>
      </c>
      <c r="O824" s="28" t="s">
        <v>374</v>
      </c>
      <c r="P824" s="28" t="s">
        <v>351</v>
      </c>
      <c r="Q824" s="28" t="s">
        <v>241</v>
      </c>
      <c r="R824" s="28"/>
      <c r="S824" s="28" t="s">
        <v>709</v>
      </c>
      <c r="T824" s="28" t="s">
        <v>409</v>
      </c>
      <c r="U824" s="28" t="s">
        <v>410</v>
      </c>
      <c r="V824" s="28" t="s">
        <v>411</v>
      </c>
      <c r="W824" s="28" t="s">
        <v>411</v>
      </c>
      <c r="X824" s="28"/>
      <c r="Y824" s="28"/>
      <c r="Z824" s="28"/>
      <c r="AA824" s="28" t="s">
        <v>412</v>
      </c>
      <c r="AB824" s="43" t="s">
        <v>484</v>
      </c>
    </row>
    <row r="825" spans="1:28" ht="15" customHeight="1" x14ac:dyDescent="0.25">
      <c r="A825" s="46" t="s">
        <v>747</v>
      </c>
      <c r="B825" s="42" t="s">
        <v>90</v>
      </c>
      <c r="C825" s="42" t="s">
        <v>947</v>
      </c>
      <c r="D825" s="42" t="s">
        <v>700</v>
      </c>
      <c r="E825" s="18" t="str">
        <f t="shared" si="14"/>
        <v>D9C/D15</v>
      </c>
      <c r="F825" s="42" t="s">
        <v>949</v>
      </c>
      <c r="G825" s="47">
        <v>45336</v>
      </c>
      <c r="H825" s="42" t="s">
        <v>411</v>
      </c>
      <c r="I825" s="42" t="s">
        <v>745</v>
      </c>
      <c r="J825" s="28">
        <v>509918611</v>
      </c>
      <c r="K825" s="28" t="s">
        <v>928</v>
      </c>
      <c r="L825" s="28" t="s">
        <v>413</v>
      </c>
      <c r="M825" s="28" t="s">
        <v>376</v>
      </c>
      <c r="N825" s="28" t="s">
        <v>377</v>
      </c>
      <c r="O825" s="28" t="s">
        <v>374</v>
      </c>
      <c r="P825" s="28" t="s">
        <v>351</v>
      </c>
      <c r="Q825" s="28" t="s">
        <v>241</v>
      </c>
      <c r="R825" s="28"/>
      <c r="S825" s="28" t="s">
        <v>709</v>
      </c>
      <c r="T825" s="28" t="s">
        <v>409</v>
      </c>
      <c r="U825" s="28" t="s">
        <v>410</v>
      </c>
      <c r="V825" s="28" t="s">
        <v>411</v>
      </c>
      <c r="W825" s="28" t="s">
        <v>411</v>
      </c>
      <c r="X825" s="28"/>
      <c r="Y825" s="28"/>
      <c r="Z825" s="28"/>
      <c r="AA825" s="28" t="s">
        <v>412</v>
      </c>
      <c r="AB825" s="43" t="s">
        <v>484</v>
      </c>
    </row>
    <row r="826" spans="1:28" ht="15" customHeight="1" x14ac:dyDescent="0.25">
      <c r="A826" s="46" t="s">
        <v>747</v>
      </c>
      <c r="B826" s="42" t="s">
        <v>644</v>
      </c>
      <c r="C826" s="42" t="s">
        <v>141</v>
      </c>
      <c r="D826" s="42" t="s">
        <v>173</v>
      </c>
      <c r="E826" s="18" t="str">
        <f t="shared" si="14"/>
        <v>D15</v>
      </c>
      <c r="F826" s="42" t="s">
        <v>949</v>
      </c>
      <c r="G826" s="47">
        <v>45336</v>
      </c>
      <c r="H826" s="42" t="s">
        <v>411</v>
      </c>
      <c r="I826" s="42" t="s">
        <v>745</v>
      </c>
      <c r="J826" s="28">
        <v>509918611</v>
      </c>
      <c r="K826" s="28" t="s">
        <v>928</v>
      </c>
      <c r="L826" s="28" t="s">
        <v>413</v>
      </c>
      <c r="M826" s="28" t="s">
        <v>376</v>
      </c>
      <c r="N826" s="28" t="s">
        <v>377</v>
      </c>
      <c r="O826" s="28" t="s">
        <v>374</v>
      </c>
      <c r="P826" s="28" t="s">
        <v>351</v>
      </c>
      <c r="Q826" s="28" t="s">
        <v>241</v>
      </c>
      <c r="R826" s="28"/>
      <c r="S826" s="28" t="s">
        <v>709</v>
      </c>
      <c r="T826" s="28" t="s">
        <v>409</v>
      </c>
      <c r="U826" s="28" t="s">
        <v>410</v>
      </c>
      <c r="V826" s="28" t="s">
        <v>411</v>
      </c>
      <c r="W826" s="28" t="s">
        <v>411</v>
      </c>
      <c r="X826" s="28"/>
      <c r="Y826" s="28"/>
      <c r="Z826" s="28"/>
      <c r="AA826" s="28" t="s">
        <v>412</v>
      </c>
      <c r="AB826" s="43" t="s">
        <v>484</v>
      </c>
    </row>
    <row r="827" spans="1:28" ht="15" customHeight="1" x14ac:dyDescent="0.25">
      <c r="A827" s="46" t="s">
        <v>747</v>
      </c>
      <c r="B827" s="42" t="s">
        <v>93</v>
      </c>
      <c r="C827" s="42" t="s">
        <v>902</v>
      </c>
      <c r="D827" s="42" t="s">
        <v>310</v>
      </c>
      <c r="E827" s="18" t="str">
        <f t="shared" si="14"/>
        <v>R13B</v>
      </c>
      <c r="F827" s="42" t="s">
        <v>949</v>
      </c>
      <c r="G827" s="47">
        <v>45336</v>
      </c>
      <c r="H827" s="42" t="s">
        <v>411</v>
      </c>
      <c r="I827" s="42" t="s">
        <v>745</v>
      </c>
      <c r="J827" s="28">
        <v>509918611</v>
      </c>
      <c r="K827" s="28" t="s">
        <v>928</v>
      </c>
      <c r="L827" s="28" t="s">
        <v>413</v>
      </c>
      <c r="M827" s="28" t="s">
        <v>376</v>
      </c>
      <c r="N827" s="28" t="s">
        <v>377</v>
      </c>
      <c r="O827" s="28" t="s">
        <v>374</v>
      </c>
      <c r="P827" s="28" t="s">
        <v>351</v>
      </c>
      <c r="Q827" s="28" t="s">
        <v>241</v>
      </c>
      <c r="R827" s="28"/>
      <c r="S827" s="28" t="s">
        <v>709</v>
      </c>
      <c r="T827" s="28" t="s">
        <v>409</v>
      </c>
      <c r="U827" s="28" t="s">
        <v>410</v>
      </c>
      <c r="V827" s="28" t="s">
        <v>411</v>
      </c>
      <c r="W827" s="28" t="s">
        <v>411</v>
      </c>
      <c r="X827" s="28"/>
      <c r="Y827" s="28"/>
      <c r="Z827" s="28"/>
      <c r="AA827" s="28" t="s">
        <v>412</v>
      </c>
      <c r="AB827" s="43" t="s">
        <v>484</v>
      </c>
    </row>
    <row r="828" spans="1:28" ht="15" customHeight="1" x14ac:dyDescent="0.25">
      <c r="A828" s="46" t="s">
        <v>747</v>
      </c>
      <c r="B828" s="42" t="s">
        <v>645</v>
      </c>
      <c r="C828" s="42" t="s">
        <v>141</v>
      </c>
      <c r="D828" s="42" t="s">
        <v>174</v>
      </c>
      <c r="E828" s="18" t="str">
        <f t="shared" si="14"/>
        <v>D15</v>
      </c>
      <c r="F828" s="42" t="s">
        <v>949</v>
      </c>
      <c r="G828" s="47">
        <v>45336</v>
      </c>
      <c r="H828" s="42" t="s">
        <v>411</v>
      </c>
      <c r="I828" s="42" t="s">
        <v>745</v>
      </c>
      <c r="J828" s="28">
        <v>509918611</v>
      </c>
      <c r="K828" s="28" t="s">
        <v>928</v>
      </c>
      <c r="L828" s="28" t="s">
        <v>413</v>
      </c>
      <c r="M828" s="28" t="s">
        <v>376</v>
      </c>
      <c r="N828" s="28" t="s">
        <v>377</v>
      </c>
      <c r="O828" s="28" t="s">
        <v>374</v>
      </c>
      <c r="P828" s="28" t="s">
        <v>351</v>
      </c>
      <c r="Q828" s="28" t="s">
        <v>241</v>
      </c>
      <c r="R828" s="28"/>
      <c r="S828" s="28" t="s">
        <v>709</v>
      </c>
      <c r="T828" s="28" t="s">
        <v>409</v>
      </c>
      <c r="U828" s="28" t="s">
        <v>410</v>
      </c>
      <c r="V828" s="28" t="s">
        <v>411</v>
      </c>
      <c r="W828" s="28" t="s">
        <v>411</v>
      </c>
      <c r="X828" s="28"/>
      <c r="Y828" s="28"/>
      <c r="Z828" s="28"/>
      <c r="AA828" s="28" t="s">
        <v>412</v>
      </c>
      <c r="AB828" s="43" t="s">
        <v>484</v>
      </c>
    </row>
    <row r="829" spans="1:28" ht="15" customHeight="1" x14ac:dyDescent="0.25">
      <c r="A829" s="46" t="s">
        <v>747</v>
      </c>
      <c r="B829" s="42" t="s">
        <v>94</v>
      </c>
      <c r="C829" s="42" t="s">
        <v>902</v>
      </c>
      <c r="D829" s="42" t="s">
        <v>312</v>
      </c>
      <c r="E829" s="18" t="str">
        <f t="shared" si="14"/>
        <v>R13B</v>
      </c>
      <c r="F829" s="42" t="s">
        <v>949</v>
      </c>
      <c r="G829" s="47">
        <v>45336</v>
      </c>
      <c r="H829" s="42" t="s">
        <v>411</v>
      </c>
      <c r="I829" s="42" t="s">
        <v>745</v>
      </c>
      <c r="J829" s="28">
        <v>509918611</v>
      </c>
      <c r="K829" s="28" t="s">
        <v>928</v>
      </c>
      <c r="L829" s="28" t="s">
        <v>413</v>
      </c>
      <c r="M829" s="28" t="s">
        <v>376</v>
      </c>
      <c r="N829" s="28" t="s">
        <v>377</v>
      </c>
      <c r="O829" s="28" t="s">
        <v>374</v>
      </c>
      <c r="P829" s="28" t="s">
        <v>351</v>
      </c>
      <c r="Q829" s="28" t="s">
        <v>241</v>
      </c>
      <c r="R829" s="28"/>
      <c r="S829" s="28" t="s">
        <v>709</v>
      </c>
      <c r="T829" s="28" t="s">
        <v>409</v>
      </c>
      <c r="U829" s="28" t="s">
        <v>410</v>
      </c>
      <c r="V829" s="28" t="s">
        <v>411</v>
      </c>
      <c r="W829" s="28" t="s">
        <v>411</v>
      </c>
      <c r="X829" s="28"/>
      <c r="Y829" s="28"/>
      <c r="Z829" s="28"/>
      <c r="AA829" s="28" t="s">
        <v>412</v>
      </c>
      <c r="AB829" s="43" t="s">
        <v>484</v>
      </c>
    </row>
    <row r="830" spans="1:28" ht="15" customHeight="1" x14ac:dyDescent="0.25">
      <c r="A830" s="46" t="s">
        <v>747</v>
      </c>
      <c r="B830" s="42" t="s">
        <v>684</v>
      </c>
      <c r="C830" s="42" t="s">
        <v>141</v>
      </c>
      <c r="D830" s="42" t="s">
        <v>198</v>
      </c>
      <c r="E830" s="18" t="str">
        <f t="shared" si="14"/>
        <v>D15</v>
      </c>
      <c r="F830" s="42" t="s">
        <v>949</v>
      </c>
      <c r="G830" s="47">
        <v>45336</v>
      </c>
      <c r="H830" s="42" t="s">
        <v>411</v>
      </c>
      <c r="I830" s="42" t="s">
        <v>745</v>
      </c>
      <c r="J830" s="28">
        <v>509918611</v>
      </c>
      <c r="K830" s="28" t="s">
        <v>928</v>
      </c>
      <c r="L830" s="28" t="s">
        <v>413</v>
      </c>
      <c r="M830" s="28" t="s">
        <v>376</v>
      </c>
      <c r="N830" s="28" t="s">
        <v>377</v>
      </c>
      <c r="O830" s="28" t="s">
        <v>374</v>
      </c>
      <c r="P830" s="28" t="s">
        <v>351</v>
      </c>
      <c r="Q830" s="28" t="s">
        <v>241</v>
      </c>
      <c r="R830" s="28"/>
      <c r="S830" s="28" t="s">
        <v>709</v>
      </c>
      <c r="T830" s="28" t="s">
        <v>409</v>
      </c>
      <c r="U830" s="28" t="s">
        <v>410</v>
      </c>
      <c r="V830" s="28" t="s">
        <v>411</v>
      </c>
      <c r="W830" s="28" t="s">
        <v>411</v>
      </c>
      <c r="X830" s="28"/>
      <c r="Y830" s="28"/>
      <c r="Z830" s="28"/>
      <c r="AA830" s="28" t="s">
        <v>412</v>
      </c>
      <c r="AB830" s="43" t="s">
        <v>484</v>
      </c>
    </row>
    <row r="831" spans="1:28" ht="15" customHeight="1" x14ac:dyDescent="0.25">
      <c r="A831" s="46" t="s">
        <v>747</v>
      </c>
      <c r="B831" s="42" t="s">
        <v>95</v>
      </c>
      <c r="C831" s="42" t="s">
        <v>141</v>
      </c>
      <c r="D831" s="42" t="s">
        <v>694</v>
      </c>
      <c r="E831" s="18" t="str">
        <f t="shared" si="14"/>
        <v>D15</v>
      </c>
      <c r="F831" s="42" t="s">
        <v>949</v>
      </c>
      <c r="G831" s="47">
        <v>45336</v>
      </c>
      <c r="H831" s="42" t="s">
        <v>411</v>
      </c>
      <c r="I831" s="42" t="s">
        <v>745</v>
      </c>
      <c r="J831" s="28">
        <v>509918611</v>
      </c>
      <c r="K831" s="28" t="s">
        <v>928</v>
      </c>
      <c r="L831" s="28" t="s">
        <v>413</v>
      </c>
      <c r="M831" s="28" t="s">
        <v>376</v>
      </c>
      <c r="N831" s="28" t="s">
        <v>377</v>
      </c>
      <c r="O831" s="28" t="s">
        <v>374</v>
      </c>
      <c r="P831" s="28" t="s">
        <v>351</v>
      </c>
      <c r="Q831" s="28" t="s">
        <v>241</v>
      </c>
      <c r="R831" s="28"/>
      <c r="S831" s="28" t="s">
        <v>709</v>
      </c>
      <c r="T831" s="28" t="s">
        <v>409</v>
      </c>
      <c r="U831" s="28" t="s">
        <v>410</v>
      </c>
      <c r="V831" s="28" t="s">
        <v>411</v>
      </c>
      <c r="W831" s="28" t="s">
        <v>411</v>
      </c>
      <c r="X831" s="28"/>
      <c r="Y831" s="28"/>
      <c r="Z831" s="28"/>
      <c r="AA831" s="28" t="s">
        <v>412</v>
      </c>
      <c r="AB831" s="43" t="s">
        <v>484</v>
      </c>
    </row>
    <row r="832" spans="1:28" ht="15" customHeight="1" x14ac:dyDescent="0.25">
      <c r="A832" s="46" t="s">
        <v>747</v>
      </c>
      <c r="B832" s="42" t="s">
        <v>646</v>
      </c>
      <c r="C832" s="42" t="s">
        <v>141</v>
      </c>
      <c r="D832" s="42" t="s">
        <v>736</v>
      </c>
      <c r="E832" s="18" t="str">
        <f t="shared" si="14"/>
        <v>D15</v>
      </c>
      <c r="F832" s="42" t="s">
        <v>949</v>
      </c>
      <c r="G832" s="47">
        <v>45336</v>
      </c>
      <c r="H832" s="42" t="s">
        <v>411</v>
      </c>
      <c r="I832" s="42" t="s">
        <v>745</v>
      </c>
      <c r="J832" s="28">
        <v>509918611</v>
      </c>
      <c r="K832" s="28" t="s">
        <v>928</v>
      </c>
      <c r="L832" s="28" t="s">
        <v>413</v>
      </c>
      <c r="M832" s="28" t="s">
        <v>376</v>
      </c>
      <c r="N832" s="28" t="s">
        <v>377</v>
      </c>
      <c r="O832" s="28" t="s">
        <v>374</v>
      </c>
      <c r="P832" s="28" t="s">
        <v>351</v>
      </c>
      <c r="Q832" s="28" t="s">
        <v>241</v>
      </c>
      <c r="R832" s="28"/>
      <c r="S832" s="28" t="s">
        <v>709</v>
      </c>
      <c r="T832" s="28" t="s">
        <v>409</v>
      </c>
      <c r="U832" s="28" t="s">
        <v>410</v>
      </c>
      <c r="V832" s="28" t="s">
        <v>411</v>
      </c>
      <c r="W832" s="28" t="s">
        <v>411</v>
      </c>
      <c r="X832" s="28"/>
      <c r="Y832" s="28"/>
      <c r="Z832" s="28"/>
      <c r="AA832" s="28" t="s">
        <v>412</v>
      </c>
      <c r="AB832" s="43" t="s">
        <v>484</v>
      </c>
    </row>
    <row r="833" spans="1:28" ht="15" customHeight="1" x14ac:dyDescent="0.25">
      <c r="A833" s="46" t="s">
        <v>747</v>
      </c>
      <c r="B833" s="42" t="s">
        <v>96</v>
      </c>
      <c r="C833" s="42" t="s">
        <v>141</v>
      </c>
      <c r="D833" s="42" t="s">
        <v>948</v>
      </c>
      <c r="E833" s="18" t="str">
        <f t="shared" si="14"/>
        <v>D15</v>
      </c>
      <c r="F833" s="42" t="s">
        <v>949</v>
      </c>
      <c r="G833" s="47">
        <v>45336</v>
      </c>
      <c r="H833" s="42" t="s">
        <v>411</v>
      </c>
      <c r="I833" s="42" t="s">
        <v>745</v>
      </c>
      <c r="J833" s="28">
        <v>509918611</v>
      </c>
      <c r="K833" s="28" t="s">
        <v>928</v>
      </c>
      <c r="L833" s="28" t="s">
        <v>413</v>
      </c>
      <c r="M833" s="28" t="s">
        <v>376</v>
      </c>
      <c r="N833" s="28" t="s">
        <v>377</v>
      </c>
      <c r="O833" s="28" t="s">
        <v>374</v>
      </c>
      <c r="P833" s="28" t="s">
        <v>351</v>
      </c>
      <c r="Q833" s="28" t="s">
        <v>241</v>
      </c>
      <c r="R833" s="28"/>
      <c r="S833" s="28" t="s">
        <v>709</v>
      </c>
      <c r="T833" s="28" t="s">
        <v>409</v>
      </c>
      <c r="U833" s="28" t="s">
        <v>410</v>
      </c>
      <c r="V833" s="28" t="s">
        <v>411</v>
      </c>
      <c r="W833" s="28" t="s">
        <v>411</v>
      </c>
      <c r="X833" s="28"/>
      <c r="Y833" s="28"/>
      <c r="Z833" s="28"/>
      <c r="AA833" s="28" t="s">
        <v>412</v>
      </c>
      <c r="AB833" s="43" t="s">
        <v>484</v>
      </c>
    </row>
    <row r="834" spans="1:28" ht="15" customHeight="1" x14ac:dyDescent="0.25">
      <c r="A834" s="46" t="s">
        <v>747</v>
      </c>
      <c r="B834" s="42" t="s">
        <v>647</v>
      </c>
      <c r="C834" s="42" t="s">
        <v>141</v>
      </c>
      <c r="D834" s="42" t="s">
        <v>173</v>
      </c>
      <c r="E834" s="18" t="str">
        <f t="shared" ref="E834:E897" si="15">C834</f>
        <v>D15</v>
      </c>
      <c r="F834" s="42" t="s">
        <v>949</v>
      </c>
      <c r="G834" s="47">
        <v>45336</v>
      </c>
      <c r="H834" s="42" t="s">
        <v>411</v>
      </c>
      <c r="I834" s="42" t="s">
        <v>745</v>
      </c>
      <c r="J834" s="28">
        <v>509918611</v>
      </c>
      <c r="K834" s="28" t="s">
        <v>928</v>
      </c>
      <c r="L834" s="28" t="s">
        <v>413</v>
      </c>
      <c r="M834" s="28" t="s">
        <v>376</v>
      </c>
      <c r="N834" s="28" t="s">
        <v>377</v>
      </c>
      <c r="O834" s="28" t="s">
        <v>374</v>
      </c>
      <c r="P834" s="28" t="s">
        <v>351</v>
      </c>
      <c r="Q834" s="28" t="s">
        <v>241</v>
      </c>
      <c r="R834" s="28"/>
      <c r="S834" s="28" t="s">
        <v>709</v>
      </c>
      <c r="T834" s="28" t="s">
        <v>409</v>
      </c>
      <c r="U834" s="28" t="s">
        <v>410</v>
      </c>
      <c r="V834" s="28" t="s">
        <v>411</v>
      </c>
      <c r="W834" s="28" t="s">
        <v>411</v>
      </c>
      <c r="X834" s="28"/>
      <c r="Y834" s="28"/>
      <c r="Z834" s="28"/>
      <c r="AA834" s="28" t="s">
        <v>412</v>
      </c>
      <c r="AB834" s="43" t="s">
        <v>484</v>
      </c>
    </row>
    <row r="835" spans="1:28" ht="15" customHeight="1" x14ac:dyDescent="0.25">
      <c r="A835" s="46" t="s">
        <v>747</v>
      </c>
      <c r="B835" s="42" t="s">
        <v>97</v>
      </c>
      <c r="C835" s="42" t="s">
        <v>902</v>
      </c>
      <c r="D835" s="42" t="s">
        <v>311</v>
      </c>
      <c r="E835" s="18" t="str">
        <f t="shared" si="15"/>
        <v>R13B</v>
      </c>
      <c r="F835" s="42" t="s">
        <v>949</v>
      </c>
      <c r="G835" s="47">
        <v>45336</v>
      </c>
      <c r="H835" s="42" t="s">
        <v>411</v>
      </c>
      <c r="I835" s="42" t="s">
        <v>745</v>
      </c>
      <c r="J835" s="28">
        <v>509918611</v>
      </c>
      <c r="K835" s="28" t="s">
        <v>928</v>
      </c>
      <c r="L835" s="28" t="s">
        <v>413</v>
      </c>
      <c r="M835" s="28" t="s">
        <v>376</v>
      </c>
      <c r="N835" s="28" t="s">
        <v>377</v>
      </c>
      <c r="O835" s="28" t="s">
        <v>374</v>
      </c>
      <c r="P835" s="28" t="s">
        <v>351</v>
      </c>
      <c r="Q835" s="28" t="s">
        <v>241</v>
      </c>
      <c r="R835" s="28"/>
      <c r="S835" s="28" t="s">
        <v>709</v>
      </c>
      <c r="T835" s="28" t="s">
        <v>409</v>
      </c>
      <c r="U835" s="28" t="s">
        <v>410</v>
      </c>
      <c r="V835" s="28" t="s">
        <v>411</v>
      </c>
      <c r="W835" s="28" t="s">
        <v>411</v>
      </c>
      <c r="X835" s="28"/>
      <c r="Y835" s="28"/>
      <c r="Z835" s="28"/>
      <c r="AA835" s="28" t="s">
        <v>412</v>
      </c>
      <c r="AB835" s="43" t="s">
        <v>484</v>
      </c>
    </row>
    <row r="836" spans="1:28" ht="15" customHeight="1" x14ac:dyDescent="0.25">
      <c r="A836" s="46" t="s">
        <v>747</v>
      </c>
      <c r="B836" s="42" t="s">
        <v>648</v>
      </c>
      <c r="C836" s="42" t="s">
        <v>141</v>
      </c>
      <c r="D836" s="42" t="s">
        <v>175</v>
      </c>
      <c r="E836" s="18" t="str">
        <f t="shared" si="15"/>
        <v>D15</v>
      </c>
      <c r="F836" s="42" t="s">
        <v>949</v>
      </c>
      <c r="G836" s="47">
        <v>45336</v>
      </c>
      <c r="H836" s="42" t="s">
        <v>411</v>
      </c>
      <c r="I836" s="42" t="s">
        <v>745</v>
      </c>
      <c r="J836" s="28">
        <v>509918611</v>
      </c>
      <c r="K836" s="28" t="s">
        <v>928</v>
      </c>
      <c r="L836" s="28" t="s">
        <v>413</v>
      </c>
      <c r="M836" s="28" t="s">
        <v>376</v>
      </c>
      <c r="N836" s="28" t="s">
        <v>377</v>
      </c>
      <c r="O836" s="28" t="s">
        <v>374</v>
      </c>
      <c r="P836" s="28" t="s">
        <v>351</v>
      </c>
      <c r="Q836" s="28" t="s">
        <v>241</v>
      </c>
      <c r="R836" s="28"/>
      <c r="S836" s="28" t="s">
        <v>709</v>
      </c>
      <c r="T836" s="28" t="s">
        <v>409</v>
      </c>
      <c r="U836" s="28" t="s">
        <v>410</v>
      </c>
      <c r="V836" s="28" t="s">
        <v>411</v>
      </c>
      <c r="W836" s="28" t="s">
        <v>411</v>
      </c>
      <c r="X836" s="28"/>
      <c r="Y836" s="28"/>
      <c r="Z836" s="28"/>
      <c r="AA836" s="28" t="s">
        <v>412</v>
      </c>
      <c r="AB836" s="43" t="s">
        <v>484</v>
      </c>
    </row>
    <row r="837" spans="1:28" ht="15" customHeight="1" x14ac:dyDescent="0.25">
      <c r="A837" s="46" t="s">
        <v>747</v>
      </c>
      <c r="B837" s="42" t="s">
        <v>98</v>
      </c>
      <c r="C837" s="42" t="s">
        <v>902</v>
      </c>
      <c r="D837" s="42" t="s">
        <v>313</v>
      </c>
      <c r="E837" s="18" t="str">
        <f t="shared" si="15"/>
        <v>R13B</v>
      </c>
      <c r="F837" s="42" t="s">
        <v>949</v>
      </c>
      <c r="G837" s="47">
        <v>45336</v>
      </c>
      <c r="H837" s="42" t="s">
        <v>411</v>
      </c>
      <c r="I837" s="42" t="s">
        <v>745</v>
      </c>
      <c r="J837" s="28">
        <v>509918611</v>
      </c>
      <c r="K837" s="28" t="s">
        <v>928</v>
      </c>
      <c r="L837" s="28" t="s">
        <v>413</v>
      </c>
      <c r="M837" s="28" t="s">
        <v>376</v>
      </c>
      <c r="N837" s="28" t="s">
        <v>377</v>
      </c>
      <c r="O837" s="28" t="s">
        <v>374</v>
      </c>
      <c r="P837" s="28" t="s">
        <v>351</v>
      </c>
      <c r="Q837" s="28" t="s">
        <v>241</v>
      </c>
      <c r="R837" s="28"/>
      <c r="S837" s="28" t="s">
        <v>709</v>
      </c>
      <c r="T837" s="28" t="s">
        <v>409</v>
      </c>
      <c r="U837" s="28" t="s">
        <v>410</v>
      </c>
      <c r="V837" s="28" t="s">
        <v>411</v>
      </c>
      <c r="W837" s="28" t="s">
        <v>411</v>
      </c>
      <c r="X837" s="28"/>
      <c r="Y837" s="28"/>
      <c r="Z837" s="28"/>
      <c r="AA837" s="28" t="s">
        <v>412</v>
      </c>
      <c r="AB837" s="43" t="s">
        <v>484</v>
      </c>
    </row>
    <row r="838" spans="1:28" ht="15" customHeight="1" x14ac:dyDescent="0.25">
      <c r="A838" s="6" t="s">
        <v>747</v>
      </c>
      <c r="B838" s="5" t="s">
        <v>21</v>
      </c>
      <c r="C838" s="5" t="s">
        <v>136</v>
      </c>
      <c r="D838" s="5" t="s">
        <v>37</v>
      </c>
      <c r="E838" s="18" t="str">
        <f t="shared" si="15"/>
        <v>R13</v>
      </c>
      <c r="F838" s="5" t="s">
        <v>746</v>
      </c>
      <c r="G838" s="7" t="e">
        <f>#REF!</f>
        <v>#REF!</v>
      </c>
      <c r="H838" s="5" t="s">
        <v>411</v>
      </c>
      <c r="I838" s="5" t="s">
        <v>745</v>
      </c>
      <c r="J838" s="23">
        <v>509918611</v>
      </c>
      <c r="K838" s="23" t="s">
        <v>928</v>
      </c>
      <c r="L838" s="23" t="s">
        <v>413</v>
      </c>
      <c r="M838" s="23" t="s">
        <v>376</v>
      </c>
      <c r="N838" s="23" t="s">
        <v>377</v>
      </c>
      <c r="O838" s="23" t="s">
        <v>374</v>
      </c>
      <c r="P838" s="23" t="s">
        <v>351</v>
      </c>
      <c r="Q838" s="23" t="s">
        <v>241</v>
      </c>
      <c r="R838" s="23"/>
      <c r="S838" s="23" t="s">
        <v>709</v>
      </c>
      <c r="T838" s="23" t="s">
        <v>409</v>
      </c>
      <c r="U838" s="23" t="s">
        <v>410</v>
      </c>
      <c r="V838" s="23" t="s">
        <v>411</v>
      </c>
      <c r="W838" s="23" t="s">
        <v>411</v>
      </c>
      <c r="X838" s="23"/>
      <c r="Y838" s="23"/>
      <c r="Z838" s="23"/>
      <c r="AA838" s="23" t="s">
        <v>412</v>
      </c>
      <c r="AB838" s="32" t="s">
        <v>484</v>
      </c>
    </row>
    <row r="839" spans="1:28" ht="15" customHeight="1" x14ac:dyDescent="0.25">
      <c r="A839" s="6" t="s">
        <v>747</v>
      </c>
      <c r="B839" s="5" t="s">
        <v>331</v>
      </c>
      <c r="C839" s="5" t="s">
        <v>136</v>
      </c>
      <c r="D839" s="5" t="s">
        <v>332</v>
      </c>
      <c r="E839" s="18" t="str">
        <f t="shared" si="15"/>
        <v>R13</v>
      </c>
      <c r="F839" s="5" t="s">
        <v>746</v>
      </c>
      <c r="G839" s="7" t="e">
        <f>#REF!</f>
        <v>#REF!</v>
      </c>
      <c r="H839" s="5" t="s">
        <v>411</v>
      </c>
      <c r="I839" s="5" t="s">
        <v>745</v>
      </c>
      <c r="J839" s="23">
        <v>509918611</v>
      </c>
      <c r="K839" s="23" t="s">
        <v>928</v>
      </c>
      <c r="L839" s="23" t="s">
        <v>413</v>
      </c>
      <c r="M839" s="23" t="s">
        <v>376</v>
      </c>
      <c r="N839" s="23" t="s">
        <v>377</v>
      </c>
      <c r="O839" s="23" t="s">
        <v>374</v>
      </c>
      <c r="P839" s="23" t="s">
        <v>351</v>
      </c>
      <c r="Q839" s="23" t="s">
        <v>241</v>
      </c>
      <c r="R839" s="23"/>
      <c r="S839" s="23" t="s">
        <v>709</v>
      </c>
      <c r="T839" s="23" t="s">
        <v>409</v>
      </c>
      <c r="U839" s="23" t="s">
        <v>410</v>
      </c>
      <c r="V839" s="23" t="s">
        <v>411</v>
      </c>
      <c r="W839" s="23" t="s">
        <v>411</v>
      </c>
      <c r="X839" s="23"/>
      <c r="Y839" s="23"/>
      <c r="Z839" s="23"/>
      <c r="AA839" s="23" t="s">
        <v>412</v>
      </c>
      <c r="AB839" s="32" t="s">
        <v>484</v>
      </c>
    </row>
    <row r="840" spans="1:28" ht="15" customHeight="1" x14ac:dyDescent="0.25">
      <c r="A840" s="6" t="s">
        <v>747</v>
      </c>
      <c r="B840" s="5" t="s">
        <v>22</v>
      </c>
      <c r="C840" s="5" t="s">
        <v>136</v>
      </c>
      <c r="D840" s="5" t="s">
        <v>38</v>
      </c>
      <c r="E840" s="18" t="str">
        <f t="shared" si="15"/>
        <v>R13</v>
      </c>
      <c r="F840" s="5" t="s">
        <v>746</v>
      </c>
      <c r="G840" s="7" t="e">
        <f>#REF!</f>
        <v>#REF!</v>
      </c>
      <c r="H840" s="5" t="s">
        <v>411</v>
      </c>
      <c r="I840" s="5" t="s">
        <v>745</v>
      </c>
      <c r="J840" s="23">
        <v>509918611</v>
      </c>
      <c r="K840" s="23" t="s">
        <v>928</v>
      </c>
      <c r="L840" s="23" t="s">
        <v>413</v>
      </c>
      <c r="M840" s="23" t="s">
        <v>376</v>
      </c>
      <c r="N840" s="23" t="s">
        <v>377</v>
      </c>
      <c r="O840" s="23" t="s">
        <v>374</v>
      </c>
      <c r="P840" s="23" t="s">
        <v>351</v>
      </c>
      <c r="Q840" s="23" t="s">
        <v>241</v>
      </c>
      <c r="R840" s="23"/>
      <c r="S840" s="23" t="s">
        <v>709</v>
      </c>
      <c r="T840" s="23" t="s">
        <v>409</v>
      </c>
      <c r="U840" s="23" t="s">
        <v>410</v>
      </c>
      <c r="V840" s="23" t="s">
        <v>411</v>
      </c>
      <c r="W840" s="23" t="s">
        <v>411</v>
      </c>
      <c r="X840" s="23"/>
      <c r="Y840" s="23"/>
      <c r="Z840" s="23"/>
      <c r="AA840" s="23" t="s">
        <v>412</v>
      </c>
      <c r="AB840" s="32" t="s">
        <v>484</v>
      </c>
    </row>
    <row r="841" spans="1:28" ht="15" customHeight="1" x14ac:dyDescent="0.25">
      <c r="A841" s="6" t="s">
        <v>747</v>
      </c>
      <c r="B841" s="5" t="s">
        <v>23</v>
      </c>
      <c r="C841" s="5" t="s">
        <v>136</v>
      </c>
      <c r="D841" s="5" t="s">
        <v>39</v>
      </c>
      <c r="E841" s="18" t="str">
        <f t="shared" si="15"/>
        <v>R13</v>
      </c>
      <c r="F841" s="5" t="s">
        <v>746</v>
      </c>
      <c r="G841" s="7" t="e">
        <f>#REF!</f>
        <v>#REF!</v>
      </c>
      <c r="H841" s="5" t="s">
        <v>411</v>
      </c>
      <c r="I841" s="5" t="s">
        <v>745</v>
      </c>
      <c r="J841" s="23">
        <v>509918611</v>
      </c>
      <c r="K841" s="23" t="s">
        <v>928</v>
      </c>
      <c r="L841" s="23" t="s">
        <v>413</v>
      </c>
      <c r="M841" s="23" t="s">
        <v>376</v>
      </c>
      <c r="N841" s="23" t="s">
        <v>377</v>
      </c>
      <c r="O841" s="23" t="s">
        <v>374</v>
      </c>
      <c r="P841" s="23" t="s">
        <v>351</v>
      </c>
      <c r="Q841" s="23" t="s">
        <v>241</v>
      </c>
      <c r="R841" s="23"/>
      <c r="S841" s="23" t="s">
        <v>709</v>
      </c>
      <c r="T841" s="23" t="s">
        <v>409</v>
      </c>
      <c r="U841" s="23" t="s">
        <v>410</v>
      </c>
      <c r="V841" s="23" t="s">
        <v>411</v>
      </c>
      <c r="W841" s="23" t="s">
        <v>411</v>
      </c>
      <c r="X841" s="23"/>
      <c r="Y841" s="23"/>
      <c r="Z841" s="23"/>
      <c r="AA841" s="23" t="s">
        <v>412</v>
      </c>
      <c r="AB841" s="32" t="s">
        <v>484</v>
      </c>
    </row>
    <row r="842" spans="1:28" ht="15" customHeight="1" x14ac:dyDescent="0.25">
      <c r="A842" s="6" t="s">
        <v>747</v>
      </c>
      <c r="B842" s="5" t="s">
        <v>79</v>
      </c>
      <c r="C842" s="5" t="s">
        <v>136</v>
      </c>
      <c r="D842" s="5" t="s">
        <v>80</v>
      </c>
      <c r="E842" s="18" t="str">
        <f t="shared" si="15"/>
        <v>R13</v>
      </c>
      <c r="F842" s="5" t="s">
        <v>746</v>
      </c>
      <c r="G842" s="7" t="e">
        <f>#REF!</f>
        <v>#REF!</v>
      </c>
      <c r="H842" s="5" t="s">
        <v>411</v>
      </c>
      <c r="I842" s="5" t="s">
        <v>745</v>
      </c>
      <c r="J842" s="23">
        <v>509918611</v>
      </c>
      <c r="K842" s="23" t="s">
        <v>928</v>
      </c>
      <c r="L842" s="23" t="s">
        <v>413</v>
      </c>
      <c r="M842" s="23" t="s">
        <v>376</v>
      </c>
      <c r="N842" s="23" t="s">
        <v>377</v>
      </c>
      <c r="O842" s="23" t="s">
        <v>374</v>
      </c>
      <c r="P842" s="23" t="s">
        <v>351</v>
      </c>
      <c r="Q842" s="23" t="s">
        <v>241</v>
      </c>
      <c r="R842" s="23"/>
      <c r="S842" s="23" t="s">
        <v>709</v>
      </c>
      <c r="T842" s="23" t="s">
        <v>409</v>
      </c>
      <c r="U842" s="23" t="s">
        <v>410</v>
      </c>
      <c r="V842" s="23" t="s">
        <v>411</v>
      </c>
      <c r="W842" s="23" t="s">
        <v>411</v>
      </c>
      <c r="X842" s="23"/>
      <c r="Y842" s="23"/>
      <c r="Z842" s="23"/>
      <c r="AA842" s="23" t="s">
        <v>412</v>
      </c>
      <c r="AB842" s="32" t="s">
        <v>484</v>
      </c>
    </row>
    <row r="843" spans="1:28" ht="15" customHeight="1" x14ac:dyDescent="0.25">
      <c r="A843" s="6" t="s">
        <v>747</v>
      </c>
      <c r="B843" s="5" t="s">
        <v>122</v>
      </c>
      <c r="C843" s="5" t="s">
        <v>136</v>
      </c>
      <c r="D843" s="5" t="s">
        <v>303</v>
      </c>
      <c r="E843" s="18" t="str">
        <f t="shared" si="15"/>
        <v>R13</v>
      </c>
      <c r="F843" s="5" t="s">
        <v>746</v>
      </c>
      <c r="G843" s="7" t="e">
        <f>#REF!</f>
        <v>#REF!</v>
      </c>
      <c r="H843" s="5" t="s">
        <v>411</v>
      </c>
      <c r="I843" s="5" t="s">
        <v>745</v>
      </c>
      <c r="J843" s="23">
        <v>509918611</v>
      </c>
      <c r="K843" s="23" t="s">
        <v>928</v>
      </c>
      <c r="L843" s="23" t="s">
        <v>413</v>
      </c>
      <c r="M843" s="23" t="s">
        <v>376</v>
      </c>
      <c r="N843" s="23" t="s">
        <v>377</v>
      </c>
      <c r="O843" s="23" t="s">
        <v>374</v>
      </c>
      <c r="P843" s="23" t="s">
        <v>351</v>
      </c>
      <c r="Q843" s="23" t="s">
        <v>241</v>
      </c>
      <c r="R843" s="23"/>
      <c r="S843" s="23" t="s">
        <v>709</v>
      </c>
      <c r="T843" s="23" t="s">
        <v>409</v>
      </c>
      <c r="U843" s="23" t="s">
        <v>410</v>
      </c>
      <c r="V843" s="23" t="s">
        <v>411</v>
      </c>
      <c r="W843" s="23" t="s">
        <v>411</v>
      </c>
      <c r="X843" s="23"/>
      <c r="Y843" s="23"/>
      <c r="Z843" s="23"/>
      <c r="AA843" s="23" t="s">
        <v>412</v>
      </c>
      <c r="AB843" s="32" t="s">
        <v>484</v>
      </c>
    </row>
    <row r="844" spans="1:28" ht="15" customHeight="1" x14ac:dyDescent="0.25">
      <c r="A844" s="6" t="s">
        <v>747</v>
      </c>
      <c r="B844" s="5" t="s">
        <v>672</v>
      </c>
      <c r="C844" s="5" t="s">
        <v>136</v>
      </c>
      <c r="D844" s="5" t="s">
        <v>437</v>
      </c>
      <c r="E844" s="18" t="str">
        <f t="shared" si="15"/>
        <v>R13</v>
      </c>
      <c r="F844" s="5" t="s">
        <v>746</v>
      </c>
      <c r="G844" s="7" t="e">
        <f>#REF!</f>
        <v>#REF!</v>
      </c>
      <c r="H844" s="5" t="s">
        <v>411</v>
      </c>
      <c r="I844" s="5" t="s">
        <v>745</v>
      </c>
      <c r="J844" s="23">
        <v>509918611</v>
      </c>
      <c r="K844" s="23" t="s">
        <v>928</v>
      </c>
      <c r="L844" s="23" t="s">
        <v>413</v>
      </c>
      <c r="M844" s="23" t="s">
        <v>376</v>
      </c>
      <c r="N844" s="23" t="s">
        <v>377</v>
      </c>
      <c r="O844" s="23" t="s">
        <v>374</v>
      </c>
      <c r="P844" s="23" t="s">
        <v>351</v>
      </c>
      <c r="Q844" s="23" t="s">
        <v>241</v>
      </c>
      <c r="R844" s="23"/>
      <c r="S844" s="23" t="s">
        <v>709</v>
      </c>
      <c r="T844" s="23" t="s">
        <v>409</v>
      </c>
      <c r="U844" s="23" t="s">
        <v>410</v>
      </c>
      <c r="V844" s="23" t="s">
        <v>411</v>
      </c>
      <c r="W844" s="23" t="s">
        <v>411</v>
      </c>
      <c r="X844" s="23"/>
      <c r="Y844" s="23"/>
      <c r="Z844" s="23"/>
      <c r="AA844" s="23" t="s">
        <v>412</v>
      </c>
      <c r="AB844" s="32" t="s">
        <v>484</v>
      </c>
    </row>
    <row r="845" spans="1:28" ht="15" customHeight="1" x14ac:dyDescent="0.25">
      <c r="A845" s="6" t="s">
        <v>747</v>
      </c>
      <c r="B845" s="5" t="s">
        <v>123</v>
      </c>
      <c r="C845" s="5" t="s">
        <v>136</v>
      </c>
      <c r="D845" s="5" t="s">
        <v>333</v>
      </c>
      <c r="E845" s="18" t="str">
        <f t="shared" si="15"/>
        <v>R13</v>
      </c>
      <c r="F845" s="5" t="s">
        <v>746</v>
      </c>
      <c r="G845" s="7" t="e">
        <f>#REF!</f>
        <v>#REF!</v>
      </c>
      <c r="H845" s="5" t="s">
        <v>411</v>
      </c>
      <c r="I845" s="5" t="s">
        <v>745</v>
      </c>
      <c r="J845" s="23">
        <v>509918611</v>
      </c>
      <c r="K845" s="23" t="s">
        <v>928</v>
      </c>
      <c r="L845" s="23" t="s">
        <v>413</v>
      </c>
      <c r="M845" s="23" t="s">
        <v>376</v>
      </c>
      <c r="N845" s="23" t="s">
        <v>377</v>
      </c>
      <c r="O845" s="23" t="s">
        <v>374</v>
      </c>
      <c r="P845" s="23" t="s">
        <v>351</v>
      </c>
      <c r="Q845" s="23" t="s">
        <v>241</v>
      </c>
      <c r="R845" s="23"/>
      <c r="S845" s="23" t="s">
        <v>709</v>
      </c>
      <c r="T845" s="23" t="s">
        <v>409</v>
      </c>
      <c r="U845" s="23" t="s">
        <v>410</v>
      </c>
      <c r="V845" s="23" t="s">
        <v>411</v>
      </c>
      <c r="W845" s="23" t="s">
        <v>411</v>
      </c>
      <c r="X845" s="23"/>
      <c r="Y845" s="23"/>
      <c r="Z845" s="23"/>
      <c r="AA845" s="23" t="s">
        <v>412</v>
      </c>
      <c r="AB845" s="32" t="s">
        <v>484</v>
      </c>
    </row>
    <row r="846" spans="1:28" ht="15" customHeight="1" x14ac:dyDescent="0.25">
      <c r="A846" s="6" t="s">
        <v>747</v>
      </c>
      <c r="B846" s="5" t="s">
        <v>334</v>
      </c>
      <c r="C846" s="5" t="s">
        <v>136</v>
      </c>
      <c r="D846" s="5" t="s">
        <v>335</v>
      </c>
      <c r="E846" s="18" t="str">
        <f t="shared" si="15"/>
        <v>R13</v>
      </c>
      <c r="F846" s="5" t="s">
        <v>746</v>
      </c>
      <c r="G846" s="7" t="e">
        <f>#REF!</f>
        <v>#REF!</v>
      </c>
      <c r="H846" s="5" t="s">
        <v>411</v>
      </c>
      <c r="I846" s="5" t="s">
        <v>745</v>
      </c>
      <c r="J846" s="23">
        <v>509918611</v>
      </c>
      <c r="K846" s="23" t="s">
        <v>928</v>
      </c>
      <c r="L846" s="23" t="s">
        <v>413</v>
      </c>
      <c r="M846" s="23" t="s">
        <v>376</v>
      </c>
      <c r="N846" s="23" t="s">
        <v>377</v>
      </c>
      <c r="O846" s="23" t="s">
        <v>374</v>
      </c>
      <c r="P846" s="23" t="s">
        <v>351</v>
      </c>
      <c r="Q846" s="23" t="s">
        <v>241</v>
      </c>
      <c r="R846" s="23"/>
      <c r="S846" s="23" t="s">
        <v>709</v>
      </c>
      <c r="T846" s="23" t="s">
        <v>409</v>
      </c>
      <c r="U846" s="23" t="s">
        <v>410</v>
      </c>
      <c r="V846" s="23" t="s">
        <v>411</v>
      </c>
      <c r="W846" s="23" t="s">
        <v>411</v>
      </c>
      <c r="X846" s="23"/>
      <c r="Y846" s="23"/>
      <c r="Z846" s="23"/>
      <c r="AA846" s="23" t="s">
        <v>412</v>
      </c>
      <c r="AB846" s="32" t="s">
        <v>484</v>
      </c>
    </row>
    <row r="847" spans="1:28" ht="15" customHeight="1" x14ac:dyDescent="0.25">
      <c r="A847" s="6" t="s">
        <v>747</v>
      </c>
      <c r="B847" s="5" t="s">
        <v>336</v>
      </c>
      <c r="C847" s="5" t="s">
        <v>136</v>
      </c>
      <c r="D847" s="5" t="s">
        <v>748</v>
      </c>
      <c r="E847" s="18" t="str">
        <f t="shared" si="15"/>
        <v>R13</v>
      </c>
      <c r="F847" s="5" t="s">
        <v>746</v>
      </c>
      <c r="G847" s="7" t="e">
        <f>#REF!</f>
        <v>#REF!</v>
      </c>
      <c r="H847" s="5" t="s">
        <v>411</v>
      </c>
      <c r="I847" s="5" t="s">
        <v>745</v>
      </c>
      <c r="J847" s="23">
        <v>509918611</v>
      </c>
      <c r="K847" s="23" t="s">
        <v>928</v>
      </c>
      <c r="L847" s="23" t="s">
        <v>413</v>
      </c>
      <c r="M847" s="23" t="s">
        <v>376</v>
      </c>
      <c r="N847" s="23" t="s">
        <v>377</v>
      </c>
      <c r="O847" s="23" t="s">
        <v>374</v>
      </c>
      <c r="P847" s="23" t="s">
        <v>351</v>
      </c>
      <c r="Q847" s="23" t="s">
        <v>241</v>
      </c>
      <c r="R847" s="23"/>
      <c r="S847" s="23" t="s">
        <v>709</v>
      </c>
      <c r="T847" s="23" t="s">
        <v>409</v>
      </c>
      <c r="U847" s="23" t="s">
        <v>410</v>
      </c>
      <c r="V847" s="23" t="s">
        <v>411</v>
      </c>
      <c r="W847" s="23" t="s">
        <v>411</v>
      </c>
      <c r="X847" s="23"/>
      <c r="Y847" s="23"/>
      <c r="Z847" s="23"/>
      <c r="AA847" s="23" t="s">
        <v>412</v>
      </c>
      <c r="AB847" s="32" t="s">
        <v>484</v>
      </c>
    </row>
    <row r="848" spans="1:28" ht="15" customHeight="1" x14ac:dyDescent="0.25">
      <c r="A848" s="6" t="s">
        <v>747</v>
      </c>
      <c r="B848" s="5" t="s">
        <v>664</v>
      </c>
      <c r="C848" s="5" t="s">
        <v>136</v>
      </c>
      <c r="D848" s="5" t="s">
        <v>697</v>
      </c>
      <c r="E848" s="18" t="str">
        <f t="shared" si="15"/>
        <v>R13</v>
      </c>
      <c r="F848" s="5" t="s">
        <v>746</v>
      </c>
      <c r="G848" s="7" t="e">
        <f>#REF!</f>
        <v>#REF!</v>
      </c>
      <c r="H848" s="5" t="s">
        <v>411</v>
      </c>
      <c r="I848" s="5" t="s">
        <v>745</v>
      </c>
      <c r="J848" s="23">
        <v>509918611</v>
      </c>
      <c r="K848" s="23" t="s">
        <v>928</v>
      </c>
      <c r="L848" s="23" t="s">
        <v>413</v>
      </c>
      <c r="M848" s="23" t="s">
        <v>376</v>
      </c>
      <c r="N848" s="23" t="s">
        <v>377</v>
      </c>
      <c r="O848" s="23" t="s">
        <v>374</v>
      </c>
      <c r="P848" s="23" t="s">
        <v>351</v>
      </c>
      <c r="Q848" s="23" t="s">
        <v>241</v>
      </c>
      <c r="R848" s="23"/>
      <c r="S848" s="23" t="s">
        <v>709</v>
      </c>
      <c r="T848" s="23" t="s">
        <v>409</v>
      </c>
      <c r="U848" s="23" t="s">
        <v>410</v>
      </c>
      <c r="V848" s="23" t="s">
        <v>411</v>
      </c>
      <c r="W848" s="23" t="s">
        <v>411</v>
      </c>
      <c r="X848" s="23"/>
      <c r="Y848" s="23"/>
      <c r="Z848" s="23"/>
      <c r="AA848" s="23" t="s">
        <v>412</v>
      </c>
      <c r="AB848" s="32" t="s">
        <v>484</v>
      </c>
    </row>
    <row r="849" spans="1:28" ht="15" customHeight="1" x14ac:dyDescent="0.25">
      <c r="A849" s="6" t="s">
        <v>747</v>
      </c>
      <c r="B849" s="5" t="s">
        <v>140</v>
      </c>
      <c r="C849" s="5" t="s">
        <v>136</v>
      </c>
      <c r="D849" s="5" t="s">
        <v>692</v>
      </c>
      <c r="E849" s="18" t="str">
        <f t="shared" si="15"/>
        <v>R13</v>
      </c>
      <c r="F849" s="5" t="s">
        <v>746</v>
      </c>
      <c r="G849" s="7" t="e">
        <f>#REF!</f>
        <v>#REF!</v>
      </c>
      <c r="H849" s="5" t="s">
        <v>411</v>
      </c>
      <c r="I849" s="5" t="s">
        <v>745</v>
      </c>
      <c r="J849" s="23">
        <v>509918611</v>
      </c>
      <c r="K849" s="23" t="s">
        <v>928</v>
      </c>
      <c r="L849" s="23" t="s">
        <v>413</v>
      </c>
      <c r="M849" s="23" t="s">
        <v>376</v>
      </c>
      <c r="N849" s="23" t="s">
        <v>377</v>
      </c>
      <c r="O849" s="23" t="s">
        <v>374</v>
      </c>
      <c r="P849" s="23" t="s">
        <v>351</v>
      </c>
      <c r="Q849" s="23" t="s">
        <v>241</v>
      </c>
      <c r="R849" s="23"/>
      <c r="S849" s="23" t="s">
        <v>709</v>
      </c>
      <c r="T849" s="23" t="s">
        <v>409</v>
      </c>
      <c r="U849" s="23" t="s">
        <v>410</v>
      </c>
      <c r="V849" s="23" t="s">
        <v>411</v>
      </c>
      <c r="W849" s="23" t="s">
        <v>411</v>
      </c>
      <c r="X849" s="23"/>
      <c r="Y849" s="23"/>
      <c r="Z849" s="23"/>
      <c r="AA849" s="23" t="s">
        <v>412</v>
      </c>
      <c r="AB849" s="32" t="s">
        <v>484</v>
      </c>
    </row>
    <row r="850" spans="1:28" ht="15" customHeight="1" x14ac:dyDescent="0.25">
      <c r="A850" s="6" t="s">
        <v>747</v>
      </c>
      <c r="B850" s="5" t="s">
        <v>54</v>
      </c>
      <c r="C850" s="5" t="s">
        <v>400</v>
      </c>
      <c r="D850" s="5" t="s">
        <v>61</v>
      </c>
      <c r="E850" s="18" t="str">
        <f t="shared" si="15"/>
        <v>R12, R13</v>
      </c>
      <c r="F850" s="5" t="s">
        <v>746</v>
      </c>
      <c r="G850" s="7" t="e">
        <f>#REF!</f>
        <v>#REF!</v>
      </c>
      <c r="H850" s="5" t="s">
        <v>411</v>
      </c>
      <c r="I850" s="5" t="s">
        <v>745</v>
      </c>
      <c r="J850" s="23">
        <v>509918611</v>
      </c>
      <c r="K850" s="23" t="s">
        <v>928</v>
      </c>
      <c r="L850" s="23" t="s">
        <v>413</v>
      </c>
      <c r="M850" s="23" t="s">
        <v>376</v>
      </c>
      <c r="N850" s="23" t="s">
        <v>377</v>
      </c>
      <c r="O850" s="23" t="s">
        <v>374</v>
      </c>
      <c r="P850" s="23" t="s">
        <v>351</v>
      </c>
      <c r="Q850" s="23" t="s">
        <v>241</v>
      </c>
      <c r="R850" s="23"/>
      <c r="S850" s="23" t="s">
        <v>709</v>
      </c>
      <c r="T850" s="23" t="s">
        <v>409</v>
      </c>
      <c r="U850" s="23" t="s">
        <v>410</v>
      </c>
      <c r="V850" s="23" t="s">
        <v>411</v>
      </c>
      <c r="W850" s="23" t="s">
        <v>411</v>
      </c>
      <c r="X850" s="23"/>
      <c r="Y850" s="23"/>
      <c r="Z850" s="23"/>
      <c r="AA850" s="23" t="s">
        <v>412</v>
      </c>
      <c r="AB850" s="32" t="s">
        <v>484</v>
      </c>
    </row>
    <row r="851" spans="1:28" ht="15" customHeight="1" x14ac:dyDescent="0.25">
      <c r="A851" s="6" t="s">
        <v>747</v>
      </c>
      <c r="B851" s="5" t="s">
        <v>60</v>
      </c>
      <c r="C851" s="5" t="s">
        <v>400</v>
      </c>
      <c r="D851" s="5" t="s">
        <v>66</v>
      </c>
      <c r="E851" s="18" t="str">
        <f t="shared" si="15"/>
        <v>R12, R13</v>
      </c>
      <c r="F851" s="5" t="s">
        <v>746</v>
      </c>
      <c r="G851" s="7" t="e">
        <f>#REF!</f>
        <v>#REF!</v>
      </c>
      <c r="H851" s="5" t="s">
        <v>411</v>
      </c>
      <c r="I851" s="5" t="s">
        <v>745</v>
      </c>
      <c r="J851" s="23">
        <v>509918611</v>
      </c>
      <c r="K851" s="23" t="s">
        <v>928</v>
      </c>
      <c r="L851" s="23" t="s">
        <v>413</v>
      </c>
      <c r="M851" s="23" t="s">
        <v>376</v>
      </c>
      <c r="N851" s="23" t="s">
        <v>377</v>
      </c>
      <c r="O851" s="23" t="s">
        <v>374</v>
      </c>
      <c r="P851" s="23" t="s">
        <v>351</v>
      </c>
      <c r="Q851" s="23" t="s">
        <v>241</v>
      </c>
      <c r="R851" s="23"/>
      <c r="S851" s="23" t="s">
        <v>709</v>
      </c>
      <c r="T851" s="23" t="s">
        <v>409</v>
      </c>
      <c r="U851" s="23" t="s">
        <v>410</v>
      </c>
      <c r="V851" s="23" t="s">
        <v>411</v>
      </c>
      <c r="W851" s="23" t="s">
        <v>411</v>
      </c>
      <c r="X851" s="23"/>
      <c r="Y851" s="23"/>
      <c r="Z851" s="23"/>
      <c r="AA851" s="23" t="s">
        <v>412</v>
      </c>
      <c r="AB851" s="32" t="s">
        <v>484</v>
      </c>
    </row>
    <row r="852" spans="1:28" ht="15" customHeight="1" x14ac:dyDescent="0.25">
      <c r="A852" s="6" t="s">
        <v>747</v>
      </c>
      <c r="B852" s="5" t="s">
        <v>124</v>
      </c>
      <c r="C852" s="5" t="s">
        <v>141</v>
      </c>
      <c r="D852" s="5" t="s">
        <v>157</v>
      </c>
      <c r="E852" s="18" t="str">
        <f t="shared" si="15"/>
        <v>D15</v>
      </c>
      <c r="F852" s="5" t="s">
        <v>746</v>
      </c>
      <c r="G852" s="7" t="e">
        <f>#REF!</f>
        <v>#REF!</v>
      </c>
      <c r="H852" s="5" t="s">
        <v>411</v>
      </c>
      <c r="I852" s="5" t="s">
        <v>745</v>
      </c>
      <c r="J852" s="23">
        <v>509918611</v>
      </c>
      <c r="K852" s="23" t="s">
        <v>928</v>
      </c>
      <c r="L852" s="23" t="s">
        <v>413</v>
      </c>
      <c r="M852" s="23" t="s">
        <v>376</v>
      </c>
      <c r="N852" s="23" t="s">
        <v>377</v>
      </c>
      <c r="O852" s="23" t="s">
        <v>374</v>
      </c>
      <c r="P852" s="23" t="s">
        <v>351</v>
      </c>
      <c r="Q852" s="23" t="s">
        <v>241</v>
      </c>
      <c r="R852" s="23"/>
      <c r="S852" s="23" t="s">
        <v>709</v>
      </c>
      <c r="T852" s="23" t="s">
        <v>409</v>
      </c>
      <c r="U852" s="23" t="s">
        <v>410</v>
      </c>
      <c r="V852" s="23" t="s">
        <v>411</v>
      </c>
      <c r="W852" s="23" t="s">
        <v>411</v>
      </c>
      <c r="X852" s="23"/>
      <c r="Y852" s="23"/>
      <c r="Z852" s="23"/>
      <c r="AA852" s="23" t="s">
        <v>412</v>
      </c>
      <c r="AB852" s="32" t="s">
        <v>484</v>
      </c>
    </row>
    <row r="853" spans="1:28" ht="15" customHeight="1" x14ac:dyDescent="0.25">
      <c r="A853" s="6" t="s">
        <v>747</v>
      </c>
      <c r="B853" s="5" t="s">
        <v>125</v>
      </c>
      <c r="C853" s="5" t="s">
        <v>397</v>
      </c>
      <c r="D853" s="5" t="s">
        <v>151</v>
      </c>
      <c r="E853" s="18" t="str">
        <f t="shared" si="15"/>
        <v>R12/D13</v>
      </c>
      <c r="F853" s="5" t="s">
        <v>746</v>
      </c>
      <c r="G853" s="7" t="e">
        <f>#REF!</f>
        <v>#REF!</v>
      </c>
      <c r="H853" s="5" t="s">
        <v>411</v>
      </c>
      <c r="I853" s="5" t="s">
        <v>745</v>
      </c>
      <c r="J853" s="23">
        <v>509918611</v>
      </c>
      <c r="K853" s="23" t="s">
        <v>928</v>
      </c>
      <c r="L853" s="23" t="s">
        <v>413</v>
      </c>
      <c r="M853" s="23" t="s">
        <v>376</v>
      </c>
      <c r="N853" s="23" t="s">
        <v>377</v>
      </c>
      <c r="O853" s="23" t="s">
        <v>374</v>
      </c>
      <c r="P853" s="23" t="s">
        <v>351</v>
      </c>
      <c r="Q853" s="23" t="s">
        <v>241</v>
      </c>
      <c r="R853" s="23"/>
      <c r="S853" s="23" t="s">
        <v>709</v>
      </c>
      <c r="T853" s="23" t="s">
        <v>409</v>
      </c>
      <c r="U853" s="23" t="s">
        <v>410</v>
      </c>
      <c r="V853" s="23" t="s">
        <v>411</v>
      </c>
      <c r="W853" s="23" t="s">
        <v>411</v>
      </c>
      <c r="X853" s="23"/>
      <c r="Y853" s="23"/>
      <c r="Z853" s="23"/>
      <c r="AA853" s="23" t="s">
        <v>412</v>
      </c>
      <c r="AB853" s="32" t="s">
        <v>484</v>
      </c>
    </row>
    <row r="854" spans="1:28" ht="15" customHeight="1" x14ac:dyDescent="0.25">
      <c r="A854" s="6" t="s">
        <v>747</v>
      </c>
      <c r="B854" s="5" t="s">
        <v>126</v>
      </c>
      <c r="C854" s="5" t="s">
        <v>397</v>
      </c>
      <c r="D854" s="5" t="s">
        <v>152</v>
      </c>
      <c r="E854" s="18" t="str">
        <f t="shared" si="15"/>
        <v>R12/D13</v>
      </c>
      <c r="F854" s="5" t="s">
        <v>746</v>
      </c>
      <c r="G854" s="7" t="e">
        <f>#REF!</f>
        <v>#REF!</v>
      </c>
      <c r="H854" s="5" t="s">
        <v>411</v>
      </c>
      <c r="I854" s="5" t="s">
        <v>745</v>
      </c>
      <c r="J854" s="23">
        <v>509918611</v>
      </c>
      <c r="K854" s="23" t="s">
        <v>928</v>
      </c>
      <c r="L854" s="23" t="s">
        <v>413</v>
      </c>
      <c r="M854" s="23" t="s">
        <v>376</v>
      </c>
      <c r="N854" s="23" t="s">
        <v>377</v>
      </c>
      <c r="O854" s="23" t="s">
        <v>374</v>
      </c>
      <c r="P854" s="23" t="s">
        <v>351</v>
      </c>
      <c r="Q854" s="23" t="s">
        <v>241</v>
      </c>
      <c r="R854" s="23"/>
      <c r="S854" s="23" t="s">
        <v>709</v>
      </c>
      <c r="T854" s="23" t="s">
        <v>409</v>
      </c>
      <c r="U854" s="23" t="s">
        <v>410</v>
      </c>
      <c r="V854" s="23" t="s">
        <v>411</v>
      </c>
      <c r="W854" s="23" t="s">
        <v>411</v>
      </c>
      <c r="X854" s="23"/>
      <c r="Y854" s="23"/>
      <c r="Z854" s="23"/>
      <c r="AA854" s="23" t="s">
        <v>412</v>
      </c>
      <c r="AB854" s="32" t="s">
        <v>484</v>
      </c>
    </row>
    <row r="855" spans="1:28" ht="15" customHeight="1" x14ac:dyDescent="0.25">
      <c r="A855" s="6" t="s">
        <v>747</v>
      </c>
      <c r="B855" s="5" t="s">
        <v>673</v>
      </c>
      <c r="C855" s="5" t="s">
        <v>136</v>
      </c>
      <c r="D855" s="5" t="s">
        <v>438</v>
      </c>
      <c r="E855" s="18" t="str">
        <f t="shared" si="15"/>
        <v>R13</v>
      </c>
      <c r="F855" s="5" t="s">
        <v>746</v>
      </c>
      <c r="G855" s="7" t="e">
        <f>#REF!</f>
        <v>#REF!</v>
      </c>
      <c r="H855" s="5" t="s">
        <v>411</v>
      </c>
      <c r="I855" s="5" t="s">
        <v>745</v>
      </c>
      <c r="J855" s="23">
        <v>509918611</v>
      </c>
      <c r="K855" s="23" t="s">
        <v>928</v>
      </c>
      <c r="L855" s="23" t="s">
        <v>413</v>
      </c>
      <c r="M855" s="23" t="s">
        <v>376</v>
      </c>
      <c r="N855" s="23" t="s">
        <v>377</v>
      </c>
      <c r="O855" s="23" t="s">
        <v>374</v>
      </c>
      <c r="P855" s="23" t="s">
        <v>351</v>
      </c>
      <c r="Q855" s="23" t="s">
        <v>241</v>
      </c>
      <c r="R855" s="23"/>
      <c r="S855" s="23" t="s">
        <v>709</v>
      </c>
      <c r="T855" s="23" t="s">
        <v>409</v>
      </c>
      <c r="U855" s="23" t="s">
        <v>410</v>
      </c>
      <c r="V855" s="23" t="s">
        <v>411</v>
      </c>
      <c r="W855" s="23" t="s">
        <v>411</v>
      </c>
      <c r="X855" s="23"/>
      <c r="Y855" s="23"/>
      <c r="Z855" s="23"/>
      <c r="AA855" s="23" t="s">
        <v>412</v>
      </c>
      <c r="AB855" s="32" t="s">
        <v>484</v>
      </c>
    </row>
    <row r="856" spans="1:28" ht="15" customHeight="1" x14ac:dyDescent="0.25">
      <c r="A856" s="6" t="s">
        <v>747</v>
      </c>
      <c r="B856" s="5" t="s">
        <v>674</v>
      </c>
      <c r="C856" s="5" t="s">
        <v>136</v>
      </c>
      <c r="D856" s="5" t="s">
        <v>439</v>
      </c>
      <c r="E856" s="18" t="str">
        <f t="shared" si="15"/>
        <v>R13</v>
      </c>
      <c r="F856" s="5" t="s">
        <v>746</v>
      </c>
      <c r="G856" s="7" t="e">
        <f>#REF!</f>
        <v>#REF!</v>
      </c>
      <c r="H856" s="5" t="s">
        <v>411</v>
      </c>
      <c r="I856" s="5" t="s">
        <v>745</v>
      </c>
      <c r="J856" s="23">
        <v>509918611</v>
      </c>
      <c r="K856" s="23" t="s">
        <v>928</v>
      </c>
      <c r="L856" s="23" t="s">
        <v>413</v>
      </c>
      <c r="M856" s="23" t="s">
        <v>376</v>
      </c>
      <c r="N856" s="23" t="s">
        <v>377</v>
      </c>
      <c r="O856" s="23" t="s">
        <v>374</v>
      </c>
      <c r="P856" s="23" t="s">
        <v>351</v>
      </c>
      <c r="Q856" s="23" t="s">
        <v>241</v>
      </c>
      <c r="R856" s="23"/>
      <c r="S856" s="23" t="s">
        <v>709</v>
      </c>
      <c r="T856" s="23" t="s">
        <v>409</v>
      </c>
      <c r="U856" s="23" t="s">
        <v>410</v>
      </c>
      <c r="V856" s="23" t="s">
        <v>411</v>
      </c>
      <c r="W856" s="23" t="s">
        <v>411</v>
      </c>
      <c r="X856" s="23"/>
      <c r="Y856" s="23"/>
      <c r="Z856" s="23"/>
      <c r="AA856" s="23" t="s">
        <v>412</v>
      </c>
      <c r="AB856" s="32" t="s">
        <v>484</v>
      </c>
    </row>
    <row r="857" spans="1:28" ht="15" customHeight="1" x14ac:dyDescent="0.25">
      <c r="A857" s="6" t="s">
        <v>747</v>
      </c>
      <c r="B857" s="5" t="s">
        <v>675</v>
      </c>
      <c r="C857" s="5" t="s">
        <v>136</v>
      </c>
      <c r="D857" s="5" t="s">
        <v>440</v>
      </c>
      <c r="E857" s="18" t="str">
        <f t="shared" si="15"/>
        <v>R13</v>
      </c>
      <c r="F857" s="5" t="s">
        <v>746</v>
      </c>
      <c r="G857" s="7" t="e">
        <f>#REF!</f>
        <v>#REF!</v>
      </c>
      <c r="H857" s="5" t="s">
        <v>411</v>
      </c>
      <c r="I857" s="5" t="s">
        <v>745</v>
      </c>
      <c r="J857" s="23">
        <v>509918611</v>
      </c>
      <c r="K857" s="23" t="s">
        <v>928</v>
      </c>
      <c r="L857" s="23" t="s">
        <v>413</v>
      </c>
      <c r="M857" s="23" t="s">
        <v>376</v>
      </c>
      <c r="N857" s="23" t="s">
        <v>377</v>
      </c>
      <c r="O857" s="23" t="s">
        <v>374</v>
      </c>
      <c r="P857" s="23" t="s">
        <v>351</v>
      </c>
      <c r="Q857" s="23" t="s">
        <v>241</v>
      </c>
      <c r="R857" s="23"/>
      <c r="S857" s="23" t="s">
        <v>709</v>
      </c>
      <c r="T857" s="23" t="s">
        <v>409</v>
      </c>
      <c r="U857" s="23" t="s">
        <v>410</v>
      </c>
      <c r="V857" s="23" t="s">
        <v>411</v>
      </c>
      <c r="W857" s="23" t="s">
        <v>411</v>
      </c>
      <c r="X857" s="23"/>
      <c r="Y857" s="23"/>
      <c r="Z857" s="23"/>
      <c r="AA857" s="23" t="s">
        <v>412</v>
      </c>
      <c r="AB857" s="32" t="s">
        <v>484</v>
      </c>
    </row>
    <row r="858" spans="1:28" ht="15" customHeight="1" x14ac:dyDescent="0.25">
      <c r="A858" s="6" t="s">
        <v>747</v>
      </c>
      <c r="B858" s="5" t="s">
        <v>676</v>
      </c>
      <c r="C858" s="5" t="s">
        <v>136</v>
      </c>
      <c r="D858" s="5" t="s">
        <v>441</v>
      </c>
      <c r="E858" s="18" t="str">
        <f t="shared" si="15"/>
        <v>R13</v>
      </c>
      <c r="F858" s="5" t="s">
        <v>746</v>
      </c>
      <c r="G858" s="7" t="e">
        <f>#REF!</f>
        <v>#REF!</v>
      </c>
      <c r="H858" s="5" t="s">
        <v>411</v>
      </c>
      <c r="I858" s="5" t="s">
        <v>745</v>
      </c>
      <c r="J858" s="23">
        <v>509918611</v>
      </c>
      <c r="K858" s="23" t="s">
        <v>928</v>
      </c>
      <c r="L858" s="23" t="s">
        <v>413</v>
      </c>
      <c r="M858" s="23" t="s">
        <v>376</v>
      </c>
      <c r="N858" s="23" t="s">
        <v>377</v>
      </c>
      <c r="O858" s="23" t="s">
        <v>374</v>
      </c>
      <c r="P858" s="23" t="s">
        <v>351</v>
      </c>
      <c r="Q858" s="23" t="s">
        <v>241</v>
      </c>
      <c r="R858" s="23"/>
      <c r="S858" s="23" t="s">
        <v>709</v>
      </c>
      <c r="T858" s="23" t="s">
        <v>409</v>
      </c>
      <c r="U858" s="23" t="s">
        <v>410</v>
      </c>
      <c r="V858" s="23" t="s">
        <v>411</v>
      </c>
      <c r="W858" s="23" t="s">
        <v>411</v>
      </c>
      <c r="X858" s="23"/>
      <c r="Y858" s="23"/>
      <c r="Z858" s="23"/>
      <c r="AA858" s="23" t="s">
        <v>412</v>
      </c>
      <c r="AB858" s="32" t="s">
        <v>484</v>
      </c>
    </row>
    <row r="859" spans="1:28" ht="15" customHeight="1" x14ac:dyDescent="0.25">
      <c r="A859" s="6" t="s">
        <v>747</v>
      </c>
      <c r="B859" s="5" t="s">
        <v>677</v>
      </c>
      <c r="C859" s="5" t="s">
        <v>136</v>
      </c>
      <c r="D859" s="5" t="s">
        <v>442</v>
      </c>
      <c r="E859" s="18" t="str">
        <f t="shared" si="15"/>
        <v>R13</v>
      </c>
      <c r="F859" s="5" t="s">
        <v>746</v>
      </c>
      <c r="G859" s="7" t="e">
        <f>#REF!</f>
        <v>#REF!</v>
      </c>
      <c r="H859" s="5" t="s">
        <v>411</v>
      </c>
      <c r="I859" s="5" t="s">
        <v>745</v>
      </c>
      <c r="J859" s="23">
        <v>509918611</v>
      </c>
      <c r="K859" s="23" t="s">
        <v>928</v>
      </c>
      <c r="L859" s="23" t="s">
        <v>413</v>
      </c>
      <c r="M859" s="23" t="s">
        <v>376</v>
      </c>
      <c r="N859" s="23" t="s">
        <v>377</v>
      </c>
      <c r="O859" s="23" t="s">
        <v>374</v>
      </c>
      <c r="P859" s="23" t="s">
        <v>351</v>
      </c>
      <c r="Q859" s="23" t="s">
        <v>241</v>
      </c>
      <c r="R859" s="23"/>
      <c r="S859" s="23" t="s">
        <v>709</v>
      </c>
      <c r="T859" s="23" t="s">
        <v>409</v>
      </c>
      <c r="U859" s="23" t="s">
        <v>410</v>
      </c>
      <c r="V859" s="23" t="s">
        <v>411</v>
      </c>
      <c r="W859" s="23" t="s">
        <v>411</v>
      </c>
      <c r="X859" s="23"/>
      <c r="Y859" s="23"/>
      <c r="Z859" s="23"/>
      <c r="AA859" s="23" t="s">
        <v>412</v>
      </c>
      <c r="AB859" s="32" t="s">
        <v>484</v>
      </c>
    </row>
    <row r="860" spans="1:28" ht="15" customHeight="1" x14ac:dyDescent="0.25">
      <c r="A860" s="6" t="s">
        <v>747</v>
      </c>
      <c r="B860" s="5" t="s">
        <v>452</v>
      </c>
      <c r="C860" s="5" t="s">
        <v>136</v>
      </c>
      <c r="D860" s="5" t="s">
        <v>153</v>
      </c>
      <c r="E860" s="18" t="str">
        <f t="shared" si="15"/>
        <v>R13</v>
      </c>
      <c r="F860" s="5" t="s">
        <v>746</v>
      </c>
      <c r="G860" s="7" t="e">
        <f>#REF!</f>
        <v>#REF!</v>
      </c>
      <c r="H860" s="5" t="s">
        <v>411</v>
      </c>
      <c r="I860" s="5" t="s">
        <v>745</v>
      </c>
      <c r="J860" s="23">
        <v>509918611</v>
      </c>
      <c r="K860" s="23" t="s">
        <v>928</v>
      </c>
      <c r="L860" s="23" t="s">
        <v>413</v>
      </c>
      <c r="M860" s="23" t="s">
        <v>376</v>
      </c>
      <c r="N860" s="23" t="s">
        <v>377</v>
      </c>
      <c r="O860" s="23" t="s">
        <v>374</v>
      </c>
      <c r="P860" s="23" t="s">
        <v>351</v>
      </c>
      <c r="Q860" s="23" t="s">
        <v>241</v>
      </c>
      <c r="R860" s="23"/>
      <c r="S860" s="23" t="s">
        <v>709</v>
      </c>
      <c r="T860" s="23" t="s">
        <v>409</v>
      </c>
      <c r="U860" s="23" t="s">
        <v>410</v>
      </c>
      <c r="V860" s="23" t="s">
        <v>411</v>
      </c>
      <c r="W860" s="23" t="s">
        <v>411</v>
      </c>
      <c r="X860" s="23"/>
      <c r="Y860" s="23"/>
      <c r="Z860" s="23"/>
      <c r="AA860" s="23" t="s">
        <v>412</v>
      </c>
      <c r="AB860" s="32" t="s">
        <v>484</v>
      </c>
    </row>
    <row r="861" spans="1:28" ht="15" customHeight="1" x14ac:dyDescent="0.25">
      <c r="A861" s="6" t="s">
        <v>747</v>
      </c>
      <c r="B861" s="5" t="s">
        <v>453</v>
      </c>
      <c r="C861" s="5" t="s">
        <v>136</v>
      </c>
      <c r="D861" s="5" t="s">
        <v>454</v>
      </c>
      <c r="E861" s="18" t="str">
        <f t="shared" si="15"/>
        <v>R13</v>
      </c>
      <c r="F861" s="5" t="s">
        <v>746</v>
      </c>
      <c r="G861" s="7" t="e">
        <f>#REF!</f>
        <v>#REF!</v>
      </c>
      <c r="H861" s="5" t="s">
        <v>411</v>
      </c>
      <c r="I861" s="5" t="s">
        <v>745</v>
      </c>
      <c r="J861" s="23">
        <v>509918611</v>
      </c>
      <c r="K861" s="23" t="s">
        <v>928</v>
      </c>
      <c r="L861" s="23" t="s">
        <v>413</v>
      </c>
      <c r="M861" s="23" t="s">
        <v>376</v>
      </c>
      <c r="N861" s="23" t="s">
        <v>377</v>
      </c>
      <c r="O861" s="23" t="s">
        <v>374</v>
      </c>
      <c r="P861" s="23" t="s">
        <v>351</v>
      </c>
      <c r="Q861" s="23" t="s">
        <v>241</v>
      </c>
      <c r="R861" s="23"/>
      <c r="S861" s="23" t="s">
        <v>709</v>
      </c>
      <c r="T861" s="23" t="s">
        <v>409</v>
      </c>
      <c r="U861" s="23" t="s">
        <v>410</v>
      </c>
      <c r="V861" s="23" t="s">
        <v>411</v>
      </c>
      <c r="W861" s="23" t="s">
        <v>411</v>
      </c>
      <c r="X861" s="23"/>
      <c r="Y861" s="23"/>
      <c r="Z861" s="23"/>
      <c r="AA861" s="23" t="s">
        <v>412</v>
      </c>
      <c r="AB861" s="32" t="s">
        <v>484</v>
      </c>
    </row>
    <row r="862" spans="1:28" ht="15" customHeight="1" x14ac:dyDescent="0.25">
      <c r="A862" s="6" t="s">
        <v>747</v>
      </c>
      <c r="B862" s="5" t="s">
        <v>1</v>
      </c>
      <c r="C862" s="5" t="s">
        <v>136</v>
      </c>
      <c r="D862" s="5" t="s">
        <v>337</v>
      </c>
      <c r="E862" s="18" t="str">
        <f t="shared" si="15"/>
        <v>R13</v>
      </c>
      <c r="F862" s="5" t="s">
        <v>746</v>
      </c>
      <c r="G862" s="7" t="e">
        <f>#REF!</f>
        <v>#REF!</v>
      </c>
      <c r="H862" s="5" t="s">
        <v>411</v>
      </c>
      <c r="I862" s="5" t="s">
        <v>745</v>
      </c>
      <c r="J862" s="23">
        <v>509918611</v>
      </c>
      <c r="K862" s="23" t="s">
        <v>928</v>
      </c>
      <c r="L862" s="23" t="s">
        <v>413</v>
      </c>
      <c r="M862" s="23" t="s">
        <v>376</v>
      </c>
      <c r="N862" s="23" t="s">
        <v>377</v>
      </c>
      <c r="O862" s="23" t="s">
        <v>374</v>
      </c>
      <c r="P862" s="23" t="s">
        <v>351</v>
      </c>
      <c r="Q862" s="23" t="s">
        <v>241</v>
      </c>
      <c r="R862" s="23"/>
      <c r="S862" s="23" t="s">
        <v>709</v>
      </c>
      <c r="T862" s="23" t="s">
        <v>409</v>
      </c>
      <c r="U862" s="23" t="s">
        <v>410</v>
      </c>
      <c r="V862" s="23" t="s">
        <v>411</v>
      </c>
      <c r="W862" s="23" t="s">
        <v>411</v>
      </c>
      <c r="X862" s="23"/>
      <c r="Y862" s="23"/>
      <c r="Z862" s="23"/>
      <c r="AA862" s="23" t="s">
        <v>412</v>
      </c>
      <c r="AB862" s="32" t="s">
        <v>484</v>
      </c>
    </row>
    <row r="863" spans="1:28" ht="15" customHeight="1" x14ac:dyDescent="0.25">
      <c r="A863" s="6" t="s">
        <v>747</v>
      </c>
      <c r="B863" s="5" t="s">
        <v>678</v>
      </c>
      <c r="C863" s="5" t="s">
        <v>136</v>
      </c>
      <c r="D863" s="5" t="s">
        <v>443</v>
      </c>
      <c r="E863" s="18" t="str">
        <f t="shared" si="15"/>
        <v>R13</v>
      </c>
      <c r="F863" s="5" t="s">
        <v>746</v>
      </c>
      <c r="G863" s="7" t="e">
        <f>#REF!</f>
        <v>#REF!</v>
      </c>
      <c r="H863" s="5" t="s">
        <v>411</v>
      </c>
      <c r="I863" s="5" t="s">
        <v>745</v>
      </c>
      <c r="J863" s="23">
        <v>509918611</v>
      </c>
      <c r="K863" s="23" t="s">
        <v>928</v>
      </c>
      <c r="L863" s="23" t="s">
        <v>413</v>
      </c>
      <c r="M863" s="23" t="s">
        <v>376</v>
      </c>
      <c r="N863" s="23" t="s">
        <v>377</v>
      </c>
      <c r="O863" s="23" t="s">
        <v>374</v>
      </c>
      <c r="P863" s="23" t="s">
        <v>351</v>
      </c>
      <c r="Q863" s="23" t="s">
        <v>241</v>
      </c>
      <c r="R863" s="23"/>
      <c r="S863" s="23" t="s">
        <v>709</v>
      </c>
      <c r="T863" s="23" t="s">
        <v>409</v>
      </c>
      <c r="U863" s="23" t="s">
        <v>410</v>
      </c>
      <c r="V863" s="23" t="s">
        <v>411</v>
      </c>
      <c r="W863" s="23" t="s">
        <v>411</v>
      </c>
      <c r="X863" s="23"/>
      <c r="Y863" s="23"/>
      <c r="Z863" s="23"/>
      <c r="AA863" s="23" t="s">
        <v>412</v>
      </c>
      <c r="AB863" s="32" t="s">
        <v>484</v>
      </c>
    </row>
    <row r="864" spans="1:28" ht="15" customHeight="1" x14ac:dyDescent="0.25">
      <c r="A864" s="6" t="s">
        <v>747</v>
      </c>
      <c r="B864" s="5" t="s">
        <v>679</v>
      </c>
      <c r="C864" s="5" t="s">
        <v>136</v>
      </c>
      <c r="D864" s="5" t="s">
        <v>444</v>
      </c>
      <c r="E864" s="18" t="str">
        <f t="shared" si="15"/>
        <v>R13</v>
      </c>
      <c r="F864" s="5" t="s">
        <v>746</v>
      </c>
      <c r="G864" s="7" t="e">
        <f>#REF!</f>
        <v>#REF!</v>
      </c>
      <c r="H864" s="5" t="s">
        <v>411</v>
      </c>
      <c r="I864" s="5" t="s">
        <v>745</v>
      </c>
      <c r="J864" s="23">
        <v>509918611</v>
      </c>
      <c r="K864" s="23" t="s">
        <v>928</v>
      </c>
      <c r="L864" s="23" t="s">
        <v>413</v>
      </c>
      <c r="M864" s="23" t="s">
        <v>376</v>
      </c>
      <c r="N864" s="23" t="s">
        <v>377</v>
      </c>
      <c r="O864" s="23" t="s">
        <v>374</v>
      </c>
      <c r="P864" s="23" t="s">
        <v>351</v>
      </c>
      <c r="Q864" s="23" t="s">
        <v>241</v>
      </c>
      <c r="R864" s="23"/>
      <c r="S864" s="23" t="s">
        <v>709</v>
      </c>
      <c r="T864" s="23" t="s">
        <v>409</v>
      </c>
      <c r="U864" s="23" t="s">
        <v>410</v>
      </c>
      <c r="V864" s="23" t="s">
        <v>411</v>
      </c>
      <c r="W864" s="23" t="s">
        <v>411</v>
      </c>
      <c r="X864" s="23"/>
      <c r="Y864" s="23"/>
      <c r="Z864" s="23"/>
      <c r="AA864" s="23" t="s">
        <v>412</v>
      </c>
      <c r="AB864" s="32" t="s">
        <v>484</v>
      </c>
    </row>
    <row r="865" spans="1:28" ht="15" customHeight="1" x14ac:dyDescent="0.25">
      <c r="A865" s="6" t="s">
        <v>747</v>
      </c>
      <c r="B865" s="5" t="s">
        <v>445</v>
      </c>
      <c r="C865" s="5" t="s">
        <v>428</v>
      </c>
      <c r="D865" s="5" t="s">
        <v>446</v>
      </c>
      <c r="E865" s="18" t="str">
        <f t="shared" si="15"/>
        <v>D13</v>
      </c>
      <c r="F865" s="5" t="s">
        <v>746</v>
      </c>
      <c r="G865" s="7" t="e">
        <f>#REF!</f>
        <v>#REF!</v>
      </c>
      <c r="H865" s="5" t="s">
        <v>411</v>
      </c>
      <c r="I865" s="5" t="s">
        <v>745</v>
      </c>
      <c r="J865" s="23">
        <v>509918611</v>
      </c>
      <c r="K865" s="23" t="s">
        <v>928</v>
      </c>
      <c r="L865" s="23" t="s">
        <v>413</v>
      </c>
      <c r="M865" s="23" t="s">
        <v>376</v>
      </c>
      <c r="N865" s="23" t="s">
        <v>377</v>
      </c>
      <c r="O865" s="23" t="s">
        <v>374</v>
      </c>
      <c r="P865" s="23" t="s">
        <v>351</v>
      </c>
      <c r="Q865" s="23" t="s">
        <v>241</v>
      </c>
      <c r="R865" s="23"/>
      <c r="S865" s="23" t="s">
        <v>709</v>
      </c>
      <c r="T865" s="23" t="s">
        <v>409</v>
      </c>
      <c r="U865" s="23" t="s">
        <v>410</v>
      </c>
      <c r="V865" s="23" t="s">
        <v>411</v>
      </c>
      <c r="W865" s="23" t="s">
        <v>411</v>
      </c>
      <c r="X865" s="23"/>
      <c r="Y865" s="23"/>
      <c r="Z865" s="23"/>
      <c r="AA865" s="23" t="s">
        <v>412</v>
      </c>
      <c r="AB865" s="32" t="s">
        <v>484</v>
      </c>
    </row>
    <row r="866" spans="1:28" ht="15" customHeight="1" x14ac:dyDescent="0.25">
      <c r="A866" s="6" t="s">
        <v>747</v>
      </c>
      <c r="B866" s="5" t="s">
        <v>680</v>
      </c>
      <c r="C866" s="5" t="s">
        <v>136</v>
      </c>
      <c r="D866" s="5" t="s">
        <v>447</v>
      </c>
      <c r="E866" s="18" t="str">
        <f t="shared" si="15"/>
        <v>R13</v>
      </c>
      <c r="F866" s="5" t="s">
        <v>746</v>
      </c>
      <c r="G866" s="7" t="e">
        <f>#REF!</f>
        <v>#REF!</v>
      </c>
      <c r="H866" s="5" t="s">
        <v>411</v>
      </c>
      <c r="I866" s="5" t="s">
        <v>745</v>
      </c>
      <c r="J866" s="23">
        <v>509918611</v>
      </c>
      <c r="K866" s="23" t="s">
        <v>928</v>
      </c>
      <c r="L866" s="23" t="s">
        <v>413</v>
      </c>
      <c r="M866" s="23" t="s">
        <v>376</v>
      </c>
      <c r="N866" s="23" t="s">
        <v>377</v>
      </c>
      <c r="O866" s="23" t="s">
        <v>374</v>
      </c>
      <c r="P866" s="23" t="s">
        <v>351</v>
      </c>
      <c r="Q866" s="23" t="s">
        <v>241</v>
      </c>
      <c r="R866" s="23"/>
      <c r="S866" s="23" t="s">
        <v>709</v>
      </c>
      <c r="T866" s="23" t="s">
        <v>409</v>
      </c>
      <c r="U866" s="23" t="s">
        <v>410</v>
      </c>
      <c r="V866" s="23" t="s">
        <v>411</v>
      </c>
      <c r="W866" s="23" t="s">
        <v>411</v>
      </c>
      <c r="X866" s="23"/>
      <c r="Y866" s="23"/>
      <c r="Z866" s="23"/>
      <c r="AA866" s="23" t="s">
        <v>412</v>
      </c>
      <c r="AB866" s="32" t="s">
        <v>484</v>
      </c>
    </row>
    <row r="867" spans="1:28" ht="15" customHeight="1" x14ac:dyDescent="0.25">
      <c r="A867" s="6" t="s">
        <v>747</v>
      </c>
      <c r="B867" s="5" t="s">
        <v>253</v>
      </c>
      <c r="C867" s="5" t="s">
        <v>428</v>
      </c>
      <c r="D867" s="5" t="s">
        <v>255</v>
      </c>
      <c r="E867" s="18" t="str">
        <f t="shared" si="15"/>
        <v>D13</v>
      </c>
      <c r="F867" s="5" t="s">
        <v>746</v>
      </c>
      <c r="G867" s="7" t="e">
        <f>#REF!</f>
        <v>#REF!</v>
      </c>
      <c r="H867" s="5" t="s">
        <v>411</v>
      </c>
      <c r="I867" s="5" t="s">
        <v>745</v>
      </c>
      <c r="J867" s="23">
        <v>509918611</v>
      </c>
      <c r="K867" s="23" t="s">
        <v>928</v>
      </c>
      <c r="L867" s="23" t="s">
        <v>413</v>
      </c>
      <c r="M867" s="23" t="s">
        <v>376</v>
      </c>
      <c r="N867" s="23" t="s">
        <v>377</v>
      </c>
      <c r="O867" s="23" t="s">
        <v>374</v>
      </c>
      <c r="P867" s="23" t="s">
        <v>351</v>
      </c>
      <c r="Q867" s="23" t="s">
        <v>241</v>
      </c>
      <c r="R867" s="23"/>
      <c r="S867" s="23" t="s">
        <v>709</v>
      </c>
      <c r="T867" s="23" t="s">
        <v>409</v>
      </c>
      <c r="U867" s="23" t="s">
        <v>410</v>
      </c>
      <c r="V867" s="23" t="s">
        <v>411</v>
      </c>
      <c r="W867" s="23" t="s">
        <v>411</v>
      </c>
      <c r="X867" s="23"/>
      <c r="Y867" s="23"/>
      <c r="Z867" s="23"/>
      <c r="AA867" s="23" t="s">
        <v>412</v>
      </c>
      <c r="AB867" s="32" t="s">
        <v>484</v>
      </c>
    </row>
    <row r="868" spans="1:28" ht="15" customHeight="1" x14ac:dyDescent="0.25">
      <c r="A868" s="6" t="s">
        <v>747</v>
      </c>
      <c r="B868" s="5" t="s">
        <v>574</v>
      </c>
      <c r="C868" s="5" t="s">
        <v>136</v>
      </c>
      <c r="D868" s="5" t="s">
        <v>576</v>
      </c>
      <c r="E868" s="18" t="str">
        <f t="shared" si="15"/>
        <v>R13</v>
      </c>
      <c r="F868" s="5" t="s">
        <v>746</v>
      </c>
      <c r="G868" s="7" t="e">
        <f>#REF!</f>
        <v>#REF!</v>
      </c>
      <c r="H868" s="5" t="s">
        <v>411</v>
      </c>
      <c r="I868" s="5" t="s">
        <v>745</v>
      </c>
      <c r="J868" s="23">
        <v>509918611</v>
      </c>
      <c r="K868" s="23" t="s">
        <v>928</v>
      </c>
      <c r="L868" s="23" t="s">
        <v>413</v>
      </c>
      <c r="M868" s="23" t="s">
        <v>376</v>
      </c>
      <c r="N868" s="23" t="s">
        <v>377</v>
      </c>
      <c r="O868" s="23" t="s">
        <v>374</v>
      </c>
      <c r="P868" s="23" t="s">
        <v>351</v>
      </c>
      <c r="Q868" s="23" t="s">
        <v>241</v>
      </c>
      <c r="R868" s="23"/>
      <c r="S868" s="23" t="s">
        <v>709</v>
      </c>
      <c r="T868" s="23" t="s">
        <v>409</v>
      </c>
      <c r="U868" s="23" t="s">
        <v>410</v>
      </c>
      <c r="V868" s="23" t="s">
        <v>411</v>
      </c>
      <c r="W868" s="23" t="s">
        <v>411</v>
      </c>
      <c r="X868" s="23"/>
      <c r="Y868" s="23"/>
      <c r="Z868" s="23"/>
      <c r="AA868" s="23" t="s">
        <v>412</v>
      </c>
      <c r="AB868" s="32" t="s">
        <v>484</v>
      </c>
    </row>
    <row r="869" spans="1:28" ht="15" customHeight="1" x14ac:dyDescent="0.25">
      <c r="A869" s="6" t="s">
        <v>747</v>
      </c>
      <c r="B869" s="5" t="s">
        <v>46</v>
      </c>
      <c r="C869" s="5" t="s">
        <v>136</v>
      </c>
      <c r="D869" s="5" t="s">
        <v>577</v>
      </c>
      <c r="E869" s="18" t="str">
        <f t="shared" si="15"/>
        <v>R13</v>
      </c>
      <c r="F869" s="5" t="s">
        <v>746</v>
      </c>
      <c r="G869" s="7" t="e">
        <f>#REF!</f>
        <v>#REF!</v>
      </c>
      <c r="H869" s="5" t="s">
        <v>411</v>
      </c>
      <c r="I869" s="5" t="s">
        <v>745</v>
      </c>
      <c r="J869" s="23">
        <v>509918611</v>
      </c>
      <c r="K869" s="23" t="s">
        <v>928</v>
      </c>
      <c r="L869" s="23" t="s">
        <v>413</v>
      </c>
      <c r="M869" s="23" t="s">
        <v>376</v>
      </c>
      <c r="N869" s="23" t="s">
        <v>377</v>
      </c>
      <c r="O869" s="23" t="s">
        <v>374</v>
      </c>
      <c r="P869" s="23" t="s">
        <v>351</v>
      </c>
      <c r="Q869" s="23" t="s">
        <v>241</v>
      </c>
      <c r="R869" s="23"/>
      <c r="S869" s="23" t="s">
        <v>709</v>
      </c>
      <c r="T869" s="23" t="s">
        <v>409</v>
      </c>
      <c r="U869" s="23" t="s">
        <v>410</v>
      </c>
      <c r="V869" s="23" t="s">
        <v>411</v>
      </c>
      <c r="W869" s="23" t="s">
        <v>411</v>
      </c>
      <c r="X869" s="23"/>
      <c r="Y869" s="23"/>
      <c r="Z869" s="23"/>
      <c r="AA869" s="23" t="s">
        <v>412</v>
      </c>
      <c r="AB869" s="32" t="s">
        <v>484</v>
      </c>
    </row>
    <row r="870" spans="1:28" ht="15" customHeight="1" x14ac:dyDescent="0.25">
      <c r="A870" s="6" t="s">
        <v>747</v>
      </c>
      <c r="B870" s="5" t="s">
        <v>575</v>
      </c>
      <c r="C870" s="5" t="s">
        <v>136</v>
      </c>
      <c r="D870" s="5" t="s">
        <v>523</v>
      </c>
      <c r="E870" s="18" t="str">
        <f t="shared" si="15"/>
        <v>R13</v>
      </c>
      <c r="F870" s="5" t="s">
        <v>746</v>
      </c>
      <c r="G870" s="7" t="e">
        <f>#REF!</f>
        <v>#REF!</v>
      </c>
      <c r="H870" s="5" t="s">
        <v>411</v>
      </c>
      <c r="I870" s="5" t="s">
        <v>745</v>
      </c>
      <c r="J870" s="23">
        <v>509918611</v>
      </c>
      <c r="K870" s="23" t="s">
        <v>928</v>
      </c>
      <c r="L870" s="23" t="s">
        <v>413</v>
      </c>
      <c r="M870" s="23" t="s">
        <v>376</v>
      </c>
      <c r="N870" s="23" t="s">
        <v>377</v>
      </c>
      <c r="O870" s="23" t="s">
        <v>374</v>
      </c>
      <c r="P870" s="23" t="s">
        <v>351</v>
      </c>
      <c r="Q870" s="23" t="s">
        <v>241</v>
      </c>
      <c r="R870" s="23"/>
      <c r="S870" s="23" t="s">
        <v>709</v>
      </c>
      <c r="T870" s="23" t="s">
        <v>409</v>
      </c>
      <c r="U870" s="23" t="s">
        <v>410</v>
      </c>
      <c r="V870" s="23" t="s">
        <v>411</v>
      </c>
      <c r="W870" s="23" t="s">
        <v>411</v>
      </c>
      <c r="X870" s="23"/>
      <c r="Y870" s="23"/>
      <c r="Z870" s="23"/>
      <c r="AA870" s="23" t="s">
        <v>412</v>
      </c>
      <c r="AB870" s="32" t="s">
        <v>484</v>
      </c>
    </row>
    <row r="871" spans="1:28" ht="15" customHeight="1" x14ac:dyDescent="0.25">
      <c r="A871" s="6" t="s">
        <v>747</v>
      </c>
      <c r="B871" s="5" t="s">
        <v>127</v>
      </c>
      <c r="C871" s="5" t="s">
        <v>400</v>
      </c>
      <c r="D871" s="5" t="s">
        <v>957</v>
      </c>
      <c r="E871" s="18" t="str">
        <f t="shared" si="15"/>
        <v>R12, R13</v>
      </c>
      <c r="F871" s="5" t="s">
        <v>746</v>
      </c>
      <c r="G871" s="7" t="e">
        <f>#REF!</f>
        <v>#REF!</v>
      </c>
      <c r="H871" s="5" t="s">
        <v>411</v>
      </c>
      <c r="I871" s="5" t="s">
        <v>745</v>
      </c>
      <c r="J871" s="23">
        <v>509918611</v>
      </c>
      <c r="K871" s="23" t="s">
        <v>928</v>
      </c>
      <c r="L871" s="23" t="s">
        <v>413</v>
      </c>
      <c r="M871" s="23" t="s">
        <v>376</v>
      </c>
      <c r="N871" s="23" t="s">
        <v>377</v>
      </c>
      <c r="O871" s="23" t="s">
        <v>374</v>
      </c>
      <c r="P871" s="23" t="s">
        <v>351</v>
      </c>
      <c r="Q871" s="23" t="s">
        <v>241</v>
      </c>
      <c r="R871" s="23"/>
      <c r="S871" s="23" t="s">
        <v>709</v>
      </c>
      <c r="T871" s="23" t="s">
        <v>409</v>
      </c>
      <c r="U871" s="23" t="s">
        <v>410</v>
      </c>
      <c r="V871" s="23" t="s">
        <v>411</v>
      </c>
      <c r="W871" s="23" t="s">
        <v>411</v>
      </c>
      <c r="X871" s="23"/>
      <c r="Y871" s="23"/>
      <c r="Z871" s="23"/>
      <c r="AA871" s="23" t="s">
        <v>412</v>
      </c>
      <c r="AB871" s="32" t="s">
        <v>484</v>
      </c>
    </row>
    <row r="872" spans="1:28" ht="15" customHeight="1" x14ac:dyDescent="0.25">
      <c r="A872" s="6" t="s">
        <v>747</v>
      </c>
      <c r="B872" s="5" t="s">
        <v>681</v>
      </c>
      <c r="C872" s="5" t="s">
        <v>136</v>
      </c>
      <c r="D872" s="5" t="s">
        <v>437</v>
      </c>
      <c r="E872" s="18" t="str">
        <f t="shared" si="15"/>
        <v>R13</v>
      </c>
      <c r="F872" s="5" t="s">
        <v>746</v>
      </c>
      <c r="G872" s="7" t="e">
        <f>#REF!</f>
        <v>#REF!</v>
      </c>
      <c r="H872" s="5" t="s">
        <v>411</v>
      </c>
      <c r="I872" s="5" t="s">
        <v>745</v>
      </c>
      <c r="J872" s="23">
        <v>509918611</v>
      </c>
      <c r="K872" s="23" t="s">
        <v>928</v>
      </c>
      <c r="L872" s="23" t="s">
        <v>413</v>
      </c>
      <c r="M872" s="23" t="s">
        <v>376</v>
      </c>
      <c r="N872" s="23" t="s">
        <v>377</v>
      </c>
      <c r="O872" s="23" t="s">
        <v>374</v>
      </c>
      <c r="P872" s="23" t="s">
        <v>351</v>
      </c>
      <c r="Q872" s="23" t="s">
        <v>241</v>
      </c>
      <c r="R872" s="23"/>
      <c r="S872" s="23" t="s">
        <v>709</v>
      </c>
      <c r="T872" s="23" t="s">
        <v>409</v>
      </c>
      <c r="U872" s="23" t="s">
        <v>410</v>
      </c>
      <c r="V872" s="23" t="s">
        <v>411</v>
      </c>
      <c r="W872" s="23" t="s">
        <v>411</v>
      </c>
      <c r="X872" s="23"/>
      <c r="Y872" s="23"/>
      <c r="Z872" s="23"/>
      <c r="AA872" s="23" t="s">
        <v>412</v>
      </c>
      <c r="AB872" s="32" t="s">
        <v>484</v>
      </c>
    </row>
    <row r="873" spans="1:28" ht="15" customHeight="1" x14ac:dyDescent="0.25">
      <c r="A873" s="6" t="s">
        <v>747</v>
      </c>
      <c r="B873" s="5" t="s">
        <v>128</v>
      </c>
      <c r="C873" s="5" t="s">
        <v>428</v>
      </c>
      <c r="D873" s="5" t="s">
        <v>154</v>
      </c>
      <c r="E873" s="18" t="str">
        <f t="shared" si="15"/>
        <v>D13</v>
      </c>
      <c r="F873" s="5" t="s">
        <v>746</v>
      </c>
      <c r="G873" s="7" t="e">
        <f>#REF!</f>
        <v>#REF!</v>
      </c>
      <c r="H873" s="5" t="s">
        <v>411</v>
      </c>
      <c r="I873" s="5" t="s">
        <v>745</v>
      </c>
      <c r="J873" s="23">
        <v>509918611</v>
      </c>
      <c r="K873" s="23" t="s">
        <v>928</v>
      </c>
      <c r="L873" s="23" t="s">
        <v>413</v>
      </c>
      <c r="M873" s="23" t="s">
        <v>376</v>
      </c>
      <c r="N873" s="23" t="s">
        <v>377</v>
      </c>
      <c r="O873" s="23" t="s">
        <v>374</v>
      </c>
      <c r="P873" s="23" t="s">
        <v>351</v>
      </c>
      <c r="Q873" s="23" t="s">
        <v>241</v>
      </c>
      <c r="R873" s="23"/>
      <c r="S873" s="23" t="s">
        <v>709</v>
      </c>
      <c r="T873" s="23" t="s">
        <v>409</v>
      </c>
      <c r="U873" s="23" t="s">
        <v>410</v>
      </c>
      <c r="V873" s="23" t="s">
        <v>411</v>
      </c>
      <c r="W873" s="23" t="s">
        <v>411</v>
      </c>
      <c r="X873" s="23"/>
      <c r="Y873" s="23"/>
      <c r="Z873" s="23"/>
      <c r="AA873" s="23" t="s">
        <v>412</v>
      </c>
      <c r="AB873" s="32" t="s">
        <v>484</v>
      </c>
    </row>
    <row r="874" spans="1:28" ht="15" customHeight="1" x14ac:dyDescent="0.25">
      <c r="A874" s="6" t="s">
        <v>747</v>
      </c>
      <c r="B874" s="5" t="s">
        <v>55</v>
      </c>
      <c r="C874" s="5" t="s">
        <v>359</v>
      </c>
      <c r="D874" s="5" t="s">
        <v>62</v>
      </c>
      <c r="E874" s="18" t="str">
        <f t="shared" si="15"/>
        <v>R12</v>
      </c>
      <c r="F874" s="5" t="s">
        <v>746</v>
      </c>
      <c r="G874" s="7" t="e">
        <f>#REF!</f>
        <v>#REF!</v>
      </c>
      <c r="H874" s="5" t="s">
        <v>411</v>
      </c>
      <c r="I874" s="5" t="s">
        <v>745</v>
      </c>
      <c r="J874" s="23">
        <v>509918611</v>
      </c>
      <c r="K874" s="23" t="s">
        <v>928</v>
      </c>
      <c r="L874" s="23" t="s">
        <v>413</v>
      </c>
      <c r="M874" s="23" t="s">
        <v>376</v>
      </c>
      <c r="N874" s="23" t="s">
        <v>377</v>
      </c>
      <c r="O874" s="23" t="s">
        <v>374</v>
      </c>
      <c r="P874" s="23" t="s">
        <v>351</v>
      </c>
      <c r="Q874" s="23" t="s">
        <v>241</v>
      </c>
      <c r="R874" s="23"/>
      <c r="S874" s="23" t="s">
        <v>709</v>
      </c>
      <c r="T874" s="23" t="s">
        <v>409</v>
      </c>
      <c r="U874" s="23" t="s">
        <v>410</v>
      </c>
      <c r="V874" s="23" t="s">
        <v>411</v>
      </c>
      <c r="W874" s="23" t="s">
        <v>411</v>
      </c>
      <c r="X874" s="23"/>
      <c r="Y874" s="23"/>
      <c r="Z874" s="23"/>
      <c r="AA874" s="23" t="s">
        <v>412</v>
      </c>
      <c r="AB874" s="32" t="s">
        <v>484</v>
      </c>
    </row>
    <row r="875" spans="1:28" ht="15" customHeight="1" x14ac:dyDescent="0.25">
      <c r="A875" s="6" t="s">
        <v>747</v>
      </c>
      <c r="B875" s="5" t="s">
        <v>24</v>
      </c>
      <c r="C875" s="5" t="s">
        <v>359</v>
      </c>
      <c r="D875" s="5" t="s">
        <v>40</v>
      </c>
      <c r="E875" s="18" t="str">
        <f t="shared" si="15"/>
        <v>R12</v>
      </c>
      <c r="F875" s="5" t="s">
        <v>746</v>
      </c>
      <c r="G875" s="7" t="e">
        <f>#REF!</f>
        <v>#REF!</v>
      </c>
      <c r="H875" s="5" t="s">
        <v>411</v>
      </c>
      <c r="I875" s="5" t="s">
        <v>745</v>
      </c>
      <c r="J875" s="23">
        <v>509918611</v>
      </c>
      <c r="K875" s="23" t="s">
        <v>928</v>
      </c>
      <c r="L875" s="23" t="s">
        <v>413</v>
      </c>
      <c r="M875" s="23" t="s">
        <v>376</v>
      </c>
      <c r="N875" s="23" t="s">
        <v>377</v>
      </c>
      <c r="O875" s="23" t="s">
        <v>374</v>
      </c>
      <c r="P875" s="23" t="s">
        <v>351</v>
      </c>
      <c r="Q875" s="23" t="s">
        <v>241</v>
      </c>
      <c r="R875" s="23"/>
      <c r="S875" s="23" t="s">
        <v>709</v>
      </c>
      <c r="T875" s="23" t="s">
        <v>409</v>
      </c>
      <c r="U875" s="23" t="s">
        <v>410</v>
      </c>
      <c r="V875" s="23" t="s">
        <v>411</v>
      </c>
      <c r="W875" s="23" t="s">
        <v>411</v>
      </c>
      <c r="X875" s="23"/>
      <c r="Y875" s="23"/>
      <c r="Z875" s="23"/>
      <c r="AA875" s="23" t="s">
        <v>412</v>
      </c>
      <c r="AB875" s="32" t="s">
        <v>484</v>
      </c>
    </row>
    <row r="876" spans="1:28" ht="15" customHeight="1" x14ac:dyDescent="0.25">
      <c r="A876" s="6" t="s">
        <v>747</v>
      </c>
      <c r="B876" s="5" t="s">
        <v>254</v>
      </c>
      <c r="C876" s="5" t="s">
        <v>428</v>
      </c>
      <c r="D876" s="5" t="s">
        <v>256</v>
      </c>
      <c r="E876" s="18" t="str">
        <f t="shared" si="15"/>
        <v>D13</v>
      </c>
      <c r="F876" s="5" t="s">
        <v>746</v>
      </c>
      <c r="G876" s="7" t="e">
        <f>#REF!</f>
        <v>#REF!</v>
      </c>
      <c r="H876" s="5" t="s">
        <v>411</v>
      </c>
      <c r="I876" s="5" t="s">
        <v>745</v>
      </c>
      <c r="J876" s="23">
        <v>509918611</v>
      </c>
      <c r="K876" s="23" t="s">
        <v>928</v>
      </c>
      <c r="L876" s="23" t="s">
        <v>413</v>
      </c>
      <c r="M876" s="23" t="s">
        <v>376</v>
      </c>
      <c r="N876" s="23" t="s">
        <v>377</v>
      </c>
      <c r="O876" s="23" t="s">
        <v>374</v>
      </c>
      <c r="P876" s="23" t="s">
        <v>351</v>
      </c>
      <c r="Q876" s="23" t="s">
        <v>241</v>
      </c>
      <c r="R876" s="23"/>
      <c r="S876" s="23" t="s">
        <v>709</v>
      </c>
      <c r="T876" s="23" t="s">
        <v>409</v>
      </c>
      <c r="U876" s="23" t="s">
        <v>410</v>
      </c>
      <c r="V876" s="23" t="s">
        <v>411</v>
      </c>
      <c r="W876" s="23" t="s">
        <v>411</v>
      </c>
      <c r="X876" s="23"/>
      <c r="Y876" s="23"/>
      <c r="Z876" s="23"/>
      <c r="AA876" s="23" t="s">
        <v>412</v>
      </c>
      <c r="AB876" s="32" t="s">
        <v>484</v>
      </c>
    </row>
    <row r="877" spans="1:28" ht="15" customHeight="1" x14ac:dyDescent="0.25">
      <c r="A877" s="6" t="s">
        <v>747</v>
      </c>
      <c r="B877" s="5" t="s">
        <v>91</v>
      </c>
      <c r="C877" s="5" t="s">
        <v>449</v>
      </c>
      <c r="D877" s="5" t="s">
        <v>698</v>
      </c>
      <c r="E877" s="18" t="str">
        <f t="shared" si="15"/>
        <v>D13, D15</v>
      </c>
      <c r="F877" s="5" t="s">
        <v>746</v>
      </c>
      <c r="G877" s="7" t="e">
        <f>#REF!</f>
        <v>#REF!</v>
      </c>
      <c r="H877" s="5" t="s">
        <v>411</v>
      </c>
      <c r="I877" s="5" t="s">
        <v>745</v>
      </c>
      <c r="J877" s="23">
        <v>509918611</v>
      </c>
      <c r="K877" s="23" t="s">
        <v>928</v>
      </c>
      <c r="L877" s="23" t="s">
        <v>413</v>
      </c>
      <c r="M877" s="23" t="s">
        <v>376</v>
      </c>
      <c r="N877" s="23" t="s">
        <v>377</v>
      </c>
      <c r="O877" s="23" t="s">
        <v>374</v>
      </c>
      <c r="P877" s="23" t="s">
        <v>351</v>
      </c>
      <c r="Q877" s="23" t="s">
        <v>241</v>
      </c>
      <c r="R877" s="23"/>
      <c r="S877" s="23" t="s">
        <v>709</v>
      </c>
      <c r="T877" s="23" t="s">
        <v>409</v>
      </c>
      <c r="U877" s="23" t="s">
        <v>410</v>
      </c>
      <c r="V877" s="23" t="s">
        <v>411</v>
      </c>
      <c r="W877" s="23" t="s">
        <v>411</v>
      </c>
      <c r="X877" s="23"/>
      <c r="Y877" s="23"/>
      <c r="Z877" s="23"/>
      <c r="AA877" s="23" t="s">
        <v>412</v>
      </c>
      <c r="AB877" s="32" t="s">
        <v>484</v>
      </c>
    </row>
    <row r="878" spans="1:28" ht="15" customHeight="1" x14ac:dyDescent="0.25">
      <c r="A878" s="6" t="s">
        <v>747</v>
      </c>
      <c r="B878" s="5" t="s">
        <v>129</v>
      </c>
      <c r="C878" s="5" t="s">
        <v>449</v>
      </c>
      <c r="D878" s="5" t="s">
        <v>155</v>
      </c>
      <c r="E878" s="18" t="str">
        <f t="shared" si="15"/>
        <v>D13, D15</v>
      </c>
      <c r="F878" s="5" t="s">
        <v>746</v>
      </c>
      <c r="G878" s="7" t="e">
        <f>#REF!</f>
        <v>#REF!</v>
      </c>
      <c r="H878" s="5" t="s">
        <v>411</v>
      </c>
      <c r="I878" s="5" t="s">
        <v>745</v>
      </c>
      <c r="J878" s="23">
        <v>509918611</v>
      </c>
      <c r="K878" s="23" t="s">
        <v>928</v>
      </c>
      <c r="L878" s="23" t="s">
        <v>413</v>
      </c>
      <c r="M878" s="23" t="s">
        <v>376</v>
      </c>
      <c r="N878" s="23" t="s">
        <v>377</v>
      </c>
      <c r="O878" s="23" t="s">
        <v>374</v>
      </c>
      <c r="P878" s="23" t="s">
        <v>351</v>
      </c>
      <c r="Q878" s="23" t="s">
        <v>241</v>
      </c>
      <c r="R878" s="23"/>
      <c r="S878" s="23" t="s">
        <v>709</v>
      </c>
      <c r="T878" s="23" t="s">
        <v>409</v>
      </c>
      <c r="U878" s="23" t="s">
        <v>410</v>
      </c>
      <c r="V878" s="23" t="s">
        <v>411</v>
      </c>
      <c r="W878" s="23" t="s">
        <v>411</v>
      </c>
      <c r="X878" s="23"/>
      <c r="Y878" s="23"/>
      <c r="Z878" s="23"/>
      <c r="AA878" s="23" t="s">
        <v>412</v>
      </c>
      <c r="AB878" s="32" t="s">
        <v>484</v>
      </c>
    </row>
    <row r="879" spans="1:28" ht="15" customHeight="1" x14ac:dyDescent="0.25">
      <c r="A879" s="6" t="s">
        <v>747</v>
      </c>
      <c r="B879" s="5" t="s">
        <v>130</v>
      </c>
      <c r="C879" s="5" t="s">
        <v>397</v>
      </c>
      <c r="D879" s="5" t="s">
        <v>164</v>
      </c>
      <c r="E879" s="18" t="str">
        <f t="shared" si="15"/>
        <v>R12/D13</v>
      </c>
      <c r="F879" s="5" t="s">
        <v>746</v>
      </c>
      <c r="G879" s="7" t="e">
        <f>#REF!</f>
        <v>#REF!</v>
      </c>
      <c r="H879" s="5" t="s">
        <v>411</v>
      </c>
      <c r="I879" s="5" t="s">
        <v>745</v>
      </c>
      <c r="J879" s="23">
        <v>509918611</v>
      </c>
      <c r="K879" s="23" t="s">
        <v>928</v>
      </c>
      <c r="L879" s="23" t="s">
        <v>413</v>
      </c>
      <c r="M879" s="23" t="s">
        <v>376</v>
      </c>
      <c r="N879" s="23" t="s">
        <v>377</v>
      </c>
      <c r="O879" s="23" t="s">
        <v>374</v>
      </c>
      <c r="P879" s="23" t="s">
        <v>351</v>
      </c>
      <c r="Q879" s="23" t="s">
        <v>241</v>
      </c>
      <c r="R879" s="23"/>
      <c r="S879" s="23" t="s">
        <v>709</v>
      </c>
      <c r="T879" s="23" t="s">
        <v>409</v>
      </c>
      <c r="U879" s="23" t="s">
        <v>410</v>
      </c>
      <c r="V879" s="23" t="s">
        <v>411</v>
      </c>
      <c r="W879" s="23" t="s">
        <v>411</v>
      </c>
      <c r="X879" s="23"/>
      <c r="Y879" s="23"/>
      <c r="Z879" s="23"/>
      <c r="AA879" s="23" t="s">
        <v>412</v>
      </c>
      <c r="AB879" s="32" t="s">
        <v>484</v>
      </c>
    </row>
    <row r="880" spans="1:28" ht="15" customHeight="1" x14ac:dyDescent="0.25">
      <c r="A880" s="6" t="s">
        <v>747</v>
      </c>
      <c r="B880" s="5" t="s">
        <v>131</v>
      </c>
      <c r="C880" s="5" t="s">
        <v>397</v>
      </c>
      <c r="D880" s="5" t="s">
        <v>165</v>
      </c>
      <c r="E880" s="18" t="str">
        <f t="shared" si="15"/>
        <v>R12/D13</v>
      </c>
      <c r="F880" s="5" t="s">
        <v>746</v>
      </c>
      <c r="G880" s="7" t="e">
        <f>#REF!</f>
        <v>#REF!</v>
      </c>
      <c r="H880" s="5" t="s">
        <v>411</v>
      </c>
      <c r="I880" s="5" t="s">
        <v>745</v>
      </c>
      <c r="J880" s="23">
        <v>509918611</v>
      </c>
      <c r="K880" s="23" t="s">
        <v>928</v>
      </c>
      <c r="L880" s="23" t="s">
        <v>413</v>
      </c>
      <c r="M880" s="23" t="s">
        <v>376</v>
      </c>
      <c r="N880" s="23" t="s">
        <v>377</v>
      </c>
      <c r="O880" s="23" t="s">
        <v>374</v>
      </c>
      <c r="P880" s="23" t="s">
        <v>351</v>
      </c>
      <c r="Q880" s="23" t="s">
        <v>241</v>
      </c>
      <c r="R880" s="23"/>
      <c r="S880" s="23" t="s">
        <v>709</v>
      </c>
      <c r="T880" s="23" t="s">
        <v>409</v>
      </c>
      <c r="U880" s="23" t="s">
        <v>410</v>
      </c>
      <c r="V880" s="23" t="s">
        <v>411</v>
      </c>
      <c r="W880" s="23" t="s">
        <v>411</v>
      </c>
      <c r="X880" s="23"/>
      <c r="Y880" s="23"/>
      <c r="Z880" s="23"/>
      <c r="AA880" s="23" t="s">
        <v>412</v>
      </c>
      <c r="AB880" s="32" t="s">
        <v>484</v>
      </c>
    </row>
    <row r="881" spans="1:28" ht="15" customHeight="1" x14ac:dyDescent="0.25">
      <c r="A881" s="6" t="s">
        <v>747</v>
      </c>
      <c r="B881" s="5" t="s">
        <v>76</v>
      </c>
      <c r="C881" s="5" t="s">
        <v>398</v>
      </c>
      <c r="D881" s="5" t="s">
        <v>958</v>
      </c>
      <c r="E881" s="18" t="str">
        <f t="shared" si="15"/>
        <v>R12/D13, R13/D15</v>
      </c>
      <c r="F881" s="5" t="s">
        <v>746</v>
      </c>
      <c r="G881" s="7" t="e">
        <f>#REF!</f>
        <v>#REF!</v>
      </c>
      <c r="H881" s="5" t="s">
        <v>411</v>
      </c>
      <c r="I881" s="5" t="s">
        <v>745</v>
      </c>
      <c r="J881" s="23">
        <v>509918611</v>
      </c>
      <c r="K881" s="23" t="s">
        <v>928</v>
      </c>
      <c r="L881" s="23" t="s">
        <v>413</v>
      </c>
      <c r="M881" s="23" t="s">
        <v>376</v>
      </c>
      <c r="N881" s="23" t="s">
        <v>377</v>
      </c>
      <c r="O881" s="23" t="s">
        <v>374</v>
      </c>
      <c r="P881" s="23" t="s">
        <v>351</v>
      </c>
      <c r="Q881" s="23" t="s">
        <v>241</v>
      </c>
      <c r="R881" s="23"/>
      <c r="S881" s="23" t="s">
        <v>709</v>
      </c>
      <c r="T881" s="23" t="s">
        <v>409</v>
      </c>
      <c r="U881" s="23" t="s">
        <v>410</v>
      </c>
      <c r="V881" s="23" t="s">
        <v>411</v>
      </c>
      <c r="W881" s="23" t="s">
        <v>411</v>
      </c>
      <c r="X881" s="23"/>
      <c r="Y881" s="23"/>
      <c r="Z881" s="23"/>
      <c r="AA881" s="23" t="s">
        <v>412</v>
      </c>
      <c r="AB881" s="32" t="s">
        <v>484</v>
      </c>
    </row>
    <row r="882" spans="1:28" ht="15" customHeight="1" x14ac:dyDescent="0.25">
      <c r="A882" s="6" t="s">
        <v>747</v>
      </c>
      <c r="B882" s="5" t="s">
        <v>158</v>
      </c>
      <c r="C882" s="5" t="s">
        <v>449</v>
      </c>
      <c r="D882" s="5" t="s">
        <v>159</v>
      </c>
      <c r="E882" s="18" t="str">
        <f t="shared" si="15"/>
        <v>D13, D15</v>
      </c>
      <c r="F882" s="5" t="s">
        <v>746</v>
      </c>
      <c r="G882" s="7" t="e">
        <f>#REF!</f>
        <v>#REF!</v>
      </c>
      <c r="H882" s="5" t="s">
        <v>411</v>
      </c>
      <c r="I882" s="5" t="s">
        <v>745</v>
      </c>
      <c r="J882" s="23">
        <v>509918611</v>
      </c>
      <c r="K882" s="23" t="s">
        <v>928</v>
      </c>
      <c r="L882" s="23" t="s">
        <v>413</v>
      </c>
      <c r="M882" s="23" t="s">
        <v>376</v>
      </c>
      <c r="N882" s="23" t="s">
        <v>377</v>
      </c>
      <c r="O882" s="23" t="s">
        <v>374</v>
      </c>
      <c r="P882" s="23" t="s">
        <v>351</v>
      </c>
      <c r="Q882" s="23" t="s">
        <v>241</v>
      </c>
      <c r="R882" s="23"/>
      <c r="S882" s="23" t="s">
        <v>709</v>
      </c>
      <c r="T882" s="23" t="s">
        <v>409</v>
      </c>
      <c r="U882" s="23" t="s">
        <v>410</v>
      </c>
      <c r="V882" s="23" t="s">
        <v>411</v>
      </c>
      <c r="W882" s="23" t="s">
        <v>411</v>
      </c>
      <c r="X882" s="23"/>
      <c r="Y882" s="23"/>
      <c r="Z882" s="23"/>
      <c r="AA882" s="23" t="s">
        <v>412</v>
      </c>
      <c r="AB882" s="32" t="s">
        <v>484</v>
      </c>
    </row>
    <row r="883" spans="1:28" ht="15" customHeight="1" x14ac:dyDescent="0.25">
      <c r="A883" s="6" t="s">
        <v>747</v>
      </c>
      <c r="B883" s="5" t="s">
        <v>132</v>
      </c>
      <c r="C883" s="5" t="s">
        <v>449</v>
      </c>
      <c r="D883" s="5" t="s">
        <v>160</v>
      </c>
      <c r="E883" s="18" t="str">
        <f t="shared" si="15"/>
        <v>D13, D15</v>
      </c>
      <c r="F883" s="5" t="s">
        <v>746</v>
      </c>
      <c r="G883" s="7" t="e">
        <f>#REF!</f>
        <v>#REF!</v>
      </c>
      <c r="H883" s="5" t="s">
        <v>411</v>
      </c>
      <c r="I883" s="5" t="s">
        <v>745</v>
      </c>
      <c r="J883" s="23">
        <v>509918611</v>
      </c>
      <c r="K883" s="23" t="s">
        <v>928</v>
      </c>
      <c r="L883" s="23" t="s">
        <v>413</v>
      </c>
      <c r="M883" s="23" t="s">
        <v>376</v>
      </c>
      <c r="N883" s="23" t="s">
        <v>377</v>
      </c>
      <c r="O883" s="23" t="s">
        <v>374</v>
      </c>
      <c r="P883" s="23" t="s">
        <v>351</v>
      </c>
      <c r="Q883" s="23" t="s">
        <v>241</v>
      </c>
      <c r="R883" s="23"/>
      <c r="S883" s="23" t="s">
        <v>709</v>
      </c>
      <c r="T883" s="23" t="s">
        <v>409</v>
      </c>
      <c r="U883" s="23" t="s">
        <v>410</v>
      </c>
      <c r="V883" s="23" t="s">
        <v>411</v>
      </c>
      <c r="W883" s="23" t="s">
        <v>411</v>
      </c>
      <c r="X883" s="23"/>
      <c r="Y883" s="23"/>
      <c r="Z883" s="23"/>
      <c r="AA883" s="23" t="s">
        <v>412</v>
      </c>
      <c r="AB883" s="32" t="s">
        <v>484</v>
      </c>
    </row>
    <row r="884" spans="1:28" ht="15" customHeight="1" x14ac:dyDescent="0.25">
      <c r="A884" s="6" t="s">
        <v>747</v>
      </c>
      <c r="B884" s="5" t="s">
        <v>133</v>
      </c>
      <c r="C884" s="5" t="s">
        <v>449</v>
      </c>
      <c r="D884" s="5" t="s">
        <v>448</v>
      </c>
      <c r="E884" s="18" t="str">
        <f t="shared" si="15"/>
        <v>D13, D15</v>
      </c>
      <c r="F884" s="5" t="s">
        <v>746</v>
      </c>
      <c r="G884" s="7" t="e">
        <f>#REF!</f>
        <v>#REF!</v>
      </c>
      <c r="H884" s="5" t="s">
        <v>411</v>
      </c>
      <c r="I884" s="5" t="s">
        <v>745</v>
      </c>
      <c r="J884" s="23">
        <v>509918611</v>
      </c>
      <c r="K884" s="23" t="s">
        <v>928</v>
      </c>
      <c r="L884" s="23" t="s">
        <v>413</v>
      </c>
      <c r="M884" s="23" t="s">
        <v>376</v>
      </c>
      <c r="N884" s="23" t="s">
        <v>377</v>
      </c>
      <c r="O884" s="23" t="s">
        <v>374</v>
      </c>
      <c r="P884" s="23" t="s">
        <v>351</v>
      </c>
      <c r="Q884" s="23" t="s">
        <v>241</v>
      </c>
      <c r="R884" s="23"/>
      <c r="S884" s="23" t="s">
        <v>709</v>
      </c>
      <c r="T884" s="23" t="s">
        <v>409</v>
      </c>
      <c r="U884" s="23" t="s">
        <v>410</v>
      </c>
      <c r="V884" s="23" t="s">
        <v>411</v>
      </c>
      <c r="W884" s="23" t="s">
        <v>411</v>
      </c>
      <c r="X884" s="23"/>
      <c r="Y884" s="23"/>
      <c r="Z884" s="23"/>
      <c r="AA884" s="23" t="s">
        <v>412</v>
      </c>
      <c r="AB884" s="32" t="s">
        <v>484</v>
      </c>
    </row>
    <row r="885" spans="1:28" ht="15" customHeight="1" x14ac:dyDescent="0.25">
      <c r="A885" s="6" t="s">
        <v>747</v>
      </c>
      <c r="B885" s="5" t="s">
        <v>339</v>
      </c>
      <c r="C885" s="5" t="s">
        <v>449</v>
      </c>
      <c r="D885" s="5" t="s">
        <v>473</v>
      </c>
      <c r="E885" s="18" t="str">
        <f t="shared" si="15"/>
        <v>D13, D15</v>
      </c>
      <c r="F885" s="5" t="s">
        <v>746</v>
      </c>
      <c r="G885" s="7" t="e">
        <f>#REF!</f>
        <v>#REF!</v>
      </c>
      <c r="H885" s="5" t="s">
        <v>411</v>
      </c>
      <c r="I885" s="5" t="s">
        <v>745</v>
      </c>
      <c r="J885" s="23">
        <v>509918611</v>
      </c>
      <c r="K885" s="23" t="s">
        <v>928</v>
      </c>
      <c r="L885" s="23" t="s">
        <v>413</v>
      </c>
      <c r="M885" s="23" t="s">
        <v>376</v>
      </c>
      <c r="N885" s="23" t="s">
        <v>377</v>
      </c>
      <c r="O885" s="23" t="s">
        <v>374</v>
      </c>
      <c r="P885" s="23" t="s">
        <v>351</v>
      </c>
      <c r="Q885" s="23" t="s">
        <v>241</v>
      </c>
      <c r="R885" s="23"/>
      <c r="S885" s="23" t="s">
        <v>709</v>
      </c>
      <c r="T885" s="23" t="s">
        <v>409</v>
      </c>
      <c r="U885" s="23" t="s">
        <v>410</v>
      </c>
      <c r="V885" s="23" t="s">
        <v>411</v>
      </c>
      <c r="W885" s="23" t="s">
        <v>411</v>
      </c>
      <c r="X885" s="23"/>
      <c r="Y885" s="23"/>
      <c r="Z885" s="23"/>
      <c r="AA885" s="23" t="s">
        <v>412</v>
      </c>
      <c r="AB885" s="32" t="s">
        <v>484</v>
      </c>
    </row>
    <row r="886" spans="1:28" ht="15" customHeight="1" x14ac:dyDescent="0.25">
      <c r="A886" s="6" t="s">
        <v>747</v>
      </c>
      <c r="B886" s="5" t="s">
        <v>25</v>
      </c>
      <c r="C886" s="5" t="s">
        <v>398</v>
      </c>
      <c r="D886" s="5" t="s">
        <v>41</v>
      </c>
      <c r="E886" s="18" t="str">
        <f t="shared" si="15"/>
        <v>R12/D13, R13/D15</v>
      </c>
      <c r="F886" s="5" t="s">
        <v>746</v>
      </c>
      <c r="G886" s="7" t="e">
        <f>#REF!</f>
        <v>#REF!</v>
      </c>
      <c r="H886" s="5" t="s">
        <v>411</v>
      </c>
      <c r="I886" s="5" t="s">
        <v>745</v>
      </c>
      <c r="J886" s="23">
        <v>509918611</v>
      </c>
      <c r="K886" s="23" t="s">
        <v>928</v>
      </c>
      <c r="L886" s="23" t="s">
        <v>413</v>
      </c>
      <c r="M886" s="23" t="s">
        <v>376</v>
      </c>
      <c r="N886" s="23" t="s">
        <v>377</v>
      </c>
      <c r="O886" s="23" t="s">
        <v>374</v>
      </c>
      <c r="P886" s="23" t="s">
        <v>351</v>
      </c>
      <c r="Q886" s="23" t="s">
        <v>241</v>
      </c>
      <c r="R886" s="23"/>
      <c r="S886" s="23" t="s">
        <v>709</v>
      </c>
      <c r="T886" s="23" t="s">
        <v>409</v>
      </c>
      <c r="U886" s="23" t="s">
        <v>410</v>
      </c>
      <c r="V886" s="23" t="s">
        <v>411</v>
      </c>
      <c r="W886" s="23" t="s">
        <v>411</v>
      </c>
      <c r="X886" s="23"/>
      <c r="Y886" s="23"/>
      <c r="Z886" s="23"/>
      <c r="AA886" s="23" t="s">
        <v>412</v>
      </c>
      <c r="AB886" s="32" t="s">
        <v>484</v>
      </c>
    </row>
    <row r="887" spans="1:28" ht="15" customHeight="1" x14ac:dyDescent="0.25">
      <c r="A887" s="6" t="s">
        <v>747</v>
      </c>
      <c r="B887" s="5" t="s">
        <v>89</v>
      </c>
      <c r="C887" s="5" t="s">
        <v>398</v>
      </c>
      <c r="D887" s="5" t="s">
        <v>396</v>
      </c>
      <c r="E887" s="18" t="str">
        <f t="shared" si="15"/>
        <v>R12/D13, R13/D15</v>
      </c>
      <c r="F887" s="5" t="s">
        <v>746</v>
      </c>
      <c r="G887" s="7" t="e">
        <f>#REF!</f>
        <v>#REF!</v>
      </c>
      <c r="H887" s="5" t="s">
        <v>411</v>
      </c>
      <c r="I887" s="5" t="s">
        <v>745</v>
      </c>
      <c r="J887" s="23">
        <v>509918611</v>
      </c>
      <c r="K887" s="23" t="s">
        <v>928</v>
      </c>
      <c r="L887" s="23" t="s">
        <v>413</v>
      </c>
      <c r="M887" s="23" t="s">
        <v>376</v>
      </c>
      <c r="N887" s="23" t="s">
        <v>377</v>
      </c>
      <c r="O887" s="23" t="s">
        <v>374</v>
      </c>
      <c r="P887" s="23" t="s">
        <v>351</v>
      </c>
      <c r="Q887" s="23" t="s">
        <v>241</v>
      </c>
      <c r="R887" s="23"/>
      <c r="S887" s="23" t="s">
        <v>709</v>
      </c>
      <c r="T887" s="23" t="s">
        <v>409</v>
      </c>
      <c r="U887" s="23" t="s">
        <v>410</v>
      </c>
      <c r="V887" s="23" t="s">
        <v>411</v>
      </c>
      <c r="W887" s="23" t="s">
        <v>411</v>
      </c>
      <c r="X887" s="23"/>
      <c r="Y887" s="23"/>
      <c r="Z887" s="23"/>
      <c r="AA887" s="23" t="s">
        <v>412</v>
      </c>
      <c r="AB887" s="32" t="s">
        <v>484</v>
      </c>
    </row>
    <row r="888" spans="1:28" ht="15" customHeight="1" x14ac:dyDescent="0.25">
      <c r="A888" s="6" t="s">
        <v>751</v>
      </c>
      <c r="B888" s="5" t="s">
        <v>53</v>
      </c>
      <c r="C888" s="5" t="s">
        <v>257</v>
      </c>
      <c r="D888" s="5" t="s">
        <v>690</v>
      </c>
      <c r="E888" s="18" t="str">
        <f t="shared" si="15"/>
        <v>R12/R13</v>
      </c>
      <c r="F888" s="5" t="s">
        <v>750</v>
      </c>
      <c r="G888" s="7" t="e">
        <f>#REF!</f>
        <v>#REF!</v>
      </c>
      <c r="H888" s="5" t="s">
        <v>351</v>
      </c>
      <c r="I888" s="5" t="s">
        <v>749</v>
      </c>
      <c r="J888" s="23">
        <v>509918611</v>
      </c>
      <c r="K888" s="23" t="s">
        <v>928</v>
      </c>
      <c r="L888" s="23" t="s">
        <v>413</v>
      </c>
      <c r="M888" s="23" t="s">
        <v>376</v>
      </c>
      <c r="N888" s="23" t="s">
        <v>377</v>
      </c>
      <c r="O888" s="23" t="s">
        <v>374</v>
      </c>
      <c r="P888" s="23" t="s">
        <v>351</v>
      </c>
      <c r="Q888" s="23" t="s">
        <v>241</v>
      </c>
      <c r="R888" s="23"/>
      <c r="S888" s="23" t="s">
        <v>242</v>
      </c>
      <c r="T888" s="23" t="s">
        <v>376</v>
      </c>
      <c r="U888" s="23" t="s">
        <v>377</v>
      </c>
      <c r="V888" s="23" t="s">
        <v>374</v>
      </c>
      <c r="W888" s="23" t="s">
        <v>351</v>
      </c>
      <c r="X888" s="23" t="s">
        <v>241</v>
      </c>
      <c r="Y888" s="23"/>
      <c r="Z888" s="23" t="s">
        <v>242</v>
      </c>
      <c r="AA888" s="23" t="s">
        <v>378</v>
      </c>
      <c r="AB888" s="32" t="s">
        <v>484</v>
      </c>
    </row>
    <row r="889" spans="1:28" ht="15" customHeight="1" x14ac:dyDescent="0.25">
      <c r="A889" s="6" t="s">
        <v>751</v>
      </c>
      <c r="B889" s="5" t="s">
        <v>665</v>
      </c>
      <c r="C889" s="5" t="s">
        <v>135</v>
      </c>
      <c r="D889" s="5" t="s">
        <v>182</v>
      </c>
      <c r="E889" s="18" t="str">
        <f t="shared" si="15"/>
        <v>R13/D15</v>
      </c>
      <c r="F889" s="5" t="s">
        <v>750</v>
      </c>
      <c r="G889" s="7" t="e">
        <f>#REF!</f>
        <v>#REF!</v>
      </c>
      <c r="H889" s="5" t="s">
        <v>351</v>
      </c>
      <c r="I889" s="5" t="s">
        <v>749</v>
      </c>
      <c r="J889" s="23">
        <v>509918611</v>
      </c>
      <c r="K889" s="23" t="s">
        <v>928</v>
      </c>
      <c r="L889" s="23" t="s">
        <v>413</v>
      </c>
      <c r="M889" s="23" t="s">
        <v>376</v>
      </c>
      <c r="N889" s="23" t="s">
        <v>377</v>
      </c>
      <c r="O889" s="23" t="s">
        <v>374</v>
      </c>
      <c r="P889" s="23" t="s">
        <v>351</v>
      </c>
      <c r="Q889" s="23" t="s">
        <v>241</v>
      </c>
      <c r="R889" s="23"/>
      <c r="S889" s="23" t="s">
        <v>242</v>
      </c>
      <c r="T889" s="23" t="s">
        <v>376</v>
      </c>
      <c r="U889" s="23" t="s">
        <v>377</v>
      </c>
      <c r="V889" s="23" t="s">
        <v>374</v>
      </c>
      <c r="W889" s="23" t="s">
        <v>351</v>
      </c>
      <c r="X889" s="23" t="s">
        <v>241</v>
      </c>
      <c r="Y889" s="23"/>
      <c r="Z889" s="23" t="s">
        <v>242</v>
      </c>
      <c r="AA889" s="23" t="s">
        <v>378</v>
      </c>
      <c r="AB889" s="32" t="s">
        <v>484</v>
      </c>
    </row>
    <row r="890" spans="1:28" ht="15" customHeight="1" x14ac:dyDescent="0.25">
      <c r="A890" s="6" t="s">
        <v>751</v>
      </c>
      <c r="B890" s="5" t="s">
        <v>134</v>
      </c>
      <c r="C890" s="5" t="s">
        <v>135</v>
      </c>
      <c r="D890" s="5" t="s">
        <v>200</v>
      </c>
      <c r="E890" s="18" t="str">
        <f t="shared" si="15"/>
        <v>R13/D15</v>
      </c>
      <c r="F890" s="5" t="s">
        <v>750</v>
      </c>
      <c r="G890" s="7" t="e">
        <f>#REF!</f>
        <v>#REF!</v>
      </c>
      <c r="H890" s="5" t="s">
        <v>351</v>
      </c>
      <c r="I890" s="5" t="s">
        <v>749</v>
      </c>
      <c r="J890" s="23">
        <v>509918611</v>
      </c>
      <c r="K890" s="23" t="s">
        <v>928</v>
      </c>
      <c r="L890" s="23" t="s">
        <v>413</v>
      </c>
      <c r="M890" s="23" t="s">
        <v>376</v>
      </c>
      <c r="N890" s="23" t="s">
        <v>377</v>
      </c>
      <c r="O890" s="23" t="s">
        <v>374</v>
      </c>
      <c r="P890" s="23" t="s">
        <v>351</v>
      </c>
      <c r="Q890" s="23" t="s">
        <v>241</v>
      </c>
      <c r="R890" s="23"/>
      <c r="S890" s="23" t="s">
        <v>242</v>
      </c>
      <c r="T890" s="23" t="s">
        <v>376</v>
      </c>
      <c r="U890" s="23" t="s">
        <v>377</v>
      </c>
      <c r="V890" s="23" t="s">
        <v>374</v>
      </c>
      <c r="W890" s="23" t="s">
        <v>351</v>
      </c>
      <c r="X890" s="23" t="s">
        <v>241</v>
      </c>
      <c r="Y890" s="23"/>
      <c r="Z890" s="23" t="s">
        <v>242</v>
      </c>
      <c r="AA890" s="23" t="s">
        <v>378</v>
      </c>
      <c r="AB890" s="32" t="s">
        <v>484</v>
      </c>
    </row>
    <row r="891" spans="1:28" ht="15" customHeight="1" x14ac:dyDescent="0.25">
      <c r="A891" s="6" t="s">
        <v>751</v>
      </c>
      <c r="B891" s="5" t="s">
        <v>11</v>
      </c>
      <c r="C891" s="5" t="s">
        <v>257</v>
      </c>
      <c r="D891" s="5" t="s">
        <v>27</v>
      </c>
      <c r="E891" s="18" t="str">
        <f t="shared" si="15"/>
        <v>R12/R13</v>
      </c>
      <c r="F891" s="5" t="s">
        <v>750</v>
      </c>
      <c r="G891" s="7" t="e">
        <f>#REF!</f>
        <v>#REF!</v>
      </c>
      <c r="H891" s="5" t="s">
        <v>351</v>
      </c>
      <c r="I891" s="5" t="s">
        <v>749</v>
      </c>
      <c r="J891" s="23">
        <v>509918611</v>
      </c>
      <c r="K891" s="23" t="s">
        <v>928</v>
      </c>
      <c r="L891" s="23" t="s">
        <v>413</v>
      </c>
      <c r="M891" s="23" t="s">
        <v>376</v>
      </c>
      <c r="N891" s="23" t="s">
        <v>377</v>
      </c>
      <c r="O891" s="23" t="s">
        <v>374</v>
      </c>
      <c r="P891" s="23" t="s">
        <v>351</v>
      </c>
      <c r="Q891" s="23" t="s">
        <v>241</v>
      </c>
      <c r="R891" s="23"/>
      <c r="S891" s="23" t="s">
        <v>242</v>
      </c>
      <c r="T891" s="23" t="s">
        <v>376</v>
      </c>
      <c r="U891" s="23" t="s">
        <v>377</v>
      </c>
      <c r="V891" s="23" t="s">
        <v>374</v>
      </c>
      <c r="W891" s="23" t="s">
        <v>351</v>
      </c>
      <c r="X891" s="23" t="s">
        <v>241</v>
      </c>
      <c r="Y891" s="23"/>
      <c r="Z891" s="23" t="s">
        <v>242</v>
      </c>
      <c r="AA891" s="23" t="s">
        <v>378</v>
      </c>
      <c r="AB891" s="32" t="s">
        <v>484</v>
      </c>
    </row>
    <row r="892" spans="1:28" ht="15" customHeight="1" x14ac:dyDescent="0.25">
      <c r="A892" s="6" t="s">
        <v>751</v>
      </c>
      <c r="B892" s="5" t="s">
        <v>12</v>
      </c>
      <c r="C892" s="5" t="s">
        <v>257</v>
      </c>
      <c r="D892" s="5" t="s">
        <v>28</v>
      </c>
      <c r="E892" s="18" t="str">
        <f t="shared" si="15"/>
        <v>R12/R13</v>
      </c>
      <c r="F892" s="5" t="s">
        <v>750</v>
      </c>
      <c r="G892" s="7" t="e">
        <f>#REF!</f>
        <v>#REF!</v>
      </c>
      <c r="H892" s="5" t="s">
        <v>351</v>
      </c>
      <c r="I892" s="5" t="s">
        <v>749</v>
      </c>
      <c r="J892" s="23">
        <v>509918611</v>
      </c>
      <c r="K892" s="23" t="s">
        <v>928</v>
      </c>
      <c r="L892" s="23" t="s">
        <v>413</v>
      </c>
      <c r="M892" s="23" t="s">
        <v>376</v>
      </c>
      <c r="N892" s="23" t="s">
        <v>377</v>
      </c>
      <c r="O892" s="23" t="s">
        <v>374</v>
      </c>
      <c r="P892" s="23" t="s">
        <v>351</v>
      </c>
      <c r="Q892" s="23" t="s">
        <v>241</v>
      </c>
      <c r="R892" s="23"/>
      <c r="S892" s="23" t="s">
        <v>242</v>
      </c>
      <c r="T892" s="23" t="s">
        <v>376</v>
      </c>
      <c r="U892" s="23" t="s">
        <v>377</v>
      </c>
      <c r="V892" s="23" t="s">
        <v>374</v>
      </c>
      <c r="W892" s="23" t="s">
        <v>351</v>
      </c>
      <c r="X892" s="23" t="s">
        <v>241</v>
      </c>
      <c r="Y892" s="23"/>
      <c r="Z892" s="23" t="s">
        <v>242</v>
      </c>
      <c r="AA892" s="23" t="s">
        <v>378</v>
      </c>
      <c r="AB892" s="32" t="s">
        <v>484</v>
      </c>
    </row>
    <row r="893" spans="1:28" ht="15" customHeight="1" x14ac:dyDescent="0.25">
      <c r="A893" s="6" t="s">
        <v>751</v>
      </c>
      <c r="B893" s="5" t="s">
        <v>137</v>
      </c>
      <c r="C893" s="5" t="s">
        <v>257</v>
      </c>
      <c r="D893" s="5" t="s">
        <v>138</v>
      </c>
      <c r="E893" s="18" t="str">
        <f t="shared" si="15"/>
        <v>R12/R13</v>
      </c>
      <c r="F893" s="5" t="s">
        <v>750</v>
      </c>
      <c r="G893" s="7" t="e">
        <f>#REF!</f>
        <v>#REF!</v>
      </c>
      <c r="H893" s="5" t="s">
        <v>351</v>
      </c>
      <c r="I893" s="5" t="s">
        <v>749</v>
      </c>
      <c r="J893" s="23">
        <v>509918611</v>
      </c>
      <c r="K893" s="23" t="s">
        <v>928</v>
      </c>
      <c r="L893" s="23" t="s">
        <v>413</v>
      </c>
      <c r="M893" s="23" t="s">
        <v>376</v>
      </c>
      <c r="N893" s="23" t="s">
        <v>377</v>
      </c>
      <c r="O893" s="23" t="s">
        <v>374</v>
      </c>
      <c r="P893" s="23" t="s">
        <v>351</v>
      </c>
      <c r="Q893" s="23" t="s">
        <v>241</v>
      </c>
      <c r="R893" s="23"/>
      <c r="S893" s="23" t="s">
        <v>242</v>
      </c>
      <c r="T893" s="23" t="s">
        <v>376</v>
      </c>
      <c r="U893" s="23" t="s">
        <v>377</v>
      </c>
      <c r="V893" s="23" t="s">
        <v>374</v>
      </c>
      <c r="W893" s="23" t="s">
        <v>351</v>
      </c>
      <c r="X893" s="23" t="s">
        <v>241</v>
      </c>
      <c r="Y893" s="23"/>
      <c r="Z893" s="23" t="s">
        <v>242</v>
      </c>
      <c r="AA893" s="23" t="s">
        <v>378</v>
      </c>
      <c r="AB893" s="32" t="s">
        <v>484</v>
      </c>
    </row>
    <row r="894" spans="1:28" ht="15" customHeight="1" x14ac:dyDescent="0.25">
      <c r="A894" s="6" t="s">
        <v>751</v>
      </c>
      <c r="B894" s="5" t="s">
        <v>56</v>
      </c>
      <c r="C894" s="5" t="s">
        <v>359</v>
      </c>
      <c r="D894" s="5" t="s">
        <v>477</v>
      </c>
      <c r="E894" s="18" t="str">
        <f t="shared" si="15"/>
        <v>R12</v>
      </c>
      <c r="F894" s="5" t="s">
        <v>750</v>
      </c>
      <c r="G894" s="7" t="e">
        <f>#REF!</f>
        <v>#REF!</v>
      </c>
      <c r="H894" s="5" t="s">
        <v>351</v>
      </c>
      <c r="I894" s="5" t="s">
        <v>749</v>
      </c>
      <c r="J894" s="23">
        <v>509918611</v>
      </c>
      <c r="K894" s="23" t="s">
        <v>928</v>
      </c>
      <c r="L894" s="23" t="s">
        <v>413</v>
      </c>
      <c r="M894" s="23" t="s">
        <v>376</v>
      </c>
      <c r="N894" s="23" t="s">
        <v>377</v>
      </c>
      <c r="O894" s="23" t="s">
        <v>374</v>
      </c>
      <c r="P894" s="23" t="s">
        <v>351</v>
      </c>
      <c r="Q894" s="23" t="s">
        <v>241</v>
      </c>
      <c r="R894" s="23"/>
      <c r="S894" s="23" t="s">
        <v>242</v>
      </c>
      <c r="T894" s="23" t="s">
        <v>376</v>
      </c>
      <c r="U894" s="23" t="s">
        <v>377</v>
      </c>
      <c r="V894" s="23" t="s">
        <v>374</v>
      </c>
      <c r="W894" s="23" t="s">
        <v>351</v>
      </c>
      <c r="X894" s="23" t="s">
        <v>241</v>
      </c>
      <c r="Y894" s="23"/>
      <c r="Z894" s="23" t="s">
        <v>242</v>
      </c>
      <c r="AA894" s="23" t="s">
        <v>378</v>
      </c>
      <c r="AB894" s="32" t="s">
        <v>484</v>
      </c>
    </row>
    <row r="895" spans="1:28" ht="15" customHeight="1" x14ac:dyDescent="0.25">
      <c r="A895" s="6" t="s">
        <v>751</v>
      </c>
      <c r="B895" s="5" t="s">
        <v>57</v>
      </c>
      <c r="C895" s="5" t="s">
        <v>359</v>
      </c>
      <c r="D895" s="5" t="s">
        <v>63</v>
      </c>
      <c r="E895" s="18" t="str">
        <f t="shared" si="15"/>
        <v>R12</v>
      </c>
      <c r="F895" s="5" t="s">
        <v>750</v>
      </c>
      <c r="G895" s="7" t="e">
        <f>#REF!</f>
        <v>#REF!</v>
      </c>
      <c r="H895" s="5" t="s">
        <v>351</v>
      </c>
      <c r="I895" s="5" t="s">
        <v>749</v>
      </c>
      <c r="J895" s="23">
        <v>509918611</v>
      </c>
      <c r="K895" s="23" t="s">
        <v>928</v>
      </c>
      <c r="L895" s="23" t="s">
        <v>413</v>
      </c>
      <c r="M895" s="23" t="s">
        <v>376</v>
      </c>
      <c r="N895" s="23" t="s">
        <v>377</v>
      </c>
      <c r="O895" s="23" t="s">
        <v>374</v>
      </c>
      <c r="P895" s="23" t="s">
        <v>351</v>
      </c>
      <c r="Q895" s="23" t="s">
        <v>241</v>
      </c>
      <c r="R895" s="23"/>
      <c r="S895" s="23" t="s">
        <v>242</v>
      </c>
      <c r="T895" s="23" t="s">
        <v>376</v>
      </c>
      <c r="U895" s="23" t="s">
        <v>377</v>
      </c>
      <c r="V895" s="23" t="s">
        <v>374</v>
      </c>
      <c r="W895" s="23" t="s">
        <v>351</v>
      </c>
      <c r="X895" s="23" t="s">
        <v>241</v>
      </c>
      <c r="Y895" s="23"/>
      <c r="Z895" s="23" t="s">
        <v>242</v>
      </c>
      <c r="AA895" s="23" t="s">
        <v>378</v>
      </c>
      <c r="AB895" s="32" t="s">
        <v>484</v>
      </c>
    </row>
    <row r="896" spans="1:28" ht="15" customHeight="1" x14ac:dyDescent="0.25">
      <c r="A896" s="6" t="s">
        <v>751</v>
      </c>
      <c r="B896" s="5" t="s">
        <v>58</v>
      </c>
      <c r="C896" s="5" t="s">
        <v>257</v>
      </c>
      <c r="D896" s="5" t="s">
        <v>64</v>
      </c>
      <c r="E896" s="18" t="str">
        <f t="shared" si="15"/>
        <v>R12/R13</v>
      </c>
      <c r="F896" s="5" t="s">
        <v>750</v>
      </c>
      <c r="G896" s="7" t="e">
        <f>#REF!</f>
        <v>#REF!</v>
      </c>
      <c r="H896" s="5" t="s">
        <v>351</v>
      </c>
      <c r="I896" s="5" t="s">
        <v>749</v>
      </c>
      <c r="J896" s="23">
        <v>509918611</v>
      </c>
      <c r="K896" s="23" t="s">
        <v>928</v>
      </c>
      <c r="L896" s="23" t="s">
        <v>413</v>
      </c>
      <c r="M896" s="23" t="s">
        <v>376</v>
      </c>
      <c r="N896" s="23" t="s">
        <v>377</v>
      </c>
      <c r="O896" s="23" t="s">
        <v>374</v>
      </c>
      <c r="P896" s="23" t="s">
        <v>351</v>
      </c>
      <c r="Q896" s="23" t="s">
        <v>241</v>
      </c>
      <c r="R896" s="23"/>
      <c r="S896" s="23" t="s">
        <v>242</v>
      </c>
      <c r="T896" s="23" t="s">
        <v>376</v>
      </c>
      <c r="U896" s="23" t="s">
        <v>377</v>
      </c>
      <c r="V896" s="23" t="s">
        <v>374</v>
      </c>
      <c r="W896" s="23" t="s">
        <v>351</v>
      </c>
      <c r="X896" s="23" t="s">
        <v>241</v>
      </c>
      <c r="Y896" s="23"/>
      <c r="Z896" s="23" t="s">
        <v>242</v>
      </c>
      <c r="AA896" s="23" t="s">
        <v>378</v>
      </c>
      <c r="AB896" s="32" t="s">
        <v>484</v>
      </c>
    </row>
    <row r="897" spans="1:28" ht="15" customHeight="1" x14ac:dyDescent="0.25">
      <c r="A897" s="6" t="s">
        <v>751</v>
      </c>
      <c r="B897" s="5" t="s">
        <v>13</v>
      </c>
      <c r="C897" s="5" t="s">
        <v>359</v>
      </c>
      <c r="D897" s="5" t="s">
        <v>29</v>
      </c>
      <c r="E897" s="18" t="str">
        <f t="shared" si="15"/>
        <v>R12</v>
      </c>
      <c r="F897" s="5" t="s">
        <v>750</v>
      </c>
      <c r="G897" s="7" t="e">
        <f>#REF!</f>
        <v>#REF!</v>
      </c>
      <c r="H897" s="5" t="s">
        <v>351</v>
      </c>
      <c r="I897" s="5" t="s">
        <v>749</v>
      </c>
      <c r="J897" s="23">
        <v>509918611</v>
      </c>
      <c r="K897" s="23" t="s">
        <v>928</v>
      </c>
      <c r="L897" s="23" t="s">
        <v>413</v>
      </c>
      <c r="M897" s="23" t="s">
        <v>376</v>
      </c>
      <c r="N897" s="23" t="s">
        <v>377</v>
      </c>
      <c r="O897" s="23" t="s">
        <v>374</v>
      </c>
      <c r="P897" s="23" t="s">
        <v>351</v>
      </c>
      <c r="Q897" s="23" t="s">
        <v>241</v>
      </c>
      <c r="R897" s="23"/>
      <c r="S897" s="23" t="s">
        <v>242</v>
      </c>
      <c r="T897" s="23" t="s">
        <v>376</v>
      </c>
      <c r="U897" s="23" t="s">
        <v>377</v>
      </c>
      <c r="V897" s="23" t="s">
        <v>374</v>
      </c>
      <c r="W897" s="23" t="s">
        <v>351</v>
      </c>
      <c r="X897" s="23" t="s">
        <v>241</v>
      </c>
      <c r="Y897" s="23"/>
      <c r="Z897" s="23" t="s">
        <v>242</v>
      </c>
      <c r="AA897" s="23" t="s">
        <v>378</v>
      </c>
      <c r="AB897" s="32" t="s">
        <v>484</v>
      </c>
    </row>
    <row r="898" spans="1:28" ht="15" customHeight="1" x14ac:dyDescent="0.25">
      <c r="A898" s="6" t="s">
        <v>751</v>
      </c>
      <c r="B898" s="5" t="s">
        <v>119</v>
      </c>
      <c r="C898" s="5" t="s">
        <v>359</v>
      </c>
      <c r="D898" s="5" t="s">
        <v>150</v>
      </c>
      <c r="E898" s="18" t="str">
        <f t="shared" ref="E898:E961" si="16">C898</f>
        <v>R12</v>
      </c>
      <c r="F898" s="5" t="s">
        <v>750</v>
      </c>
      <c r="G898" s="7" t="e">
        <f>#REF!</f>
        <v>#REF!</v>
      </c>
      <c r="H898" s="5" t="s">
        <v>351</v>
      </c>
      <c r="I898" s="5" t="s">
        <v>749</v>
      </c>
      <c r="J898" s="23">
        <v>509918611</v>
      </c>
      <c r="K898" s="23" t="s">
        <v>928</v>
      </c>
      <c r="L898" s="23" t="s">
        <v>413</v>
      </c>
      <c r="M898" s="23" t="s">
        <v>376</v>
      </c>
      <c r="N898" s="23" t="s">
        <v>377</v>
      </c>
      <c r="O898" s="23" t="s">
        <v>374</v>
      </c>
      <c r="P898" s="23" t="s">
        <v>351</v>
      </c>
      <c r="Q898" s="23" t="s">
        <v>241</v>
      </c>
      <c r="R898" s="23"/>
      <c r="S898" s="23" t="s">
        <v>242</v>
      </c>
      <c r="T898" s="23" t="s">
        <v>376</v>
      </c>
      <c r="U898" s="23" t="s">
        <v>377</v>
      </c>
      <c r="V898" s="23" t="s">
        <v>374</v>
      </c>
      <c r="W898" s="23" t="s">
        <v>351</v>
      </c>
      <c r="X898" s="23" t="s">
        <v>241</v>
      </c>
      <c r="Y898" s="23"/>
      <c r="Z898" s="23" t="s">
        <v>242</v>
      </c>
      <c r="AA898" s="23" t="s">
        <v>378</v>
      </c>
      <c r="AB898" s="32" t="s">
        <v>484</v>
      </c>
    </row>
    <row r="899" spans="1:28" ht="15" customHeight="1" x14ac:dyDescent="0.25">
      <c r="A899" s="6" t="s">
        <v>751</v>
      </c>
      <c r="B899" s="5" t="s">
        <v>120</v>
      </c>
      <c r="C899" s="5" t="s">
        <v>359</v>
      </c>
      <c r="D899" s="5" t="s">
        <v>156</v>
      </c>
      <c r="E899" s="18" t="str">
        <f t="shared" si="16"/>
        <v>R12</v>
      </c>
      <c r="F899" s="5" t="s">
        <v>750</v>
      </c>
      <c r="G899" s="7" t="e">
        <f>#REF!</f>
        <v>#REF!</v>
      </c>
      <c r="H899" s="5" t="s">
        <v>351</v>
      </c>
      <c r="I899" s="5" t="s">
        <v>749</v>
      </c>
      <c r="J899" s="23">
        <v>509918611</v>
      </c>
      <c r="K899" s="23" t="s">
        <v>928</v>
      </c>
      <c r="L899" s="23" t="s">
        <v>413</v>
      </c>
      <c r="M899" s="23" t="s">
        <v>376</v>
      </c>
      <c r="N899" s="23" t="s">
        <v>377</v>
      </c>
      <c r="O899" s="23" t="s">
        <v>374</v>
      </c>
      <c r="P899" s="23" t="s">
        <v>351</v>
      </c>
      <c r="Q899" s="23" t="s">
        <v>241</v>
      </c>
      <c r="R899" s="23"/>
      <c r="S899" s="23" t="s">
        <v>242</v>
      </c>
      <c r="T899" s="23" t="s">
        <v>376</v>
      </c>
      <c r="U899" s="23" t="s">
        <v>377</v>
      </c>
      <c r="V899" s="23" t="s">
        <v>374</v>
      </c>
      <c r="W899" s="23" t="s">
        <v>351</v>
      </c>
      <c r="X899" s="23" t="s">
        <v>241</v>
      </c>
      <c r="Y899" s="23"/>
      <c r="Z899" s="23" t="s">
        <v>242</v>
      </c>
      <c r="AA899" s="23" t="s">
        <v>378</v>
      </c>
      <c r="AB899" s="32" t="s">
        <v>484</v>
      </c>
    </row>
    <row r="900" spans="1:28" ht="15" customHeight="1" x14ac:dyDescent="0.25">
      <c r="A900" s="6" t="s">
        <v>751</v>
      </c>
      <c r="B900" s="5" t="s">
        <v>59</v>
      </c>
      <c r="C900" s="5" t="s">
        <v>359</v>
      </c>
      <c r="D900" s="5" t="s">
        <v>65</v>
      </c>
      <c r="E900" s="18" t="str">
        <f t="shared" si="16"/>
        <v>R12</v>
      </c>
      <c r="F900" s="5" t="s">
        <v>750</v>
      </c>
      <c r="G900" s="7" t="e">
        <f>#REF!</f>
        <v>#REF!</v>
      </c>
      <c r="H900" s="5" t="s">
        <v>351</v>
      </c>
      <c r="I900" s="5" t="s">
        <v>749</v>
      </c>
      <c r="J900" s="23">
        <v>509918611</v>
      </c>
      <c r="K900" s="23" t="s">
        <v>928</v>
      </c>
      <c r="L900" s="23" t="s">
        <v>413</v>
      </c>
      <c r="M900" s="23" t="s">
        <v>376</v>
      </c>
      <c r="N900" s="23" t="s">
        <v>377</v>
      </c>
      <c r="O900" s="23" t="s">
        <v>374</v>
      </c>
      <c r="P900" s="23" t="s">
        <v>351</v>
      </c>
      <c r="Q900" s="23" t="s">
        <v>241</v>
      </c>
      <c r="R900" s="23"/>
      <c r="S900" s="23" t="s">
        <v>242</v>
      </c>
      <c r="T900" s="23" t="s">
        <v>376</v>
      </c>
      <c r="U900" s="23" t="s">
        <v>377</v>
      </c>
      <c r="V900" s="23" t="s">
        <v>374</v>
      </c>
      <c r="W900" s="23" t="s">
        <v>351</v>
      </c>
      <c r="X900" s="23" t="s">
        <v>241</v>
      </c>
      <c r="Y900" s="23"/>
      <c r="Z900" s="23" t="s">
        <v>242</v>
      </c>
      <c r="AA900" s="23" t="s">
        <v>378</v>
      </c>
      <c r="AB900" s="32" t="s">
        <v>484</v>
      </c>
    </row>
    <row r="901" spans="1:28" ht="15" customHeight="1" x14ac:dyDescent="0.25">
      <c r="A901" s="6" t="s">
        <v>751</v>
      </c>
      <c r="B901" s="5" t="s">
        <v>609</v>
      </c>
      <c r="C901" s="5" t="s">
        <v>135</v>
      </c>
      <c r="D901" s="5" t="s">
        <v>142</v>
      </c>
      <c r="E901" s="18" t="str">
        <f t="shared" si="16"/>
        <v>R13/D15</v>
      </c>
      <c r="F901" s="5" t="s">
        <v>750</v>
      </c>
      <c r="G901" s="7" t="e">
        <f>#REF!</f>
        <v>#REF!</v>
      </c>
      <c r="H901" s="5" t="s">
        <v>351</v>
      </c>
      <c r="I901" s="5" t="s">
        <v>749</v>
      </c>
      <c r="J901" s="23">
        <v>509918611</v>
      </c>
      <c r="K901" s="23" t="s">
        <v>928</v>
      </c>
      <c r="L901" s="23" t="s">
        <v>413</v>
      </c>
      <c r="M901" s="23" t="s">
        <v>376</v>
      </c>
      <c r="N901" s="23" t="s">
        <v>377</v>
      </c>
      <c r="O901" s="23" t="s">
        <v>374</v>
      </c>
      <c r="P901" s="23" t="s">
        <v>351</v>
      </c>
      <c r="Q901" s="23" t="s">
        <v>241</v>
      </c>
      <c r="R901" s="23"/>
      <c r="S901" s="23" t="s">
        <v>242</v>
      </c>
      <c r="T901" s="23" t="s">
        <v>376</v>
      </c>
      <c r="U901" s="23" t="s">
        <v>377</v>
      </c>
      <c r="V901" s="23" t="s">
        <v>374</v>
      </c>
      <c r="W901" s="23" t="s">
        <v>351</v>
      </c>
      <c r="X901" s="23" t="s">
        <v>241</v>
      </c>
      <c r="Y901" s="23"/>
      <c r="Z901" s="23" t="s">
        <v>242</v>
      </c>
      <c r="AA901" s="23" t="s">
        <v>378</v>
      </c>
      <c r="AB901" s="32" t="s">
        <v>484</v>
      </c>
    </row>
    <row r="902" spans="1:28" ht="15" customHeight="1" x14ac:dyDescent="0.25">
      <c r="A902" s="6" t="s">
        <v>751</v>
      </c>
      <c r="B902" s="5" t="s">
        <v>649</v>
      </c>
      <c r="C902" s="5" t="s">
        <v>135</v>
      </c>
      <c r="D902" s="5" t="s">
        <v>695</v>
      </c>
      <c r="E902" s="18" t="str">
        <f t="shared" si="16"/>
        <v>R13/D15</v>
      </c>
      <c r="F902" s="5" t="s">
        <v>750</v>
      </c>
      <c r="G902" s="7" t="e">
        <f>#REF!</f>
        <v>#REF!</v>
      </c>
      <c r="H902" s="5" t="s">
        <v>351</v>
      </c>
      <c r="I902" s="5" t="s">
        <v>749</v>
      </c>
      <c r="J902" s="23">
        <v>509918611</v>
      </c>
      <c r="K902" s="23" t="s">
        <v>928</v>
      </c>
      <c r="L902" s="23" t="s">
        <v>413</v>
      </c>
      <c r="M902" s="23" t="s">
        <v>376</v>
      </c>
      <c r="N902" s="23" t="s">
        <v>377</v>
      </c>
      <c r="O902" s="23" t="s">
        <v>374</v>
      </c>
      <c r="P902" s="23" t="s">
        <v>351</v>
      </c>
      <c r="Q902" s="23" t="s">
        <v>241</v>
      </c>
      <c r="R902" s="23"/>
      <c r="S902" s="23" t="s">
        <v>242</v>
      </c>
      <c r="T902" s="23" t="s">
        <v>376</v>
      </c>
      <c r="U902" s="23" t="s">
        <v>377</v>
      </c>
      <c r="V902" s="23" t="s">
        <v>374</v>
      </c>
      <c r="W902" s="23" t="s">
        <v>351</v>
      </c>
      <c r="X902" s="23" t="s">
        <v>241</v>
      </c>
      <c r="Y902" s="23"/>
      <c r="Z902" s="23" t="s">
        <v>242</v>
      </c>
      <c r="AA902" s="23" t="s">
        <v>378</v>
      </c>
      <c r="AB902" s="32" t="s">
        <v>484</v>
      </c>
    </row>
    <row r="903" spans="1:28" ht="15" customHeight="1" x14ac:dyDescent="0.25">
      <c r="A903" s="6" t="s">
        <v>751</v>
      </c>
      <c r="B903" s="5" t="s">
        <v>394</v>
      </c>
      <c r="C903" s="5" t="s">
        <v>135</v>
      </c>
      <c r="D903" s="5" t="s">
        <v>686</v>
      </c>
      <c r="E903" s="18" t="str">
        <f t="shared" si="16"/>
        <v>R13/D15</v>
      </c>
      <c r="F903" s="5" t="s">
        <v>750</v>
      </c>
      <c r="G903" s="7" t="e">
        <f>#REF!</f>
        <v>#REF!</v>
      </c>
      <c r="H903" s="5" t="s">
        <v>351</v>
      </c>
      <c r="I903" s="5" t="s">
        <v>749</v>
      </c>
      <c r="J903" s="23">
        <v>509918611</v>
      </c>
      <c r="K903" s="23" t="s">
        <v>928</v>
      </c>
      <c r="L903" s="23" t="s">
        <v>413</v>
      </c>
      <c r="M903" s="23" t="s">
        <v>376</v>
      </c>
      <c r="N903" s="23" t="s">
        <v>377</v>
      </c>
      <c r="O903" s="23" t="s">
        <v>374</v>
      </c>
      <c r="P903" s="23" t="s">
        <v>351</v>
      </c>
      <c r="Q903" s="23" t="s">
        <v>241</v>
      </c>
      <c r="R903" s="23"/>
      <c r="S903" s="23" t="s">
        <v>242</v>
      </c>
      <c r="T903" s="23" t="s">
        <v>376</v>
      </c>
      <c r="U903" s="23" t="s">
        <v>377</v>
      </c>
      <c r="V903" s="23" t="s">
        <v>374</v>
      </c>
      <c r="W903" s="23" t="s">
        <v>351</v>
      </c>
      <c r="X903" s="23" t="s">
        <v>241</v>
      </c>
      <c r="Y903" s="23"/>
      <c r="Z903" s="23" t="s">
        <v>242</v>
      </c>
      <c r="AA903" s="23" t="s">
        <v>378</v>
      </c>
      <c r="AB903" s="32" t="s">
        <v>484</v>
      </c>
    </row>
    <row r="904" spans="1:28" ht="15" customHeight="1" x14ac:dyDescent="0.25">
      <c r="A904" s="6" t="s">
        <v>751</v>
      </c>
      <c r="B904" s="5" t="s">
        <v>83</v>
      </c>
      <c r="C904" s="5" t="s">
        <v>135</v>
      </c>
      <c r="D904" s="5" t="s">
        <v>427</v>
      </c>
      <c r="E904" s="18" t="str">
        <f t="shared" si="16"/>
        <v>R13/D15</v>
      </c>
      <c r="F904" s="5" t="s">
        <v>750</v>
      </c>
      <c r="G904" s="7" t="e">
        <f>#REF!</f>
        <v>#REF!</v>
      </c>
      <c r="H904" s="5" t="s">
        <v>351</v>
      </c>
      <c r="I904" s="5" t="s">
        <v>749</v>
      </c>
      <c r="J904" s="23">
        <v>509918611</v>
      </c>
      <c r="K904" s="23" t="s">
        <v>928</v>
      </c>
      <c r="L904" s="23" t="s">
        <v>413</v>
      </c>
      <c r="M904" s="23" t="s">
        <v>376</v>
      </c>
      <c r="N904" s="23" t="s">
        <v>377</v>
      </c>
      <c r="O904" s="23" t="s">
        <v>374</v>
      </c>
      <c r="P904" s="23" t="s">
        <v>351</v>
      </c>
      <c r="Q904" s="23" t="s">
        <v>241</v>
      </c>
      <c r="R904" s="23"/>
      <c r="S904" s="23" t="s">
        <v>242</v>
      </c>
      <c r="T904" s="23" t="s">
        <v>376</v>
      </c>
      <c r="U904" s="23" t="s">
        <v>377</v>
      </c>
      <c r="V904" s="23" t="s">
        <v>374</v>
      </c>
      <c r="W904" s="23" t="s">
        <v>351</v>
      </c>
      <c r="X904" s="23" t="s">
        <v>241</v>
      </c>
      <c r="Y904" s="23"/>
      <c r="Z904" s="23" t="s">
        <v>242</v>
      </c>
      <c r="AA904" s="23" t="s">
        <v>378</v>
      </c>
      <c r="AB904" s="32" t="s">
        <v>484</v>
      </c>
    </row>
    <row r="905" spans="1:28" ht="15" customHeight="1" x14ac:dyDescent="0.25">
      <c r="A905" s="6" t="s">
        <v>751</v>
      </c>
      <c r="B905" s="5" t="s">
        <v>43</v>
      </c>
      <c r="C905" s="5" t="s">
        <v>135</v>
      </c>
      <c r="D905" s="5" t="s">
        <v>47</v>
      </c>
      <c r="E905" s="18" t="str">
        <f t="shared" si="16"/>
        <v>R13/D15</v>
      </c>
      <c r="F905" s="5" t="s">
        <v>750</v>
      </c>
      <c r="G905" s="7" t="e">
        <f>#REF!</f>
        <v>#REF!</v>
      </c>
      <c r="H905" s="5" t="s">
        <v>351</v>
      </c>
      <c r="I905" s="5" t="s">
        <v>749</v>
      </c>
      <c r="J905" s="23">
        <v>509918611</v>
      </c>
      <c r="K905" s="23" t="s">
        <v>928</v>
      </c>
      <c r="L905" s="23" t="s">
        <v>413</v>
      </c>
      <c r="M905" s="23" t="s">
        <v>376</v>
      </c>
      <c r="N905" s="23" t="s">
        <v>377</v>
      </c>
      <c r="O905" s="23" t="s">
        <v>374</v>
      </c>
      <c r="P905" s="23" t="s">
        <v>351</v>
      </c>
      <c r="Q905" s="23" t="s">
        <v>241</v>
      </c>
      <c r="R905" s="23"/>
      <c r="S905" s="23" t="s">
        <v>242</v>
      </c>
      <c r="T905" s="23" t="s">
        <v>376</v>
      </c>
      <c r="U905" s="23" t="s">
        <v>377</v>
      </c>
      <c r="V905" s="23" t="s">
        <v>374</v>
      </c>
      <c r="W905" s="23" t="s">
        <v>351</v>
      </c>
      <c r="X905" s="23" t="s">
        <v>241</v>
      </c>
      <c r="Y905" s="23"/>
      <c r="Z905" s="23" t="s">
        <v>242</v>
      </c>
      <c r="AA905" s="23" t="s">
        <v>378</v>
      </c>
      <c r="AB905" s="32" t="s">
        <v>484</v>
      </c>
    </row>
    <row r="906" spans="1:28" ht="15" customHeight="1" x14ac:dyDescent="0.25">
      <c r="A906" s="6" t="s">
        <v>751</v>
      </c>
      <c r="B906" s="5" t="s">
        <v>72</v>
      </c>
      <c r="C906" s="5" t="s">
        <v>257</v>
      </c>
      <c r="D906" s="5" t="s">
        <v>38</v>
      </c>
      <c r="E906" s="18" t="str">
        <f t="shared" si="16"/>
        <v>R12/R13</v>
      </c>
      <c r="F906" s="5" t="s">
        <v>750</v>
      </c>
      <c r="G906" s="7" t="e">
        <f>#REF!</f>
        <v>#REF!</v>
      </c>
      <c r="H906" s="5" t="s">
        <v>351</v>
      </c>
      <c r="I906" s="5" t="s">
        <v>749</v>
      </c>
      <c r="J906" s="23">
        <v>509918611</v>
      </c>
      <c r="K906" s="23" t="s">
        <v>928</v>
      </c>
      <c r="L906" s="23" t="s">
        <v>413</v>
      </c>
      <c r="M906" s="23" t="s">
        <v>376</v>
      </c>
      <c r="N906" s="23" t="s">
        <v>377</v>
      </c>
      <c r="O906" s="23" t="s">
        <v>374</v>
      </c>
      <c r="P906" s="23" t="s">
        <v>351</v>
      </c>
      <c r="Q906" s="23" t="s">
        <v>241</v>
      </c>
      <c r="R906" s="23"/>
      <c r="S906" s="23" t="s">
        <v>242</v>
      </c>
      <c r="T906" s="23" t="s">
        <v>376</v>
      </c>
      <c r="U906" s="23" t="s">
        <v>377</v>
      </c>
      <c r="V906" s="23" t="s">
        <v>374</v>
      </c>
      <c r="W906" s="23" t="s">
        <v>351</v>
      </c>
      <c r="X906" s="23" t="s">
        <v>241</v>
      </c>
      <c r="Y906" s="23"/>
      <c r="Z906" s="23" t="s">
        <v>242</v>
      </c>
      <c r="AA906" s="23" t="s">
        <v>378</v>
      </c>
      <c r="AB906" s="32" t="s">
        <v>484</v>
      </c>
    </row>
    <row r="907" spans="1:28" ht="15" customHeight="1" x14ac:dyDescent="0.25">
      <c r="A907" s="6" t="s">
        <v>751</v>
      </c>
      <c r="B907" s="5" t="s">
        <v>73</v>
      </c>
      <c r="C907" s="5" t="s">
        <v>135</v>
      </c>
      <c r="D907" s="5" t="s">
        <v>39</v>
      </c>
      <c r="E907" s="18" t="str">
        <f t="shared" si="16"/>
        <v>R13/D15</v>
      </c>
      <c r="F907" s="5" t="s">
        <v>750</v>
      </c>
      <c r="G907" s="7" t="e">
        <f>#REF!</f>
        <v>#REF!</v>
      </c>
      <c r="H907" s="5" t="s">
        <v>351</v>
      </c>
      <c r="I907" s="5" t="s">
        <v>749</v>
      </c>
      <c r="J907" s="23">
        <v>509918611</v>
      </c>
      <c r="K907" s="23" t="s">
        <v>928</v>
      </c>
      <c r="L907" s="23" t="s">
        <v>413</v>
      </c>
      <c r="M907" s="23" t="s">
        <v>376</v>
      </c>
      <c r="N907" s="23" t="s">
        <v>377</v>
      </c>
      <c r="O907" s="23" t="s">
        <v>374</v>
      </c>
      <c r="P907" s="23" t="s">
        <v>351</v>
      </c>
      <c r="Q907" s="23" t="s">
        <v>241</v>
      </c>
      <c r="R907" s="23"/>
      <c r="S907" s="23" t="s">
        <v>242</v>
      </c>
      <c r="T907" s="23" t="s">
        <v>376</v>
      </c>
      <c r="U907" s="23" t="s">
        <v>377</v>
      </c>
      <c r="V907" s="23" t="s">
        <v>374</v>
      </c>
      <c r="W907" s="23" t="s">
        <v>351</v>
      </c>
      <c r="X907" s="23" t="s">
        <v>241</v>
      </c>
      <c r="Y907" s="23"/>
      <c r="Z907" s="23" t="s">
        <v>242</v>
      </c>
      <c r="AA907" s="23" t="s">
        <v>378</v>
      </c>
      <c r="AB907" s="32" t="s">
        <v>484</v>
      </c>
    </row>
    <row r="908" spans="1:28" ht="15" customHeight="1" x14ac:dyDescent="0.25">
      <c r="A908" s="6" t="s">
        <v>751</v>
      </c>
      <c r="B908" s="5" t="s">
        <v>601</v>
      </c>
      <c r="C908" s="5" t="s">
        <v>136</v>
      </c>
      <c r="D908" s="5" t="s">
        <v>188</v>
      </c>
      <c r="E908" s="18" t="str">
        <f t="shared" si="16"/>
        <v>R13</v>
      </c>
      <c r="F908" s="5" t="s">
        <v>750</v>
      </c>
      <c r="G908" s="7" t="e">
        <f>#REF!</f>
        <v>#REF!</v>
      </c>
      <c r="H908" s="5" t="s">
        <v>351</v>
      </c>
      <c r="I908" s="5" t="s">
        <v>749</v>
      </c>
      <c r="J908" s="23">
        <v>509918611</v>
      </c>
      <c r="K908" s="23" t="s">
        <v>928</v>
      </c>
      <c r="L908" s="23" t="s">
        <v>413</v>
      </c>
      <c r="M908" s="23" t="s">
        <v>376</v>
      </c>
      <c r="N908" s="23" t="s">
        <v>377</v>
      </c>
      <c r="O908" s="23" t="s">
        <v>374</v>
      </c>
      <c r="P908" s="23" t="s">
        <v>351</v>
      </c>
      <c r="Q908" s="23" t="s">
        <v>241</v>
      </c>
      <c r="R908" s="23"/>
      <c r="S908" s="23" t="s">
        <v>242</v>
      </c>
      <c r="T908" s="23" t="s">
        <v>376</v>
      </c>
      <c r="U908" s="23" t="s">
        <v>377</v>
      </c>
      <c r="V908" s="23" t="s">
        <v>374</v>
      </c>
      <c r="W908" s="23" t="s">
        <v>351</v>
      </c>
      <c r="X908" s="23" t="s">
        <v>241</v>
      </c>
      <c r="Y908" s="23"/>
      <c r="Z908" s="23" t="s">
        <v>242</v>
      </c>
      <c r="AA908" s="23" t="s">
        <v>378</v>
      </c>
      <c r="AB908" s="32" t="s">
        <v>484</v>
      </c>
    </row>
    <row r="909" spans="1:28" ht="15" customHeight="1" x14ac:dyDescent="0.25">
      <c r="A909" s="6" t="s">
        <v>751</v>
      </c>
      <c r="B909" s="5" t="s">
        <v>10</v>
      </c>
      <c r="C909" s="5" t="s">
        <v>136</v>
      </c>
      <c r="D909" s="5" t="s">
        <v>190</v>
      </c>
      <c r="E909" s="18" t="str">
        <f t="shared" si="16"/>
        <v>R13</v>
      </c>
      <c r="F909" s="5" t="s">
        <v>750</v>
      </c>
      <c r="G909" s="7" t="e">
        <f>#REF!</f>
        <v>#REF!</v>
      </c>
      <c r="H909" s="5" t="s">
        <v>351</v>
      </c>
      <c r="I909" s="5" t="s">
        <v>749</v>
      </c>
      <c r="J909" s="23">
        <v>509918611</v>
      </c>
      <c r="K909" s="23" t="s">
        <v>928</v>
      </c>
      <c r="L909" s="23" t="s">
        <v>413</v>
      </c>
      <c r="M909" s="23" t="s">
        <v>376</v>
      </c>
      <c r="N909" s="23" t="s">
        <v>377</v>
      </c>
      <c r="O909" s="23" t="s">
        <v>374</v>
      </c>
      <c r="P909" s="23" t="s">
        <v>351</v>
      </c>
      <c r="Q909" s="23" t="s">
        <v>241</v>
      </c>
      <c r="R909" s="23"/>
      <c r="S909" s="23" t="s">
        <v>242</v>
      </c>
      <c r="T909" s="23" t="s">
        <v>376</v>
      </c>
      <c r="U909" s="23" t="s">
        <v>377</v>
      </c>
      <c r="V909" s="23" t="s">
        <v>374</v>
      </c>
      <c r="W909" s="23" t="s">
        <v>351</v>
      </c>
      <c r="X909" s="23" t="s">
        <v>241</v>
      </c>
      <c r="Y909" s="23"/>
      <c r="Z909" s="23" t="s">
        <v>242</v>
      </c>
      <c r="AA909" s="23" t="s">
        <v>378</v>
      </c>
      <c r="AB909" s="32" t="s">
        <v>484</v>
      </c>
    </row>
    <row r="910" spans="1:28" ht="15" customHeight="1" x14ac:dyDescent="0.25">
      <c r="A910" s="6" t="s">
        <v>751</v>
      </c>
      <c r="B910" s="5" t="s">
        <v>572</v>
      </c>
      <c r="C910" s="5" t="s">
        <v>136</v>
      </c>
      <c r="D910" s="5" t="s">
        <v>50</v>
      </c>
      <c r="E910" s="18" t="str">
        <f t="shared" si="16"/>
        <v>R13</v>
      </c>
      <c r="F910" s="5" t="s">
        <v>750</v>
      </c>
      <c r="G910" s="7" t="e">
        <f>#REF!</f>
        <v>#REF!</v>
      </c>
      <c r="H910" s="5" t="s">
        <v>351</v>
      </c>
      <c r="I910" s="5" t="s">
        <v>749</v>
      </c>
      <c r="J910" s="23">
        <v>509918611</v>
      </c>
      <c r="K910" s="23" t="s">
        <v>928</v>
      </c>
      <c r="L910" s="23" t="s">
        <v>413</v>
      </c>
      <c r="M910" s="23" t="s">
        <v>376</v>
      </c>
      <c r="N910" s="23" t="s">
        <v>377</v>
      </c>
      <c r="O910" s="23" t="s">
        <v>374</v>
      </c>
      <c r="P910" s="23" t="s">
        <v>351</v>
      </c>
      <c r="Q910" s="23" t="s">
        <v>241</v>
      </c>
      <c r="R910" s="23"/>
      <c r="S910" s="23" t="s">
        <v>242</v>
      </c>
      <c r="T910" s="23" t="s">
        <v>376</v>
      </c>
      <c r="U910" s="23" t="s">
        <v>377</v>
      </c>
      <c r="V910" s="23" t="s">
        <v>374</v>
      </c>
      <c r="W910" s="23" t="s">
        <v>351</v>
      </c>
      <c r="X910" s="23" t="s">
        <v>241</v>
      </c>
      <c r="Y910" s="23"/>
      <c r="Z910" s="23" t="s">
        <v>242</v>
      </c>
      <c r="AA910" s="23" t="s">
        <v>378</v>
      </c>
      <c r="AB910" s="32" t="s">
        <v>484</v>
      </c>
    </row>
    <row r="911" spans="1:28" ht="15" customHeight="1" x14ac:dyDescent="0.25">
      <c r="A911" s="6" t="s">
        <v>751</v>
      </c>
      <c r="B911" s="5" t="s">
        <v>573</v>
      </c>
      <c r="C911" s="5" t="s">
        <v>136</v>
      </c>
      <c r="D911" s="5" t="s">
        <v>51</v>
      </c>
      <c r="E911" s="18" t="str">
        <f t="shared" si="16"/>
        <v>R13</v>
      </c>
      <c r="F911" s="5" t="s">
        <v>750</v>
      </c>
      <c r="G911" s="7" t="e">
        <f>#REF!</f>
        <v>#REF!</v>
      </c>
      <c r="H911" s="5" t="s">
        <v>351</v>
      </c>
      <c r="I911" s="5" t="s">
        <v>749</v>
      </c>
      <c r="J911" s="23">
        <v>509918611</v>
      </c>
      <c r="K911" s="23" t="s">
        <v>928</v>
      </c>
      <c r="L911" s="23" t="s">
        <v>413</v>
      </c>
      <c r="M911" s="23" t="s">
        <v>376</v>
      </c>
      <c r="N911" s="23" t="s">
        <v>377</v>
      </c>
      <c r="O911" s="23" t="s">
        <v>374</v>
      </c>
      <c r="P911" s="23" t="s">
        <v>351</v>
      </c>
      <c r="Q911" s="23" t="s">
        <v>241</v>
      </c>
      <c r="R911" s="23"/>
      <c r="S911" s="23" t="s">
        <v>242</v>
      </c>
      <c r="T911" s="23" t="s">
        <v>376</v>
      </c>
      <c r="U911" s="23" t="s">
        <v>377</v>
      </c>
      <c r="V911" s="23" t="s">
        <v>374</v>
      </c>
      <c r="W911" s="23" t="s">
        <v>351</v>
      </c>
      <c r="X911" s="23" t="s">
        <v>241</v>
      </c>
      <c r="Y911" s="23"/>
      <c r="Z911" s="23" t="s">
        <v>242</v>
      </c>
      <c r="AA911" s="23" t="s">
        <v>378</v>
      </c>
      <c r="AB911" s="32" t="s">
        <v>484</v>
      </c>
    </row>
    <row r="912" spans="1:28" ht="15" customHeight="1" x14ac:dyDescent="0.25">
      <c r="A912" s="6" t="s">
        <v>751</v>
      </c>
      <c r="B912" s="5" t="s">
        <v>81</v>
      </c>
      <c r="C912" s="5" t="s">
        <v>136</v>
      </c>
      <c r="D912" s="5" t="s">
        <v>689</v>
      </c>
      <c r="E912" s="18" t="str">
        <f t="shared" si="16"/>
        <v>R13</v>
      </c>
      <c r="F912" s="5" t="s">
        <v>750</v>
      </c>
      <c r="G912" s="7" t="e">
        <f>#REF!</f>
        <v>#REF!</v>
      </c>
      <c r="H912" s="5" t="s">
        <v>351</v>
      </c>
      <c r="I912" s="5" t="s">
        <v>749</v>
      </c>
      <c r="J912" s="23">
        <v>509918611</v>
      </c>
      <c r="K912" s="23" t="s">
        <v>928</v>
      </c>
      <c r="L912" s="23" t="s">
        <v>413</v>
      </c>
      <c r="M912" s="23" t="s">
        <v>376</v>
      </c>
      <c r="N912" s="23" t="s">
        <v>377</v>
      </c>
      <c r="O912" s="23" t="s">
        <v>374</v>
      </c>
      <c r="P912" s="23" t="s">
        <v>351</v>
      </c>
      <c r="Q912" s="23" t="s">
        <v>241</v>
      </c>
      <c r="R912" s="23"/>
      <c r="S912" s="23" t="s">
        <v>242</v>
      </c>
      <c r="T912" s="23" t="s">
        <v>376</v>
      </c>
      <c r="U912" s="23" t="s">
        <v>377</v>
      </c>
      <c r="V912" s="23" t="s">
        <v>374</v>
      </c>
      <c r="W912" s="23" t="s">
        <v>351</v>
      </c>
      <c r="X912" s="23" t="s">
        <v>241</v>
      </c>
      <c r="Y912" s="23"/>
      <c r="Z912" s="23" t="s">
        <v>242</v>
      </c>
      <c r="AA912" s="23" t="s">
        <v>378</v>
      </c>
      <c r="AB912" s="32" t="s">
        <v>484</v>
      </c>
    </row>
    <row r="913" spans="1:28" ht="15" customHeight="1" x14ac:dyDescent="0.25">
      <c r="A913" s="6" t="s">
        <v>751</v>
      </c>
      <c r="B913" s="5" t="s">
        <v>45</v>
      </c>
      <c r="C913" s="5" t="s">
        <v>136</v>
      </c>
      <c r="D913" s="5" t="s">
        <v>52</v>
      </c>
      <c r="E913" s="18" t="str">
        <f t="shared" si="16"/>
        <v>R13</v>
      </c>
      <c r="F913" s="5" t="s">
        <v>750</v>
      </c>
      <c r="G913" s="7" t="e">
        <f>#REF!</f>
        <v>#REF!</v>
      </c>
      <c r="H913" s="5" t="s">
        <v>351</v>
      </c>
      <c r="I913" s="5" t="s">
        <v>749</v>
      </c>
      <c r="J913" s="23">
        <v>509918611</v>
      </c>
      <c r="K913" s="23" t="s">
        <v>928</v>
      </c>
      <c r="L913" s="23" t="s">
        <v>413</v>
      </c>
      <c r="M913" s="23" t="s">
        <v>376</v>
      </c>
      <c r="N913" s="23" t="s">
        <v>377</v>
      </c>
      <c r="O913" s="23" t="s">
        <v>374</v>
      </c>
      <c r="P913" s="23" t="s">
        <v>351</v>
      </c>
      <c r="Q913" s="23" t="s">
        <v>241</v>
      </c>
      <c r="R913" s="23"/>
      <c r="S913" s="23" t="s">
        <v>242</v>
      </c>
      <c r="T913" s="23" t="s">
        <v>376</v>
      </c>
      <c r="U913" s="23" t="s">
        <v>377</v>
      </c>
      <c r="V913" s="23" t="s">
        <v>374</v>
      </c>
      <c r="W913" s="23" t="s">
        <v>351</v>
      </c>
      <c r="X913" s="23" t="s">
        <v>241</v>
      </c>
      <c r="Y913" s="23"/>
      <c r="Z913" s="23" t="s">
        <v>242</v>
      </c>
      <c r="AA913" s="23" t="s">
        <v>378</v>
      </c>
      <c r="AB913" s="32" t="s">
        <v>484</v>
      </c>
    </row>
    <row r="914" spans="1:28" ht="15" customHeight="1" x14ac:dyDescent="0.25">
      <c r="A914" s="6" t="s">
        <v>751</v>
      </c>
      <c r="B914" s="5" t="s">
        <v>102</v>
      </c>
      <c r="C914" s="5" t="s">
        <v>135</v>
      </c>
      <c r="D914" s="5" t="s">
        <v>117</v>
      </c>
      <c r="E914" s="18" t="str">
        <f t="shared" si="16"/>
        <v>R13/D15</v>
      </c>
      <c r="F914" s="5" t="s">
        <v>750</v>
      </c>
      <c r="G914" s="7" t="e">
        <f>#REF!</f>
        <v>#REF!</v>
      </c>
      <c r="H914" s="5" t="s">
        <v>351</v>
      </c>
      <c r="I914" s="5" t="s">
        <v>749</v>
      </c>
      <c r="J914" s="23">
        <v>509918611</v>
      </c>
      <c r="K914" s="23" t="s">
        <v>928</v>
      </c>
      <c r="L914" s="23" t="s">
        <v>413</v>
      </c>
      <c r="M914" s="23" t="s">
        <v>376</v>
      </c>
      <c r="N914" s="23" t="s">
        <v>377</v>
      </c>
      <c r="O914" s="23" t="s">
        <v>374</v>
      </c>
      <c r="P914" s="23" t="s">
        <v>351</v>
      </c>
      <c r="Q914" s="23" t="s">
        <v>241</v>
      </c>
      <c r="R914" s="23"/>
      <c r="S914" s="23" t="s">
        <v>242</v>
      </c>
      <c r="T914" s="23" t="s">
        <v>376</v>
      </c>
      <c r="U914" s="23" t="s">
        <v>377</v>
      </c>
      <c r="V914" s="23" t="s">
        <v>374</v>
      </c>
      <c r="W914" s="23" t="s">
        <v>351</v>
      </c>
      <c r="X914" s="23" t="s">
        <v>241</v>
      </c>
      <c r="Y914" s="23"/>
      <c r="Z914" s="23" t="s">
        <v>242</v>
      </c>
      <c r="AA914" s="23" t="s">
        <v>378</v>
      </c>
      <c r="AB914" s="32" t="s">
        <v>484</v>
      </c>
    </row>
    <row r="915" spans="1:28" ht="15" customHeight="1" x14ac:dyDescent="0.25">
      <c r="A915" s="6" t="s">
        <v>751</v>
      </c>
      <c r="B915" s="5" t="s">
        <v>103</v>
      </c>
      <c r="C915" s="5" t="s">
        <v>135</v>
      </c>
      <c r="D915" s="5" t="s">
        <v>118</v>
      </c>
      <c r="E915" s="18" t="str">
        <f t="shared" si="16"/>
        <v>R13/D15</v>
      </c>
      <c r="F915" s="5" t="s">
        <v>750</v>
      </c>
      <c r="G915" s="7" t="e">
        <f>#REF!</f>
        <v>#REF!</v>
      </c>
      <c r="H915" s="5" t="s">
        <v>351</v>
      </c>
      <c r="I915" s="5" t="s">
        <v>749</v>
      </c>
      <c r="J915" s="23">
        <v>509918611</v>
      </c>
      <c r="K915" s="23" t="s">
        <v>928</v>
      </c>
      <c r="L915" s="23" t="s">
        <v>413</v>
      </c>
      <c r="M915" s="23" t="s">
        <v>376</v>
      </c>
      <c r="N915" s="23" t="s">
        <v>377</v>
      </c>
      <c r="O915" s="23" t="s">
        <v>374</v>
      </c>
      <c r="P915" s="23" t="s">
        <v>351</v>
      </c>
      <c r="Q915" s="23" t="s">
        <v>241</v>
      </c>
      <c r="R915" s="23"/>
      <c r="S915" s="23" t="s">
        <v>242</v>
      </c>
      <c r="T915" s="23" t="s">
        <v>376</v>
      </c>
      <c r="U915" s="23" t="s">
        <v>377</v>
      </c>
      <c r="V915" s="23" t="s">
        <v>374</v>
      </c>
      <c r="W915" s="23" t="s">
        <v>351</v>
      </c>
      <c r="X915" s="23" t="s">
        <v>241</v>
      </c>
      <c r="Y915" s="23"/>
      <c r="Z915" s="23" t="s">
        <v>242</v>
      </c>
      <c r="AA915" s="23" t="s">
        <v>378</v>
      </c>
      <c r="AB915" s="32" t="s">
        <v>484</v>
      </c>
    </row>
    <row r="916" spans="1:28" ht="15" customHeight="1" x14ac:dyDescent="0.25">
      <c r="A916" s="6" t="s">
        <v>751</v>
      </c>
      <c r="B916" s="5" t="s">
        <v>104</v>
      </c>
      <c r="C916" s="5" t="s">
        <v>135</v>
      </c>
      <c r="D916" s="5" t="s">
        <v>425</v>
      </c>
      <c r="E916" s="18" t="str">
        <f t="shared" si="16"/>
        <v>R13/D15</v>
      </c>
      <c r="F916" s="5" t="s">
        <v>750</v>
      </c>
      <c r="G916" s="7" t="e">
        <f>#REF!</f>
        <v>#REF!</v>
      </c>
      <c r="H916" s="5" t="s">
        <v>351</v>
      </c>
      <c r="I916" s="5" t="s">
        <v>749</v>
      </c>
      <c r="J916" s="23">
        <v>509918611</v>
      </c>
      <c r="K916" s="23" t="s">
        <v>928</v>
      </c>
      <c r="L916" s="23" t="s">
        <v>413</v>
      </c>
      <c r="M916" s="23" t="s">
        <v>376</v>
      </c>
      <c r="N916" s="23" t="s">
        <v>377</v>
      </c>
      <c r="O916" s="23" t="s">
        <v>374</v>
      </c>
      <c r="P916" s="23" t="s">
        <v>351</v>
      </c>
      <c r="Q916" s="23" t="s">
        <v>241</v>
      </c>
      <c r="R916" s="23"/>
      <c r="S916" s="23" t="s">
        <v>242</v>
      </c>
      <c r="T916" s="23" t="s">
        <v>376</v>
      </c>
      <c r="U916" s="23" t="s">
        <v>377</v>
      </c>
      <c r="V916" s="23" t="s">
        <v>374</v>
      </c>
      <c r="W916" s="23" t="s">
        <v>351</v>
      </c>
      <c r="X916" s="23" t="s">
        <v>241</v>
      </c>
      <c r="Y916" s="23"/>
      <c r="Z916" s="23" t="s">
        <v>242</v>
      </c>
      <c r="AA916" s="23" t="s">
        <v>378</v>
      </c>
      <c r="AB916" s="32" t="s">
        <v>484</v>
      </c>
    </row>
    <row r="917" spans="1:28" ht="15" customHeight="1" x14ac:dyDescent="0.25">
      <c r="A917" s="6" t="s">
        <v>751</v>
      </c>
      <c r="B917" s="5" t="s">
        <v>105</v>
      </c>
      <c r="C917" s="5" t="s">
        <v>135</v>
      </c>
      <c r="D917" s="5" t="s">
        <v>607</v>
      </c>
      <c r="E917" s="18" t="str">
        <f t="shared" si="16"/>
        <v>R13/D15</v>
      </c>
      <c r="F917" s="5" t="s">
        <v>750</v>
      </c>
      <c r="G917" s="7" t="e">
        <f>#REF!</f>
        <v>#REF!</v>
      </c>
      <c r="H917" s="5" t="s">
        <v>351</v>
      </c>
      <c r="I917" s="5" t="s">
        <v>749</v>
      </c>
      <c r="J917" s="23">
        <v>509918611</v>
      </c>
      <c r="K917" s="23" t="s">
        <v>928</v>
      </c>
      <c r="L917" s="23" t="s">
        <v>413</v>
      </c>
      <c r="M917" s="23" t="s">
        <v>376</v>
      </c>
      <c r="N917" s="23" t="s">
        <v>377</v>
      </c>
      <c r="O917" s="23" t="s">
        <v>374</v>
      </c>
      <c r="P917" s="23" t="s">
        <v>351</v>
      </c>
      <c r="Q917" s="23" t="s">
        <v>241</v>
      </c>
      <c r="R917" s="23"/>
      <c r="S917" s="23" t="s">
        <v>242</v>
      </c>
      <c r="T917" s="23" t="s">
        <v>376</v>
      </c>
      <c r="U917" s="23" t="s">
        <v>377</v>
      </c>
      <c r="V917" s="23" t="s">
        <v>374</v>
      </c>
      <c r="W917" s="23" t="s">
        <v>351</v>
      </c>
      <c r="X917" s="23" t="s">
        <v>241</v>
      </c>
      <c r="Y917" s="23"/>
      <c r="Z917" s="23" t="s">
        <v>242</v>
      </c>
      <c r="AA917" s="23" t="s">
        <v>378</v>
      </c>
      <c r="AB917" s="32" t="s">
        <v>484</v>
      </c>
    </row>
    <row r="918" spans="1:28" ht="15" customHeight="1" x14ac:dyDescent="0.25">
      <c r="A918" s="6" t="s">
        <v>751</v>
      </c>
      <c r="B918" s="5" t="s">
        <v>106</v>
      </c>
      <c r="C918" s="5" t="s">
        <v>379</v>
      </c>
      <c r="D918" s="5" t="s">
        <v>113</v>
      </c>
      <c r="E918" s="18" t="str">
        <f t="shared" si="16"/>
        <v>R12/D15</v>
      </c>
      <c r="F918" s="5" t="s">
        <v>750</v>
      </c>
      <c r="G918" s="7" t="e">
        <f>#REF!</f>
        <v>#REF!</v>
      </c>
      <c r="H918" s="5" t="s">
        <v>351</v>
      </c>
      <c r="I918" s="5" t="s">
        <v>749</v>
      </c>
      <c r="J918" s="23">
        <v>509918611</v>
      </c>
      <c r="K918" s="23" t="s">
        <v>928</v>
      </c>
      <c r="L918" s="23" t="s">
        <v>413</v>
      </c>
      <c r="M918" s="23" t="s">
        <v>376</v>
      </c>
      <c r="N918" s="23" t="s">
        <v>377</v>
      </c>
      <c r="O918" s="23" t="s">
        <v>374</v>
      </c>
      <c r="P918" s="23" t="s">
        <v>351</v>
      </c>
      <c r="Q918" s="23" t="s">
        <v>241</v>
      </c>
      <c r="R918" s="23"/>
      <c r="S918" s="23" t="s">
        <v>242</v>
      </c>
      <c r="T918" s="23" t="s">
        <v>376</v>
      </c>
      <c r="U918" s="23" t="s">
        <v>377</v>
      </c>
      <c r="V918" s="23" t="s">
        <v>374</v>
      </c>
      <c r="W918" s="23" t="s">
        <v>351</v>
      </c>
      <c r="X918" s="23" t="s">
        <v>241</v>
      </c>
      <c r="Y918" s="23"/>
      <c r="Z918" s="23" t="s">
        <v>242</v>
      </c>
      <c r="AA918" s="23" t="s">
        <v>378</v>
      </c>
      <c r="AB918" s="32" t="s">
        <v>484</v>
      </c>
    </row>
    <row r="919" spans="1:28" ht="15" customHeight="1" x14ac:dyDescent="0.25">
      <c r="A919" s="6" t="s">
        <v>751</v>
      </c>
      <c r="B919" s="5" t="s">
        <v>107</v>
      </c>
      <c r="C919" s="5" t="s">
        <v>141</v>
      </c>
      <c r="D919" s="5" t="s">
        <v>66</v>
      </c>
      <c r="E919" s="18" t="str">
        <f t="shared" si="16"/>
        <v>D15</v>
      </c>
      <c r="F919" s="5" t="s">
        <v>750</v>
      </c>
      <c r="G919" s="7" t="e">
        <f>#REF!</f>
        <v>#REF!</v>
      </c>
      <c r="H919" s="5" t="s">
        <v>351</v>
      </c>
      <c r="I919" s="5" t="s">
        <v>749</v>
      </c>
      <c r="J919" s="23">
        <v>509918611</v>
      </c>
      <c r="K919" s="23" t="s">
        <v>928</v>
      </c>
      <c r="L919" s="23" t="s">
        <v>413</v>
      </c>
      <c r="M919" s="23" t="s">
        <v>376</v>
      </c>
      <c r="N919" s="23" t="s">
        <v>377</v>
      </c>
      <c r="O919" s="23" t="s">
        <v>374</v>
      </c>
      <c r="P919" s="23" t="s">
        <v>351</v>
      </c>
      <c r="Q919" s="23" t="s">
        <v>241</v>
      </c>
      <c r="R919" s="23"/>
      <c r="S919" s="23" t="s">
        <v>242</v>
      </c>
      <c r="T919" s="23" t="s">
        <v>376</v>
      </c>
      <c r="U919" s="23" t="s">
        <v>377</v>
      </c>
      <c r="V919" s="23" t="s">
        <v>374</v>
      </c>
      <c r="W919" s="23" t="s">
        <v>351</v>
      </c>
      <c r="X919" s="23" t="s">
        <v>241</v>
      </c>
      <c r="Y919" s="23"/>
      <c r="Z919" s="23" t="s">
        <v>242</v>
      </c>
      <c r="AA919" s="23" t="s">
        <v>378</v>
      </c>
      <c r="AB919" s="32" t="s">
        <v>484</v>
      </c>
    </row>
    <row r="920" spans="1:28" ht="15" customHeight="1" x14ac:dyDescent="0.25">
      <c r="A920" s="6" t="s">
        <v>751</v>
      </c>
      <c r="B920" s="5" t="s">
        <v>78</v>
      </c>
      <c r="C920" s="5" t="s">
        <v>379</v>
      </c>
      <c r="D920" s="5" t="s">
        <v>77</v>
      </c>
      <c r="E920" s="18" t="str">
        <f t="shared" si="16"/>
        <v>R12/D15</v>
      </c>
      <c r="F920" s="5" t="s">
        <v>750</v>
      </c>
      <c r="G920" s="7" t="e">
        <f>#REF!</f>
        <v>#REF!</v>
      </c>
      <c r="H920" s="5" t="s">
        <v>351</v>
      </c>
      <c r="I920" s="5" t="s">
        <v>749</v>
      </c>
      <c r="J920" s="23">
        <v>509918611</v>
      </c>
      <c r="K920" s="23" t="s">
        <v>928</v>
      </c>
      <c r="L920" s="23" t="s">
        <v>413</v>
      </c>
      <c r="M920" s="23" t="s">
        <v>376</v>
      </c>
      <c r="N920" s="23" t="s">
        <v>377</v>
      </c>
      <c r="O920" s="23" t="s">
        <v>374</v>
      </c>
      <c r="P920" s="23" t="s">
        <v>351</v>
      </c>
      <c r="Q920" s="23" t="s">
        <v>241</v>
      </c>
      <c r="R920" s="23"/>
      <c r="S920" s="23" t="s">
        <v>242</v>
      </c>
      <c r="T920" s="23" t="s">
        <v>376</v>
      </c>
      <c r="U920" s="23" t="s">
        <v>377</v>
      </c>
      <c r="V920" s="23" t="s">
        <v>374</v>
      </c>
      <c r="W920" s="23" t="s">
        <v>351</v>
      </c>
      <c r="X920" s="23" t="s">
        <v>241</v>
      </c>
      <c r="Y920" s="23"/>
      <c r="Z920" s="23" t="s">
        <v>242</v>
      </c>
      <c r="AA920" s="23" t="s">
        <v>378</v>
      </c>
      <c r="AB920" s="32" t="s">
        <v>484</v>
      </c>
    </row>
    <row r="921" spans="1:28" ht="15" customHeight="1" x14ac:dyDescent="0.25">
      <c r="A921" s="6" t="s">
        <v>751</v>
      </c>
      <c r="B921" s="5" t="s">
        <v>660</v>
      </c>
      <c r="C921" s="5" t="s">
        <v>141</v>
      </c>
      <c r="D921" s="5" t="s">
        <v>193</v>
      </c>
      <c r="E921" s="18" t="str">
        <f t="shared" si="16"/>
        <v>D15</v>
      </c>
      <c r="F921" s="5" t="s">
        <v>750</v>
      </c>
      <c r="G921" s="7" t="e">
        <f>#REF!</f>
        <v>#REF!</v>
      </c>
      <c r="H921" s="5" t="s">
        <v>351</v>
      </c>
      <c r="I921" s="5" t="s">
        <v>749</v>
      </c>
      <c r="J921" s="23">
        <v>509918611</v>
      </c>
      <c r="K921" s="23" t="s">
        <v>928</v>
      </c>
      <c r="L921" s="23" t="s">
        <v>413</v>
      </c>
      <c r="M921" s="23" t="s">
        <v>376</v>
      </c>
      <c r="N921" s="23" t="s">
        <v>377</v>
      </c>
      <c r="O921" s="23" t="s">
        <v>374</v>
      </c>
      <c r="P921" s="23" t="s">
        <v>351</v>
      </c>
      <c r="Q921" s="23" t="s">
        <v>241</v>
      </c>
      <c r="R921" s="23"/>
      <c r="S921" s="23" t="s">
        <v>242</v>
      </c>
      <c r="T921" s="23" t="s">
        <v>376</v>
      </c>
      <c r="U921" s="23" t="s">
        <v>377</v>
      </c>
      <c r="V921" s="23" t="s">
        <v>374</v>
      </c>
      <c r="W921" s="23" t="s">
        <v>351</v>
      </c>
      <c r="X921" s="23" t="s">
        <v>241</v>
      </c>
      <c r="Y921" s="23"/>
      <c r="Z921" s="23" t="s">
        <v>242</v>
      </c>
      <c r="AA921" s="23" t="s">
        <v>378</v>
      </c>
      <c r="AB921" s="32" t="s">
        <v>484</v>
      </c>
    </row>
    <row r="922" spans="1:28" ht="15" customHeight="1" x14ac:dyDescent="0.25">
      <c r="A922" s="6" t="s">
        <v>751</v>
      </c>
      <c r="B922" s="5" t="s">
        <v>661</v>
      </c>
      <c r="C922" s="5" t="s">
        <v>141</v>
      </c>
      <c r="D922" s="5" t="s">
        <v>194</v>
      </c>
      <c r="E922" s="18" t="str">
        <f t="shared" si="16"/>
        <v>D15</v>
      </c>
      <c r="F922" s="5" t="s">
        <v>750</v>
      </c>
      <c r="G922" s="7" t="e">
        <f>#REF!</f>
        <v>#REF!</v>
      </c>
      <c r="H922" s="5" t="s">
        <v>351</v>
      </c>
      <c r="I922" s="5" t="s">
        <v>749</v>
      </c>
      <c r="J922" s="23">
        <v>509918611</v>
      </c>
      <c r="K922" s="23" t="s">
        <v>928</v>
      </c>
      <c r="L922" s="23" t="s">
        <v>413</v>
      </c>
      <c r="M922" s="23" t="s">
        <v>376</v>
      </c>
      <c r="N922" s="23" t="s">
        <v>377</v>
      </c>
      <c r="O922" s="23" t="s">
        <v>374</v>
      </c>
      <c r="P922" s="23" t="s">
        <v>351</v>
      </c>
      <c r="Q922" s="23" t="s">
        <v>241</v>
      </c>
      <c r="R922" s="23"/>
      <c r="S922" s="23" t="s">
        <v>242</v>
      </c>
      <c r="T922" s="23" t="s">
        <v>376</v>
      </c>
      <c r="U922" s="23" t="s">
        <v>377</v>
      </c>
      <c r="V922" s="23" t="s">
        <v>374</v>
      </c>
      <c r="W922" s="23" t="s">
        <v>351</v>
      </c>
      <c r="X922" s="23" t="s">
        <v>241</v>
      </c>
      <c r="Y922" s="23"/>
      <c r="Z922" s="23" t="s">
        <v>242</v>
      </c>
      <c r="AA922" s="23" t="s">
        <v>378</v>
      </c>
      <c r="AB922" s="32" t="s">
        <v>484</v>
      </c>
    </row>
    <row r="923" spans="1:28" ht="15" customHeight="1" x14ac:dyDescent="0.25">
      <c r="A923" s="6" t="s">
        <v>751</v>
      </c>
      <c r="B923" s="5" t="s">
        <v>662</v>
      </c>
      <c r="C923" s="5" t="s">
        <v>141</v>
      </c>
      <c r="D923" s="5" t="s">
        <v>195</v>
      </c>
      <c r="E923" s="18" t="str">
        <f t="shared" si="16"/>
        <v>D15</v>
      </c>
      <c r="F923" s="5" t="s">
        <v>750</v>
      </c>
      <c r="G923" s="7" t="e">
        <f>#REF!</f>
        <v>#REF!</v>
      </c>
      <c r="H923" s="5" t="s">
        <v>351</v>
      </c>
      <c r="I923" s="5" t="s">
        <v>749</v>
      </c>
      <c r="J923" s="23">
        <v>509918611</v>
      </c>
      <c r="K923" s="23" t="s">
        <v>928</v>
      </c>
      <c r="L923" s="23" t="s">
        <v>413</v>
      </c>
      <c r="M923" s="23" t="s">
        <v>376</v>
      </c>
      <c r="N923" s="23" t="s">
        <v>377</v>
      </c>
      <c r="O923" s="23" t="s">
        <v>374</v>
      </c>
      <c r="P923" s="23" t="s">
        <v>351</v>
      </c>
      <c r="Q923" s="23" t="s">
        <v>241</v>
      </c>
      <c r="R923" s="23"/>
      <c r="S923" s="23" t="s">
        <v>242</v>
      </c>
      <c r="T923" s="23" t="s">
        <v>376</v>
      </c>
      <c r="U923" s="23" t="s">
        <v>377</v>
      </c>
      <c r="V923" s="23" t="s">
        <v>374</v>
      </c>
      <c r="W923" s="23" t="s">
        <v>351</v>
      </c>
      <c r="X923" s="23" t="s">
        <v>241</v>
      </c>
      <c r="Y923" s="23"/>
      <c r="Z923" s="23" t="s">
        <v>242</v>
      </c>
      <c r="AA923" s="23" t="s">
        <v>378</v>
      </c>
      <c r="AB923" s="32" t="s">
        <v>484</v>
      </c>
    </row>
    <row r="924" spans="1:28" ht="15" customHeight="1" x14ac:dyDescent="0.25">
      <c r="A924" s="6" t="s">
        <v>751</v>
      </c>
      <c r="B924" s="5" t="s">
        <v>14</v>
      </c>
      <c r="C924" s="5" t="s">
        <v>359</v>
      </c>
      <c r="D924" s="5" t="s">
        <v>30</v>
      </c>
      <c r="E924" s="18" t="str">
        <f t="shared" si="16"/>
        <v>R12</v>
      </c>
      <c r="F924" s="5" t="s">
        <v>750</v>
      </c>
      <c r="G924" s="7" t="e">
        <f>#REF!</f>
        <v>#REF!</v>
      </c>
      <c r="H924" s="5" t="s">
        <v>351</v>
      </c>
      <c r="I924" s="5" t="s">
        <v>749</v>
      </c>
      <c r="J924" s="23">
        <v>509918611</v>
      </c>
      <c r="K924" s="23" t="s">
        <v>928</v>
      </c>
      <c r="L924" s="23" t="s">
        <v>413</v>
      </c>
      <c r="M924" s="23" t="s">
        <v>376</v>
      </c>
      <c r="N924" s="23" t="s">
        <v>377</v>
      </c>
      <c r="O924" s="23" t="s">
        <v>374</v>
      </c>
      <c r="P924" s="23" t="s">
        <v>351</v>
      </c>
      <c r="Q924" s="23" t="s">
        <v>241</v>
      </c>
      <c r="R924" s="23"/>
      <c r="S924" s="23" t="s">
        <v>242</v>
      </c>
      <c r="T924" s="23" t="s">
        <v>376</v>
      </c>
      <c r="U924" s="23" t="s">
        <v>377</v>
      </c>
      <c r="V924" s="23" t="s">
        <v>374</v>
      </c>
      <c r="W924" s="23" t="s">
        <v>351</v>
      </c>
      <c r="X924" s="23" t="s">
        <v>241</v>
      </c>
      <c r="Y924" s="23"/>
      <c r="Z924" s="23" t="s">
        <v>242</v>
      </c>
      <c r="AA924" s="23" t="s">
        <v>378</v>
      </c>
      <c r="AB924" s="32" t="s">
        <v>484</v>
      </c>
    </row>
    <row r="925" spans="1:28" ht="15" customHeight="1" x14ac:dyDescent="0.25">
      <c r="A925" s="6" t="s">
        <v>751</v>
      </c>
      <c r="B925" s="5" t="s">
        <v>15</v>
      </c>
      <c r="C925" s="5" t="s">
        <v>257</v>
      </c>
      <c r="D925" s="5" t="s">
        <v>31</v>
      </c>
      <c r="E925" s="18" t="str">
        <f t="shared" si="16"/>
        <v>R12/R13</v>
      </c>
      <c r="F925" s="5" t="s">
        <v>750</v>
      </c>
      <c r="G925" s="7" t="e">
        <f>#REF!</f>
        <v>#REF!</v>
      </c>
      <c r="H925" s="5" t="s">
        <v>351</v>
      </c>
      <c r="I925" s="5" t="s">
        <v>749</v>
      </c>
      <c r="J925" s="23">
        <v>509918611</v>
      </c>
      <c r="K925" s="23" t="s">
        <v>928</v>
      </c>
      <c r="L925" s="23" t="s">
        <v>413</v>
      </c>
      <c r="M925" s="23" t="s">
        <v>376</v>
      </c>
      <c r="N925" s="23" t="s">
        <v>377</v>
      </c>
      <c r="O925" s="23" t="s">
        <v>374</v>
      </c>
      <c r="P925" s="23" t="s">
        <v>351</v>
      </c>
      <c r="Q925" s="23" t="s">
        <v>241</v>
      </c>
      <c r="R925" s="23"/>
      <c r="S925" s="23" t="s">
        <v>242</v>
      </c>
      <c r="T925" s="23" t="s">
        <v>376</v>
      </c>
      <c r="U925" s="23" t="s">
        <v>377</v>
      </c>
      <c r="V925" s="23" t="s">
        <v>374</v>
      </c>
      <c r="W925" s="23" t="s">
        <v>351</v>
      </c>
      <c r="X925" s="23" t="s">
        <v>241</v>
      </c>
      <c r="Y925" s="23"/>
      <c r="Z925" s="23" t="s">
        <v>242</v>
      </c>
      <c r="AA925" s="23" t="s">
        <v>378</v>
      </c>
      <c r="AB925" s="32" t="s">
        <v>484</v>
      </c>
    </row>
    <row r="926" spans="1:28" ht="15" customHeight="1" x14ac:dyDescent="0.25">
      <c r="A926" s="6" t="s">
        <v>751</v>
      </c>
      <c r="B926" s="5" t="s">
        <v>16</v>
      </c>
      <c r="C926" s="5" t="s">
        <v>359</v>
      </c>
      <c r="D926" s="5" t="s">
        <v>32</v>
      </c>
      <c r="E926" s="18" t="str">
        <f t="shared" si="16"/>
        <v>R12</v>
      </c>
      <c r="F926" s="5" t="s">
        <v>750</v>
      </c>
      <c r="G926" s="7" t="e">
        <f>#REF!</f>
        <v>#REF!</v>
      </c>
      <c r="H926" s="5" t="s">
        <v>351</v>
      </c>
      <c r="I926" s="5" t="s">
        <v>749</v>
      </c>
      <c r="J926" s="23">
        <v>509918611</v>
      </c>
      <c r="K926" s="23" t="s">
        <v>928</v>
      </c>
      <c r="L926" s="23" t="s">
        <v>413</v>
      </c>
      <c r="M926" s="23" t="s">
        <v>376</v>
      </c>
      <c r="N926" s="23" t="s">
        <v>377</v>
      </c>
      <c r="O926" s="23" t="s">
        <v>374</v>
      </c>
      <c r="P926" s="23" t="s">
        <v>351</v>
      </c>
      <c r="Q926" s="23" t="s">
        <v>241</v>
      </c>
      <c r="R926" s="23"/>
      <c r="S926" s="23" t="s">
        <v>242</v>
      </c>
      <c r="T926" s="23" t="s">
        <v>376</v>
      </c>
      <c r="U926" s="23" t="s">
        <v>377</v>
      </c>
      <c r="V926" s="23" t="s">
        <v>374</v>
      </c>
      <c r="W926" s="23" t="s">
        <v>351</v>
      </c>
      <c r="X926" s="23" t="s">
        <v>241</v>
      </c>
      <c r="Y926" s="23"/>
      <c r="Z926" s="23" t="s">
        <v>242</v>
      </c>
      <c r="AA926" s="23" t="s">
        <v>378</v>
      </c>
      <c r="AB926" s="32" t="s">
        <v>484</v>
      </c>
    </row>
    <row r="927" spans="1:28" ht="15" customHeight="1" x14ac:dyDescent="0.25">
      <c r="A927" s="6" t="s">
        <v>751</v>
      </c>
      <c r="B927" s="5" t="s">
        <v>17</v>
      </c>
      <c r="C927" s="5" t="s">
        <v>359</v>
      </c>
      <c r="D927" s="5" t="s">
        <v>33</v>
      </c>
      <c r="E927" s="18" t="str">
        <f t="shared" si="16"/>
        <v>R12</v>
      </c>
      <c r="F927" s="5" t="s">
        <v>750</v>
      </c>
      <c r="G927" s="7" t="e">
        <f>#REF!</f>
        <v>#REF!</v>
      </c>
      <c r="H927" s="5" t="s">
        <v>351</v>
      </c>
      <c r="I927" s="5" t="s">
        <v>749</v>
      </c>
      <c r="J927" s="23">
        <v>509918611</v>
      </c>
      <c r="K927" s="23" t="s">
        <v>928</v>
      </c>
      <c r="L927" s="23" t="s">
        <v>413</v>
      </c>
      <c r="M927" s="23" t="s">
        <v>376</v>
      </c>
      <c r="N927" s="23" t="s">
        <v>377</v>
      </c>
      <c r="O927" s="23" t="s">
        <v>374</v>
      </c>
      <c r="P927" s="23" t="s">
        <v>351</v>
      </c>
      <c r="Q927" s="23" t="s">
        <v>241</v>
      </c>
      <c r="R927" s="23"/>
      <c r="S927" s="23" t="s">
        <v>242</v>
      </c>
      <c r="T927" s="23" t="s">
        <v>376</v>
      </c>
      <c r="U927" s="23" t="s">
        <v>377</v>
      </c>
      <c r="V927" s="23" t="s">
        <v>374</v>
      </c>
      <c r="W927" s="23" t="s">
        <v>351</v>
      </c>
      <c r="X927" s="23" t="s">
        <v>241</v>
      </c>
      <c r="Y927" s="23"/>
      <c r="Z927" s="23" t="s">
        <v>242</v>
      </c>
      <c r="AA927" s="23" t="s">
        <v>378</v>
      </c>
      <c r="AB927" s="32" t="s">
        <v>484</v>
      </c>
    </row>
    <row r="928" spans="1:28" ht="15" customHeight="1" x14ac:dyDescent="0.25">
      <c r="A928" s="6" t="s">
        <v>751</v>
      </c>
      <c r="B928" s="5" t="s">
        <v>18</v>
      </c>
      <c r="C928" s="5" t="s">
        <v>257</v>
      </c>
      <c r="D928" s="5" t="s">
        <v>34</v>
      </c>
      <c r="E928" s="18" t="str">
        <f t="shared" si="16"/>
        <v>R12/R13</v>
      </c>
      <c r="F928" s="5" t="s">
        <v>750</v>
      </c>
      <c r="G928" s="7" t="e">
        <f>#REF!</f>
        <v>#REF!</v>
      </c>
      <c r="H928" s="5" t="s">
        <v>351</v>
      </c>
      <c r="I928" s="5" t="s">
        <v>749</v>
      </c>
      <c r="J928" s="23">
        <v>509918611</v>
      </c>
      <c r="K928" s="23" t="s">
        <v>928</v>
      </c>
      <c r="L928" s="23" t="s">
        <v>413</v>
      </c>
      <c r="M928" s="23" t="s">
        <v>376</v>
      </c>
      <c r="N928" s="23" t="s">
        <v>377</v>
      </c>
      <c r="O928" s="23" t="s">
        <v>374</v>
      </c>
      <c r="P928" s="23" t="s">
        <v>351</v>
      </c>
      <c r="Q928" s="23" t="s">
        <v>241</v>
      </c>
      <c r="R928" s="23"/>
      <c r="S928" s="23" t="s">
        <v>242</v>
      </c>
      <c r="T928" s="23" t="s">
        <v>376</v>
      </c>
      <c r="U928" s="23" t="s">
        <v>377</v>
      </c>
      <c r="V928" s="23" t="s">
        <v>374</v>
      </c>
      <c r="W928" s="23" t="s">
        <v>351</v>
      </c>
      <c r="X928" s="23" t="s">
        <v>241</v>
      </c>
      <c r="Y928" s="23"/>
      <c r="Z928" s="23" t="s">
        <v>242</v>
      </c>
      <c r="AA928" s="23" t="s">
        <v>378</v>
      </c>
      <c r="AB928" s="32" t="s">
        <v>484</v>
      </c>
    </row>
    <row r="929" spans="1:28" ht="15" customHeight="1" x14ac:dyDescent="0.25">
      <c r="A929" s="6" t="s">
        <v>751</v>
      </c>
      <c r="B929" s="5" t="s">
        <v>108</v>
      </c>
      <c r="C929" s="5" t="s">
        <v>359</v>
      </c>
      <c r="D929" s="5" t="s">
        <v>114</v>
      </c>
      <c r="E929" s="18" t="str">
        <f t="shared" si="16"/>
        <v>R12</v>
      </c>
      <c r="F929" s="5" t="s">
        <v>750</v>
      </c>
      <c r="G929" s="7" t="e">
        <f>#REF!</f>
        <v>#REF!</v>
      </c>
      <c r="H929" s="5" t="s">
        <v>351</v>
      </c>
      <c r="I929" s="5" t="s">
        <v>749</v>
      </c>
      <c r="J929" s="23">
        <v>509918611</v>
      </c>
      <c r="K929" s="23" t="s">
        <v>928</v>
      </c>
      <c r="L929" s="23" t="s">
        <v>413</v>
      </c>
      <c r="M929" s="23" t="s">
        <v>376</v>
      </c>
      <c r="N929" s="23" t="s">
        <v>377</v>
      </c>
      <c r="O929" s="23" t="s">
        <v>374</v>
      </c>
      <c r="P929" s="23" t="s">
        <v>351</v>
      </c>
      <c r="Q929" s="23" t="s">
        <v>241</v>
      </c>
      <c r="R929" s="23"/>
      <c r="S929" s="23" t="s">
        <v>242</v>
      </c>
      <c r="T929" s="23" t="s">
        <v>376</v>
      </c>
      <c r="U929" s="23" t="s">
        <v>377</v>
      </c>
      <c r="V929" s="23" t="s">
        <v>374</v>
      </c>
      <c r="W929" s="23" t="s">
        <v>351</v>
      </c>
      <c r="X929" s="23" t="s">
        <v>241</v>
      </c>
      <c r="Y929" s="23"/>
      <c r="Z929" s="23" t="s">
        <v>242</v>
      </c>
      <c r="AA929" s="23" t="s">
        <v>378</v>
      </c>
      <c r="AB929" s="32" t="s">
        <v>484</v>
      </c>
    </row>
    <row r="930" spans="1:28" ht="15" customHeight="1" x14ac:dyDescent="0.25">
      <c r="A930" s="6" t="s">
        <v>751</v>
      </c>
      <c r="B930" s="5" t="s">
        <v>19</v>
      </c>
      <c r="C930" s="5" t="s">
        <v>359</v>
      </c>
      <c r="D930" s="5" t="s">
        <v>35</v>
      </c>
      <c r="E930" s="18" t="str">
        <f t="shared" si="16"/>
        <v>R12</v>
      </c>
      <c r="F930" s="5" t="s">
        <v>750</v>
      </c>
      <c r="G930" s="7" t="e">
        <f>#REF!</f>
        <v>#REF!</v>
      </c>
      <c r="H930" s="5" t="s">
        <v>351</v>
      </c>
      <c r="I930" s="5" t="s">
        <v>749</v>
      </c>
      <c r="J930" s="23">
        <v>509918611</v>
      </c>
      <c r="K930" s="23" t="s">
        <v>928</v>
      </c>
      <c r="L930" s="23" t="s">
        <v>413</v>
      </c>
      <c r="M930" s="23" t="s">
        <v>376</v>
      </c>
      <c r="N930" s="23" t="s">
        <v>377</v>
      </c>
      <c r="O930" s="23" t="s">
        <v>374</v>
      </c>
      <c r="P930" s="23" t="s">
        <v>351</v>
      </c>
      <c r="Q930" s="23" t="s">
        <v>241</v>
      </c>
      <c r="R930" s="23"/>
      <c r="S930" s="23" t="s">
        <v>242</v>
      </c>
      <c r="T930" s="23" t="s">
        <v>376</v>
      </c>
      <c r="U930" s="23" t="s">
        <v>377</v>
      </c>
      <c r="V930" s="23" t="s">
        <v>374</v>
      </c>
      <c r="W930" s="23" t="s">
        <v>351</v>
      </c>
      <c r="X930" s="23" t="s">
        <v>241</v>
      </c>
      <c r="Y930" s="23"/>
      <c r="Z930" s="23" t="s">
        <v>242</v>
      </c>
      <c r="AA930" s="23" t="s">
        <v>378</v>
      </c>
      <c r="AB930" s="32" t="s">
        <v>484</v>
      </c>
    </row>
    <row r="931" spans="1:28" ht="15" customHeight="1" x14ac:dyDescent="0.25">
      <c r="A931" s="6" t="s">
        <v>751</v>
      </c>
      <c r="B931" s="5" t="s">
        <v>20</v>
      </c>
      <c r="C931" s="5" t="s">
        <v>359</v>
      </c>
      <c r="D931" s="5" t="s">
        <v>36</v>
      </c>
      <c r="E931" s="18" t="str">
        <f t="shared" si="16"/>
        <v>R12</v>
      </c>
      <c r="F931" s="5" t="s">
        <v>750</v>
      </c>
      <c r="G931" s="7" t="e">
        <f>#REF!</f>
        <v>#REF!</v>
      </c>
      <c r="H931" s="5" t="s">
        <v>351</v>
      </c>
      <c r="I931" s="5" t="s">
        <v>749</v>
      </c>
      <c r="J931" s="23">
        <v>509918611</v>
      </c>
      <c r="K931" s="23" t="s">
        <v>928</v>
      </c>
      <c r="L931" s="23" t="s">
        <v>413</v>
      </c>
      <c r="M931" s="23" t="s">
        <v>376</v>
      </c>
      <c r="N931" s="23" t="s">
        <v>377</v>
      </c>
      <c r="O931" s="23" t="s">
        <v>374</v>
      </c>
      <c r="P931" s="23" t="s">
        <v>351</v>
      </c>
      <c r="Q931" s="23" t="s">
        <v>241</v>
      </c>
      <c r="R931" s="23"/>
      <c r="S931" s="23" t="s">
        <v>242</v>
      </c>
      <c r="T931" s="23" t="s">
        <v>376</v>
      </c>
      <c r="U931" s="23" t="s">
        <v>377</v>
      </c>
      <c r="V931" s="23" t="s">
        <v>374</v>
      </c>
      <c r="W931" s="23" t="s">
        <v>351</v>
      </c>
      <c r="X931" s="23" t="s">
        <v>241</v>
      </c>
      <c r="Y931" s="23"/>
      <c r="Z931" s="23" t="s">
        <v>242</v>
      </c>
      <c r="AA931" s="23" t="s">
        <v>378</v>
      </c>
      <c r="AB931" s="32" t="s">
        <v>484</v>
      </c>
    </row>
    <row r="932" spans="1:28" ht="15" customHeight="1" x14ac:dyDescent="0.25">
      <c r="A932" s="6" t="s">
        <v>751</v>
      </c>
      <c r="B932" s="5" t="s">
        <v>663</v>
      </c>
      <c r="C932" s="5" t="s">
        <v>141</v>
      </c>
      <c r="D932" s="5" t="s">
        <v>196</v>
      </c>
      <c r="E932" s="18" t="str">
        <f t="shared" si="16"/>
        <v>D15</v>
      </c>
      <c r="F932" s="5" t="s">
        <v>750</v>
      </c>
      <c r="G932" s="7" t="e">
        <f>#REF!</f>
        <v>#REF!</v>
      </c>
      <c r="H932" s="5" t="s">
        <v>351</v>
      </c>
      <c r="I932" s="5" t="s">
        <v>749</v>
      </c>
      <c r="J932" s="23">
        <v>509918611</v>
      </c>
      <c r="K932" s="23" t="s">
        <v>928</v>
      </c>
      <c r="L932" s="23" t="s">
        <v>413</v>
      </c>
      <c r="M932" s="23" t="s">
        <v>376</v>
      </c>
      <c r="N932" s="23" t="s">
        <v>377</v>
      </c>
      <c r="O932" s="23" t="s">
        <v>374</v>
      </c>
      <c r="P932" s="23" t="s">
        <v>351</v>
      </c>
      <c r="Q932" s="23" t="s">
        <v>241</v>
      </c>
      <c r="R932" s="23"/>
      <c r="S932" s="23" t="s">
        <v>242</v>
      </c>
      <c r="T932" s="23" t="s">
        <v>376</v>
      </c>
      <c r="U932" s="23" t="s">
        <v>377</v>
      </c>
      <c r="V932" s="23" t="s">
        <v>374</v>
      </c>
      <c r="W932" s="23" t="s">
        <v>351</v>
      </c>
      <c r="X932" s="23" t="s">
        <v>241</v>
      </c>
      <c r="Y932" s="23"/>
      <c r="Z932" s="23" t="s">
        <v>242</v>
      </c>
      <c r="AA932" s="23" t="s">
        <v>378</v>
      </c>
      <c r="AB932" s="32" t="s">
        <v>484</v>
      </c>
    </row>
    <row r="933" spans="1:28" ht="15" customHeight="1" x14ac:dyDescent="0.25">
      <c r="A933" s="6" t="s">
        <v>751</v>
      </c>
      <c r="B933" s="5" t="s">
        <v>109</v>
      </c>
      <c r="C933" s="5" t="s">
        <v>380</v>
      </c>
      <c r="D933" s="5" t="s">
        <v>115</v>
      </c>
      <c r="E933" s="18" t="str">
        <f t="shared" si="16"/>
        <v>D13/D15</v>
      </c>
      <c r="F933" s="5" t="s">
        <v>750</v>
      </c>
      <c r="G933" s="7" t="e">
        <f>#REF!</f>
        <v>#REF!</v>
      </c>
      <c r="H933" s="5" t="s">
        <v>351</v>
      </c>
      <c r="I933" s="5" t="s">
        <v>749</v>
      </c>
      <c r="J933" s="23">
        <v>509918611</v>
      </c>
      <c r="K933" s="23" t="s">
        <v>928</v>
      </c>
      <c r="L933" s="23" t="s">
        <v>413</v>
      </c>
      <c r="M933" s="23" t="s">
        <v>376</v>
      </c>
      <c r="N933" s="23" t="s">
        <v>377</v>
      </c>
      <c r="O933" s="23" t="s">
        <v>374</v>
      </c>
      <c r="P933" s="23" t="s">
        <v>351</v>
      </c>
      <c r="Q933" s="23" t="s">
        <v>241</v>
      </c>
      <c r="R933" s="23"/>
      <c r="S933" s="23" t="s">
        <v>242</v>
      </c>
      <c r="T933" s="23" t="s">
        <v>376</v>
      </c>
      <c r="U933" s="23" t="s">
        <v>377</v>
      </c>
      <c r="V933" s="23" t="s">
        <v>374</v>
      </c>
      <c r="W933" s="23" t="s">
        <v>351</v>
      </c>
      <c r="X933" s="23" t="s">
        <v>241</v>
      </c>
      <c r="Y933" s="23"/>
      <c r="Z933" s="23" t="s">
        <v>242</v>
      </c>
      <c r="AA933" s="23" t="s">
        <v>378</v>
      </c>
      <c r="AB933" s="32" t="s">
        <v>484</v>
      </c>
    </row>
    <row r="934" spans="1:28" ht="15" customHeight="1" x14ac:dyDescent="0.25">
      <c r="A934" s="6" t="s">
        <v>751</v>
      </c>
      <c r="B934" s="5" t="s">
        <v>110</v>
      </c>
      <c r="C934" s="5" t="s">
        <v>380</v>
      </c>
      <c r="D934" s="5" t="s">
        <v>116</v>
      </c>
      <c r="E934" s="18" t="str">
        <f t="shared" si="16"/>
        <v>D13/D15</v>
      </c>
      <c r="F934" s="5" t="s">
        <v>750</v>
      </c>
      <c r="G934" s="7" t="e">
        <f>#REF!</f>
        <v>#REF!</v>
      </c>
      <c r="H934" s="5" t="s">
        <v>351</v>
      </c>
      <c r="I934" s="5" t="s">
        <v>749</v>
      </c>
      <c r="J934" s="23">
        <v>509918611</v>
      </c>
      <c r="K934" s="23" t="s">
        <v>928</v>
      </c>
      <c r="L934" s="23" t="s">
        <v>413</v>
      </c>
      <c r="M934" s="23" t="s">
        <v>376</v>
      </c>
      <c r="N934" s="23" t="s">
        <v>377</v>
      </c>
      <c r="O934" s="23" t="s">
        <v>374</v>
      </c>
      <c r="P934" s="23" t="s">
        <v>351</v>
      </c>
      <c r="Q934" s="23" t="s">
        <v>241</v>
      </c>
      <c r="R934" s="23"/>
      <c r="S934" s="23" t="s">
        <v>242</v>
      </c>
      <c r="T934" s="23" t="s">
        <v>376</v>
      </c>
      <c r="U934" s="23" t="s">
        <v>377</v>
      </c>
      <c r="V934" s="23" t="s">
        <v>374</v>
      </c>
      <c r="W934" s="23" t="s">
        <v>351</v>
      </c>
      <c r="X934" s="23" t="s">
        <v>241</v>
      </c>
      <c r="Y934" s="23"/>
      <c r="Z934" s="23" t="s">
        <v>242</v>
      </c>
      <c r="AA934" s="23" t="s">
        <v>378</v>
      </c>
      <c r="AB934" s="32" t="s">
        <v>484</v>
      </c>
    </row>
    <row r="935" spans="1:28" ht="15" customHeight="1" x14ac:dyDescent="0.25">
      <c r="A935" s="6" t="s">
        <v>751</v>
      </c>
      <c r="B935" s="5" t="s">
        <v>111</v>
      </c>
      <c r="C935" s="5" t="s">
        <v>380</v>
      </c>
      <c r="D935" s="5" t="s">
        <v>197</v>
      </c>
      <c r="E935" s="18" t="str">
        <f t="shared" si="16"/>
        <v>D13/D15</v>
      </c>
      <c r="F935" s="5" t="s">
        <v>750</v>
      </c>
      <c r="G935" s="7" t="e">
        <f>#REF!</f>
        <v>#REF!</v>
      </c>
      <c r="H935" s="5" t="s">
        <v>351</v>
      </c>
      <c r="I935" s="5" t="s">
        <v>749</v>
      </c>
      <c r="J935" s="23">
        <v>509918611</v>
      </c>
      <c r="K935" s="23" t="s">
        <v>928</v>
      </c>
      <c r="L935" s="23" t="s">
        <v>413</v>
      </c>
      <c r="M935" s="23" t="s">
        <v>376</v>
      </c>
      <c r="N935" s="23" t="s">
        <v>377</v>
      </c>
      <c r="O935" s="23" t="s">
        <v>374</v>
      </c>
      <c r="P935" s="23" t="s">
        <v>351</v>
      </c>
      <c r="Q935" s="23" t="s">
        <v>241</v>
      </c>
      <c r="R935" s="23"/>
      <c r="S935" s="23" t="s">
        <v>242</v>
      </c>
      <c r="T935" s="23" t="s">
        <v>376</v>
      </c>
      <c r="U935" s="23" t="s">
        <v>377</v>
      </c>
      <c r="V935" s="23" t="s">
        <v>374</v>
      </c>
      <c r="W935" s="23" t="s">
        <v>351</v>
      </c>
      <c r="X935" s="23" t="s">
        <v>241</v>
      </c>
      <c r="Y935" s="23"/>
      <c r="Z935" s="23" t="s">
        <v>242</v>
      </c>
      <c r="AA935" s="23" t="s">
        <v>378</v>
      </c>
      <c r="AB935" s="32" t="s">
        <v>484</v>
      </c>
    </row>
    <row r="936" spans="1:28" ht="15" customHeight="1" x14ac:dyDescent="0.25">
      <c r="A936" s="6" t="s">
        <v>751</v>
      </c>
      <c r="B936" s="5" t="s">
        <v>112</v>
      </c>
      <c r="C936" s="5" t="s">
        <v>381</v>
      </c>
      <c r="D936" s="5" t="s">
        <v>309</v>
      </c>
      <c r="E936" s="18" t="str">
        <f t="shared" si="16"/>
        <v>R12/D13/D15</v>
      </c>
      <c r="F936" s="5" t="s">
        <v>750</v>
      </c>
      <c r="G936" s="7" t="e">
        <f>#REF!</f>
        <v>#REF!</v>
      </c>
      <c r="H936" s="5" t="s">
        <v>351</v>
      </c>
      <c r="I936" s="5" t="s">
        <v>749</v>
      </c>
      <c r="J936" s="23">
        <v>509918611</v>
      </c>
      <c r="K936" s="23" t="s">
        <v>928</v>
      </c>
      <c r="L936" s="23" t="s">
        <v>413</v>
      </c>
      <c r="M936" s="23" t="s">
        <v>376</v>
      </c>
      <c r="N936" s="23" t="s">
        <v>377</v>
      </c>
      <c r="O936" s="23" t="s">
        <v>374</v>
      </c>
      <c r="P936" s="23" t="s">
        <v>351</v>
      </c>
      <c r="Q936" s="23" t="s">
        <v>241</v>
      </c>
      <c r="R936" s="23"/>
      <c r="S936" s="23" t="s">
        <v>242</v>
      </c>
      <c r="T936" s="23" t="s">
        <v>376</v>
      </c>
      <c r="U936" s="23" t="s">
        <v>377</v>
      </c>
      <c r="V936" s="23" t="s">
        <v>374</v>
      </c>
      <c r="W936" s="23" t="s">
        <v>351</v>
      </c>
      <c r="X936" s="23" t="s">
        <v>241</v>
      </c>
      <c r="Y936" s="23"/>
      <c r="Z936" s="23" t="s">
        <v>242</v>
      </c>
      <c r="AA936" s="23" t="s">
        <v>378</v>
      </c>
      <c r="AB936" s="32" t="s">
        <v>484</v>
      </c>
    </row>
    <row r="937" spans="1:28" ht="15" customHeight="1" x14ac:dyDescent="0.25">
      <c r="A937" s="6" t="s">
        <v>751</v>
      </c>
      <c r="B937" s="5" t="s">
        <v>21</v>
      </c>
      <c r="C937" s="5" t="s">
        <v>136</v>
      </c>
      <c r="D937" s="5" t="s">
        <v>37</v>
      </c>
      <c r="E937" s="18" t="str">
        <f t="shared" si="16"/>
        <v>R13</v>
      </c>
      <c r="F937" s="5" t="s">
        <v>750</v>
      </c>
      <c r="G937" s="7" t="e">
        <f>#REF!</f>
        <v>#REF!</v>
      </c>
      <c r="H937" s="5" t="s">
        <v>351</v>
      </c>
      <c r="I937" s="5" t="s">
        <v>749</v>
      </c>
      <c r="J937" s="23">
        <v>509918611</v>
      </c>
      <c r="K937" s="23" t="s">
        <v>928</v>
      </c>
      <c r="L937" s="23" t="s">
        <v>413</v>
      </c>
      <c r="M937" s="23" t="s">
        <v>376</v>
      </c>
      <c r="N937" s="23" t="s">
        <v>377</v>
      </c>
      <c r="O937" s="23" t="s">
        <v>374</v>
      </c>
      <c r="P937" s="23" t="s">
        <v>351</v>
      </c>
      <c r="Q937" s="23" t="s">
        <v>241</v>
      </c>
      <c r="R937" s="23"/>
      <c r="S937" s="23" t="s">
        <v>242</v>
      </c>
      <c r="T937" s="23" t="s">
        <v>376</v>
      </c>
      <c r="U937" s="23" t="s">
        <v>377</v>
      </c>
      <c r="V937" s="23" t="s">
        <v>374</v>
      </c>
      <c r="W937" s="23" t="s">
        <v>351</v>
      </c>
      <c r="X937" s="23" t="s">
        <v>241</v>
      </c>
      <c r="Y937" s="23"/>
      <c r="Z937" s="23" t="s">
        <v>242</v>
      </c>
      <c r="AA937" s="23" t="s">
        <v>378</v>
      </c>
      <c r="AB937" s="32" t="s">
        <v>484</v>
      </c>
    </row>
    <row r="938" spans="1:28" ht="15" customHeight="1" x14ac:dyDescent="0.25">
      <c r="A938" s="6" t="s">
        <v>751</v>
      </c>
      <c r="B938" s="5" t="s">
        <v>331</v>
      </c>
      <c r="C938" s="5" t="s">
        <v>136</v>
      </c>
      <c r="D938" s="5" t="s">
        <v>332</v>
      </c>
      <c r="E938" s="18" t="str">
        <f t="shared" si="16"/>
        <v>R13</v>
      </c>
      <c r="F938" s="5" t="s">
        <v>750</v>
      </c>
      <c r="G938" s="7" t="e">
        <f>#REF!</f>
        <v>#REF!</v>
      </c>
      <c r="H938" s="5" t="s">
        <v>351</v>
      </c>
      <c r="I938" s="5" t="s">
        <v>749</v>
      </c>
      <c r="J938" s="23">
        <v>509918611</v>
      </c>
      <c r="K938" s="23" t="s">
        <v>928</v>
      </c>
      <c r="L938" s="23" t="s">
        <v>413</v>
      </c>
      <c r="M938" s="23" t="s">
        <v>376</v>
      </c>
      <c r="N938" s="23" t="s">
        <v>377</v>
      </c>
      <c r="O938" s="23" t="s">
        <v>374</v>
      </c>
      <c r="P938" s="23" t="s">
        <v>351</v>
      </c>
      <c r="Q938" s="23" t="s">
        <v>241</v>
      </c>
      <c r="R938" s="23"/>
      <c r="S938" s="23" t="s">
        <v>242</v>
      </c>
      <c r="T938" s="23" t="s">
        <v>376</v>
      </c>
      <c r="U938" s="23" t="s">
        <v>377</v>
      </c>
      <c r="V938" s="23" t="s">
        <v>374</v>
      </c>
      <c r="W938" s="23" t="s">
        <v>351</v>
      </c>
      <c r="X938" s="23" t="s">
        <v>241</v>
      </c>
      <c r="Y938" s="23"/>
      <c r="Z938" s="23" t="s">
        <v>242</v>
      </c>
      <c r="AA938" s="23" t="s">
        <v>378</v>
      </c>
      <c r="AB938" s="32" t="s">
        <v>484</v>
      </c>
    </row>
    <row r="939" spans="1:28" ht="15" customHeight="1" x14ac:dyDescent="0.25">
      <c r="A939" s="6" t="s">
        <v>751</v>
      </c>
      <c r="B939" s="5" t="s">
        <v>22</v>
      </c>
      <c r="C939" s="5" t="s">
        <v>136</v>
      </c>
      <c r="D939" s="5" t="s">
        <v>38</v>
      </c>
      <c r="E939" s="18" t="str">
        <f t="shared" si="16"/>
        <v>R13</v>
      </c>
      <c r="F939" s="5" t="s">
        <v>750</v>
      </c>
      <c r="G939" s="7" t="e">
        <f>#REF!</f>
        <v>#REF!</v>
      </c>
      <c r="H939" s="5" t="s">
        <v>351</v>
      </c>
      <c r="I939" s="5" t="s">
        <v>749</v>
      </c>
      <c r="J939" s="23">
        <v>509918611</v>
      </c>
      <c r="K939" s="23" t="s">
        <v>928</v>
      </c>
      <c r="L939" s="23" t="s">
        <v>413</v>
      </c>
      <c r="M939" s="23" t="s">
        <v>376</v>
      </c>
      <c r="N939" s="23" t="s">
        <v>377</v>
      </c>
      <c r="O939" s="23" t="s">
        <v>374</v>
      </c>
      <c r="P939" s="23" t="s">
        <v>351</v>
      </c>
      <c r="Q939" s="23" t="s">
        <v>241</v>
      </c>
      <c r="R939" s="23"/>
      <c r="S939" s="23" t="s">
        <v>242</v>
      </c>
      <c r="T939" s="23" t="s">
        <v>376</v>
      </c>
      <c r="U939" s="23" t="s">
        <v>377</v>
      </c>
      <c r="V939" s="23" t="s">
        <v>374</v>
      </c>
      <c r="W939" s="23" t="s">
        <v>351</v>
      </c>
      <c r="X939" s="23" t="s">
        <v>241</v>
      </c>
      <c r="Y939" s="23"/>
      <c r="Z939" s="23" t="s">
        <v>242</v>
      </c>
      <c r="AA939" s="23" t="s">
        <v>378</v>
      </c>
      <c r="AB939" s="32" t="s">
        <v>484</v>
      </c>
    </row>
    <row r="940" spans="1:28" ht="15" customHeight="1" x14ac:dyDescent="0.25">
      <c r="A940" s="6" t="s">
        <v>751</v>
      </c>
      <c r="B940" s="5" t="s">
        <v>23</v>
      </c>
      <c r="C940" s="5" t="s">
        <v>136</v>
      </c>
      <c r="D940" s="5" t="s">
        <v>39</v>
      </c>
      <c r="E940" s="18" t="str">
        <f t="shared" si="16"/>
        <v>R13</v>
      </c>
      <c r="F940" s="5" t="s">
        <v>750</v>
      </c>
      <c r="G940" s="7" t="e">
        <f>#REF!</f>
        <v>#REF!</v>
      </c>
      <c r="H940" s="5" t="s">
        <v>351</v>
      </c>
      <c r="I940" s="5" t="s">
        <v>749</v>
      </c>
      <c r="J940" s="23">
        <v>509918611</v>
      </c>
      <c r="K940" s="23" t="s">
        <v>928</v>
      </c>
      <c r="L940" s="23" t="s">
        <v>413</v>
      </c>
      <c r="M940" s="23" t="s">
        <v>376</v>
      </c>
      <c r="N940" s="23" t="s">
        <v>377</v>
      </c>
      <c r="O940" s="23" t="s">
        <v>374</v>
      </c>
      <c r="P940" s="23" t="s">
        <v>351</v>
      </c>
      <c r="Q940" s="23" t="s">
        <v>241</v>
      </c>
      <c r="R940" s="23"/>
      <c r="S940" s="23" t="s">
        <v>242</v>
      </c>
      <c r="T940" s="23" t="s">
        <v>376</v>
      </c>
      <c r="U940" s="23" t="s">
        <v>377</v>
      </c>
      <c r="V940" s="23" t="s">
        <v>374</v>
      </c>
      <c r="W940" s="23" t="s">
        <v>351</v>
      </c>
      <c r="X940" s="23" t="s">
        <v>241</v>
      </c>
      <c r="Y940" s="23"/>
      <c r="Z940" s="23" t="s">
        <v>242</v>
      </c>
      <c r="AA940" s="23" t="s">
        <v>378</v>
      </c>
      <c r="AB940" s="32" t="s">
        <v>484</v>
      </c>
    </row>
    <row r="941" spans="1:28" ht="15" customHeight="1" x14ac:dyDescent="0.25">
      <c r="A941" s="6" t="s">
        <v>751</v>
      </c>
      <c r="B941" s="5" t="s">
        <v>79</v>
      </c>
      <c r="C941" s="5" t="s">
        <v>136</v>
      </c>
      <c r="D941" s="5" t="s">
        <v>80</v>
      </c>
      <c r="E941" s="18" t="str">
        <f t="shared" si="16"/>
        <v>R13</v>
      </c>
      <c r="F941" s="5" t="s">
        <v>750</v>
      </c>
      <c r="G941" s="7" t="e">
        <f>#REF!</f>
        <v>#REF!</v>
      </c>
      <c r="H941" s="5" t="s">
        <v>351</v>
      </c>
      <c r="I941" s="5" t="s">
        <v>749</v>
      </c>
      <c r="J941" s="23">
        <v>509918611</v>
      </c>
      <c r="K941" s="23" t="s">
        <v>928</v>
      </c>
      <c r="L941" s="23" t="s">
        <v>413</v>
      </c>
      <c r="M941" s="23" t="s">
        <v>376</v>
      </c>
      <c r="N941" s="23" t="s">
        <v>377</v>
      </c>
      <c r="O941" s="23" t="s">
        <v>374</v>
      </c>
      <c r="P941" s="23" t="s">
        <v>351</v>
      </c>
      <c r="Q941" s="23" t="s">
        <v>241</v>
      </c>
      <c r="R941" s="23"/>
      <c r="S941" s="23" t="s">
        <v>242</v>
      </c>
      <c r="T941" s="23" t="s">
        <v>376</v>
      </c>
      <c r="U941" s="23" t="s">
        <v>377</v>
      </c>
      <c r="V941" s="23" t="s">
        <v>374</v>
      </c>
      <c r="W941" s="23" t="s">
        <v>351</v>
      </c>
      <c r="X941" s="23" t="s">
        <v>241</v>
      </c>
      <c r="Y941" s="23"/>
      <c r="Z941" s="23" t="s">
        <v>242</v>
      </c>
      <c r="AA941" s="23" t="s">
        <v>378</v>
      </c>
      <c r="AB941" s="32" t="s">
        <v>484</v>
      </c>
    </row>
    <row r="942" spans="1:28" ht="15" customHeight="1" x14ac:dyDescent="0.25">
      <c r="A942" s="6" t="s">
        <v>751</v>
      </c>
      <c r="B942" s="5" t="s">
        <v>122</v>
      </c>
      <c r="C942" s="5" t="s">
        <v>136</v>
      </c>
      <c r="D942" s="5" t="s">
        <v>303</v>
      </c>
      <c r="E942" s="18" t="str">
        <f t="shared" si="16"/>
        <v>R13</v>
      </c>
      <c r="F942" s="5" t="s">
        <v>750</v>
      </c>
      <c r="G942" s="7" t="e">
        <f>#REF!</f>
        <v>#REF!</v>
      </c>
      <c r="H942" s="5" t="s">
        <v>351</v>
      </c>
      <c r="I942" s="5" t="s">
        <v>749</v>
      </c>
      <c r="J942" s="23">
        <v>509918611</v>
      </c>
      <c r="K942" s="23" t="s">
        <v>928</v>
      </c>
      <c r="L942" s="23" t="s">
        <v>413</v>
      </c>
      <c r="M942" s="23" t="s">
        <v>376</v>
      </c>
      <c r="N942" s="23" t="s">
        <v>377</v>
      </c>
      <c r="O942" s="23" t="s">
        <v>374</v>
      </c>
      <c r="P942" s="23" t="s">
        <v>351</v>
      </c>
      <c r="Q942" s="23" t="s">
        <v>241</v>
      </c>
      <c r="R942" s="23"/>
      <c r="S942" s="23" t="s">
        <v>242</v>
      </c>
      <c r="T942" s="23" t="s">
        <v>376</v>
      </c>
      <c r="U942" s="23" t="s">
        <v>377</v>
      </c>
      <c r="V942" s="23" t="s">
        <v>374</v>
      </c>
      <c r="W942" s="23" t="s">
        <v>351</v>
      </c>
      <c r="X942" s="23" t="s">
        <v>241</v>
      </c>
      <c r="Y942" s="23"/>
      <c r="Z942" s="23" t="s">
        <v>242</v>
      </c>
      <c r="AA942" s="23" t="s">
        <v>378</v>
      </c>
      <c r="AB942" s="32" t="s">
        <v>484</v>
      </c>
    </row>
    <row r="943" spans="1:28" ht="15" customHeight="1" x14ac:dyDescent="0.25">
      <c r="A943" s="6" t="s">
        <v>751</v>
      </c>
      <c r="B943" s="5" t="s">
        <v>123</v>
      </c>
      <c r="C943" s="5" t="s">
        <v>136</v>
      </c>
      <c r="D943" s="5" t="s">
        <v>333</v>
      </c>
      <c r="E943" s="18" t="str">
        <f t="shared" si="16"/>
        <v>R13</v>
      </c>
      <c r="F943" s="5" t="s">
        <v>750</v>
      </c>
      <c r="G943" s="7" t="e">
        <f>#REF!</f>
        <v>#REF!</v>
      </c>
      <c r="H943" s="5" t="s">
        <v>351</v>
      </c>
      <c r="I943" s="5" t="s">
        <v>749</v>
      </c>
      <c r="J943" s="23">
        <v>509918611</v>
      </c>
      <c r="K943" s="23" t="s">
        <v>928</v>
      </c>
      <c r="L943" s="23" t="s">
        <v>413</v>
      </c>
      <c r="M943" s="23" t="s">
        <v>376</v>
      </c>
      <c r="N943" s="23" t="s">
        <v>377</v>
      </c>
      <c r="O943" s="23" t="s">
        <v>374</v>
      </c>
      <c r="P943" s="23" t="s">
        <v>351</v>
      </c>
      <c r="Q943" s="23" t="s">
        <v>241</v>
      </c>
      <c r="R943" s="23"/>
      <c r="S943" s="23" t="s">
        <v>242</v>
      </c>
      <c r="T943" s="23" t="s">
        <v>376</v>
      </c>
      <c r="U943" s="23" t="s">
        <v>377</v>
      </c>
      <c r="V943" s="23" t="s">
        <v>374</v>
      </c>
      <c r="W943" s="23" t="s">
        <v>351</v>
      </c>
      <c r="X943" s="23" t="s">
        <v>241</v>
      </c>
      <c r="Y943" s="23"/>
      <c r="Z943" s="23" t="s">
        <v>242</v>
      </c>
      <c r="AA943" s="23" t="s">
        <v>378</v>
      </c>
      <c r="AB943" s="32" t="s">
        <v>484</v>
      </c>
    </row>
    <row r="944" spans="1:28" ht="15" customHeight="1" x14ac:dyDescent="0.25">
      <c r="A944" s="6" t="s">
        <v>751</v>
      </c>
      <c r="B944" s="5" t="s">
        <v>334</v>
      </c>
      <c r="C944" s="5" t="s">
        <v>136</v>
      </c>
      <c r="D944" s="5" t="s">
        <v>335</v>
      </c>
      <c r="E944" s="18" t="str">
        <f t="shared" si="16"/>
        <v>R13</v>
      </c>
      <c r="F944" s="5" t="s">
        <v>750</v>
      </c>
      <c r="G944" s="7" t="e">
        <f>#REF!</f>
        <v>#REF!</v>
      </c>
      <c r="H944" s="5" t="s">
        <v>351</v>
      </c>
      <c r="I944" s="5" t="s">
        <v>749</v>
      </c>
      <c r="J944" s="23">
        <v>509918611</v>
      </c>
      <c r="K944" s="23" t="s">
        <v>928</v>
      </c>
      <c r="L944" s="23" t="s">
        <v>413</v>
      </c>
      <c r="M944" s="23" t="s">
        <v>376</v>
      </c>
      <c r="N944" s="23" t="s">
        <v>377</v>
      </c>
      <c r="O944" s="23" t="s">
        <v>374</v>
      </c>
      <c r="P944" s="23" t="s">
        <v>351</v>
      </c>
      <c r="Q944" s="23" t="s">
        <v>241</v>
      </c>
      <c r="R944" s="23"/>
      <c r="S944" s="23" t="s">
        <v>242</v>
      </c>
      <c r="T944" s="23" t="s">
        <v>376</v>
      </c>
      <c r="U944" s="23" t="s">
        <v>377</v>
      </c>
      <c r="V944" s="23" t="s">
        <v>374</v>
      </c>
      <c r="W944" s="23" t="s">
        <v>351</v>
      </c>
      <c r="X944" s="23" t="s">
        <v>241</v>
      </c>
      <c r="Y944" s="23"/>
      <c r="Z944" s="23" t="s">
        <v>242</v>
      </c>
      <c r="AA944" s="23" t="s">
        <v>378</v>
      </c>
      <c r="AB944" s="32" t="s">
        <v>484</v>
      </c>
    </row>
    <row r="945" spans="1:28" ht="15" customHeight="1" x14ac:dyDescent="0.25">
      <c r="A945" s="6" t="s">
        <v>751</v>
      </c>
      <c r="B945" s="5" t="s">
        <v>664</v>
      </c>
      <c r="C945" s="5" t="s">
        <v>135</v>
      </c>
      <c r="D945" s="5" t="s">
        <v>697</v>
      </c>
      <c r="E945" s="18" t="str">
        <f t="shared" si="16"/>
        <v>R13/D15</v>
      </c>
      <c r="F945" s="5" t="s">
        <v>750</v>
      </c>
      <c r="G945" s="7" t="e">
        <f>#REF!</f>
        <v>#REF!</v>
      </c>
      <c r="H945" s="5" t="s">
        <v>351</v>
      </c>
      <c r="I945" s="5" t="s">
        <v>749</v>
      </c>
      <c r="J945" s="23">
        <v>509918611</v>
      </c>
      <c r="K945" s="23" t="s">
        <v>928</v>
      </c>
      <c r="L945" s="23" t="s">
        <v>413</v>
      </c>
      <c r="M945" s="23" t="s">
        <v>376</v>
      </c>
      <c r="N945" s="23" t="s">
        <v>377</v>
      </c>
      <c r="O945" s="23" t="s">
        <v>374</v>
      </c>
      <c r="P945" s="23" t="s">
        <v>351</v>
      </c>
      <c r="Q945" s="23" t="s">
        <v>241</v>
      </c>
      <c r="R945" s="23"/>
      <c r="S945" s="23" t="s">
        <v>242</v>
      </c>
      <c r="T945" s="23" t="s">
        <v>376</v>
      </c>
      <c r="U945" s="23" t="s">
        <v>377</v>
      </c>
      <c r="V945" s="23" t="s">
        <v>374</v>
      </c>
      <c r="W945" s="23" t="s">
        <v>351</v>
      </c>
      <c r="X945" s="23" t="s">
        <v>241</v>
      </c>
      <c r="Y945" s="23"/>
      <c r="Z945" s="23" t="s">
        <v>242</v>
      </c>
      <c r="AA945" s="23" t="s">
        <v>378</v>
      </c>
      <c r="AB945" s="32" t="s">
        <v>484</v>
      </c>
    </row>
    <row r="946" spans="1:28" ht="15" customHeight="1" x14ac:dyDescent="0.25">
      <c r="A946" s="6" t="s">
        <v>751</v>
      </c>
      <c r="B946" s="5" t="s">
        <v>140</v>
      </c>
      <c r="C946" s="5" t="s">
        <v>135</v>
      </c>
      <c r="D946" s="5" t="s">
        <v>692</v>
      </c>
      <c r="E946" s="18" t="str">
        <f t="shared" si="16"/>
        <v>R13/D15</v>
      </c>
      <c r="F946" s="5" t="s">
        <v>750</v>
      </c>
      <c r="G946" s="7" t="e">
        <f>#REF!</f>
        <v>#REF!</v>
      </c>
      <c r="H946" s="5" t="s">
        <v>351</v>
      </c>
      <c r="I946" s="5" t="s">
        <v>749</v>
      </c>
      <c r="J946" s="23">
        <v>509918611</v>
      </c>
      <c r="K946" s="23" t="s">
        <v>928</v>
      </c>
      <c r="L946" s="23" t="s">
        <v>413</v>
      </c>
      <c r="M946" s="23" t="s">
        <v>376</v>
      </c>
      <c r="N946" s="23" t="s">
        <v>377</v>
      </c>
      <c r="O946" s="23" t="s">
        <v>374</v>
      </c>
      <c r="P946" s="23" t="s">
        <v>351</v>
      </c>
      <c r="Q946" s="23" t="s">
        <v>241</v>
      </c>
      <c r="R946" s="23"/>
      <c r="S946" s="23" t="s">
        <v>242</v>
      </c>
      <c r="T946" s="23" t="s">
        <v>376</v>
      </c>
      <c r="U946" s="23" t="s">
        <v>377</v>
      </c>
      <c r="V946" s="23" t="s">
        <v>374</v>
      </c>
      <c r="W946" s="23" t="s">
        <v>351</v>
      </c>
      <c r="X946" s="23" t="s">
        <v>241</v>
      </c>
      <c r="Y946" s="23"/>
      <c r="Z946" s="23" t="s">
        <v>242</v>
      </c>
      <c r="AA946" s="23" t="s">
        <v>378</v>
      </c>
      <c r="AB946" s="32" t="s">
        <v>484</v>
      </c>
    </row>
    <row r="947" spans="1:28" ht="15" customHeight="1" x14ac:dyDescent="0.25">
      <c r="A947" s="6" t="s">
        <v>751</v>
      </c>
      <c r="B947" s="5" t="s">
        <v>54</v>
      </c>
      <c r="C947" s="5" t="s">
        <v>257</v>
      </c>
      <c r="D947" s="5" t="s">
        <v>61</v>
      </c>
      <c r="E947" s="18" t="str">
        <f t="shared" si="16"/>
        <v>R12/R13</v>
      </c>
      <c r="F947" s="5" t="s">
        <v>750</v>
      </c>
      <c r="G947" s="7" t="e">
        <f>#REF!</f>
        <v>#REF!</v>
      </c>
      <c r="H947" s="5" t="s">
        <v>351</v>
      </c>
      <c r="I947" s="5" t="s">
        <v>749</v>
      </c>
      <c r="J947" s="23">
        <v>509918611</v>
      </c>
      <c r="K947" s="23" t="s">
        <v>928</v>
      </c>
      <c r="L947" s="23" t="s">
        <v>413</v>
      </c>
      <c r="M947" s="23" t="s">
        <v>376</v>
      </c>
      <c r="N947" s="23" t="s">
        <v>377</v>
      </c>
      <c r="O947" s="23" t="s">
        <v>374</v>
      </c>
      <c r="P947" s="23" t="s">
        <v>351</v>
      </c>
      <c r="Q947" s="23" t="s">
        <v>241</v>
      </c>
      <c r="R947" s="23"/>
      <c r="S947" s="23" t="s">
        <v>242</v>
      </c>
      <c r="T947" s="23" t="s">
        <v>376</v>
      </c>
      <c r="U947" s="23" t="s">
        <v>377</v>
      </c>
      <c r="V947" s="23" t="s">
        <v>374</v>
      </c>
      <c r="W947" s="23" t="s">
        <v>351</v>
      </c>
      <c r="X947" s="23" t="s">
        <v>241</v>
      </c>
      <c r="Y947" s="23"/>
      <c r="Z947" s="23" t="s">
        <v>242</v>
      </c>
      <c r="AA947" s="23" t="s">
        <v>378</v>
      </c>
      <c r="AB947" s="32" t="s">
        <v>484</v>
      </c>
    </row>
    <row r="948" spans="1:28" ht="15" customHeight="1" x14ac:dyDescent="0.25">
      <c r="A948" s="6" t="s">
        <v>751</v>
      </c>
      <c r="B948" s="5" t="s">
        <v>60</v>
      </c>
      <c r="C948" s="5" t="s">
        <v>257</v>
      </c>
      <c r="D948" s="5" t="s">
        <v>66</v>
      </c>
      <c r="E948" s="18" t="str">
        <f t="shared" si="16"/>
        <v>R12/R13</v>
      </c>
      <c r="F948" s="5" t="s">
        <v>750</v>
      </c>
      <c r="G948" s="7" t="e">
        <f>#REF!</f>
        <v>#REF!</v>
      </c>
      <c r="H948" s="5" t="s">
        <v>351</v>
      </c>
      <c r="I948" s="5" t="s">
        <v>749</v>
      </c>
      <c r="J948" s="23">
        <v>509918611</v>
      </c>
      <c r="K948" s="23" t="s">
        <v>928</v>
      </c>
      <c r="L948" s="23" t="s">
        <v>413</v>
      </c>
      <c r="M948" s="23" t="s">
        <v>376</v>
      </c>
      <c r="N948" s="23" t="s">
        <v>377</v>
      </c>
      <c r="O948" s="23" t="s">
        <v>374</v>
      </c>
      <c r="P948" s="23" t="s">
        <v>351</v>
      </c>
      <c r="Q948" s="23" t="s">
        <v>241</v>
      </c>
      <c r="R948" s="23"/>
      <c r="S948" s="23" t="s">
        <v>242</v>
      </c>
      <c r="T948" s="23" t="s">
        <v>376</v>
      </c>
      <c r="U948" s="23" t="s">
        <v>377</v>
      </c>
      <c r="V948" s="23" t="s">
        <v>374</v>
      </c>
      <c r="W948" s="23" t="s">
        <v>351</v>
      </c>
      <c r="X948" s="23" t="s">
        <v>241</v>
      </c>
      <c r="Y948" s="23"/>
      <c r="Z948" s="23" t="s">
        <v>242</v>
      </c>
      <c r="AA948" s="23" t="s">
        <v>378</v>
      </c>
      <c r="AB948" s="32" t="s">
        <v>484</v>
      </c>
    </row>
    <row r="949" spans="1:28" ht="15" customHeight="1" x14ac:dyDescent="0.25">
      <c r="A949" s="6" t="s">
        <v>751</v>
      </c>
      <c r="B949" s="5" t="s">
        <v>124</v>
      </c>
      <c r="C949" s="5" t="s">
        <v>141</v>
      </c>
      <c r="D949" s="5" t="s">
        <v>157</v>
      </c>
      <c r="E949" s="18" t="str">
        <f t="shared" si="16"/>
        <v>D15</v>
      </c>
      <c r="F949" s="5" t="s">
        <v>750</v>
      </c>
      <c r="G949" s="7" t="e">
        <f>#REF!</f>
        <v>#REF!</v>
      </c>
      <c r="H949" s="5" t="s">
        <v>351</v>
      </c>
      <c r="I949" s="5" t="s">
        <v>749</v>
      </c>
      <c r="J949" s="23">
        <v>509918611</v>
      </c>
      <c r="K949" s="23" t="s">
        <v>928</v>
      </c>
      <c r="L949" s="23" t="s">
        <v>413</v>
      </c>
      <c r="M949" s="23" t="s">
        <v>376</v>
      </c>
      <c r="N949" s="23" t="s">
        <v>377</v>
      </c>
      <c r="O949" s="23" t="s">
        <v>374</v>
      </c>
      <c r="P949" s="23" t="s">
        <v>351</v>
      </c>
      <c r="Q949" s="23" t="s">
        <v>241</v>
      </c>
      <c r="R949" s="23"/>
      <c r="S949" s="23" t="s">
        <v>242</v>
      </c>
      <c r="T949" s="23" t="s">
        <v>376</v>
      </c>
      <c r="U949" s="23" t="s">
        <v>377</v>
      </c>
      <c r="V949" s="23" t="s">
        <v>374</v>
      </c>
      <c r="W949" s="23" t="s">
        <v>351</v>
      </c>
      <c r="X949" s="23" t="s">
        <v>241</v>
      </c>
      <c r="Y949" s="23"/>
      <c r="Z949" s="23" t="s">
        <v>242</v>
      </c>
      <c r="AA949" s="23" t="s">
        <v>378</v>
      </c>
      <c r="AB949" s="32" t="s">
        <v>484</v>
      </c>
    </row>
    <row r="950" spans="1:28" ht="15" customHeight="1" x14ac:dyDescent="0.25">
      <c r="A950" s="6" t="s">
        <v>751</v>
      </c>
      <c r="B950" s="5" t="s">
        <v>125</v>
      </c>
      <c r="C950" s="5" t="s">
        <v>257</v>
      </c>
      <c r="D950" s="5" t="s">
        <v>151</v>
      </c>
      <c r="E950" s="18" t="str">
        <f t="shared" si="16"/>
        <v>R12/R13</v>
      </c>
      <c r="F950" s="5" t="s">
        <v>750</v>
      </c>
      <c r="G950" s="7" t="e">
        <f>#REF!</f>
        <v>#REF!</v>
      </c>
      <c r="H950" s="5" t="s">
        <v>351</v>
      </c>
      <c r="I950" s="5" t="s">
        <v>749</v>
      </c>
      <c r="J950" s="23">
        <v>509918611</v>
      </c>
      <c r="K950" s="23" t="s">
        <v>928</v>
      </c>
      <c r="L950" s="23" t="s">
        <v>413</v>
      </c>
      <c r="M950" s="23" t="s">
        <v>376</v>
      </c>
      <c r="N950" s="23" t="s">
        <v>377</v>
      </c>
      <c r="O950" s="23" t="s">
        <v>374</v>
      </c>
      <c r="P950" s="23" t="s">
        <v>351</v>
      </c>
      <c r="Q950" s="23" t="s">
        <v>241</v>
      </c>
      <c r="R950" s="23"/>
      <c r="S950" s="23" t="s">
        <v>242</v>
      </c>
      <c r="T950" s="23" t="s">
        <v>376</v>
      </c>
      <c r="U950" s="23" t="s">
        <v>377</v>
      </c>
      <c r="V950" s="23" t="s">
        <v>374</v>
      </c>
      <c r="W950" s="23" t="s">
        <v>351</v>
      </c>
      <c r="X950" s="23" t="s">
        <v>241</v>
      </c>
      <c r="Y950" s="23"/>
      <c r="Z950" s="23" t="s">
        <v>242</v>
      </c>
      <c r="AA950" s="23" t="s">
        <v>378</v>
      </c>
      <c r="AB950" s="32" t="s">
        <v>484</v>
      </c>
    </row>
    <row r="951" spans="1:28" ht="15" customHeight="1" x14ac:dyDescent="0.25">
      <c r="A951" s="6" t="s">
        <v>751</v>
      </c>
      <c r="B951" s="5" t="s">
        <v>126</v>
      </c>
      <c r="C951" s="5" t="s">
        <v>257</v>
      </c>
      <c r="D951" s="5" t="s">
        <v>152</v>
      </c>
      <c r="E951" s="18" t="str">
        <f t="shared" si="16"/>
        <v>R12/R13</v>
      </c>
      <c r="F951" s="5" t="s">
        <v>750</v>
      </c>
      <c r="G951" s="7" t="e">
        <f>#REF!</f>
        <v>#REF!</v>
      </c>
      <c r="H951" s="5" t="s">
        <v>351</v>
      </c>
      <c r="I951" s="5" t="s">
        <v>749</v>
      </c>
      <c r="J951" s="23">
        <v>509918611</v>
      </c>
      <c r="K951" s="23" t="s">
        <v>928</v>
      </c>
      <c r="L951" s="23" t="s">
        <v>413</v>
      </c>
      <c r="M951" s="23" t="s">
        <v>376</v>
      </c>
      <c r="N951" s="23" t="s">
        <v>377</v>
      </c>
      <c r="O951" s="23" t="s">
        <v>374</v>
      </c>
      <c r="P951" s="23" t="s">
        <v>351</v>
      </c>
      <c r="Q951" s="23" t="s">
        <v>241</v>
      </c>
      <c r="R951" s="23"/>
      <c r="S951" s="23" t="s">
        <v>242</v>
      </c>
      <c r="T951" s="23" t="s">
        <v>376</v>
      </c>
      <c r="U951" s="23" t="s">
        <v>377</v>
      </c>
      <c r="V951" s="23" t="s">
        <v>374</v>
      </c>
      <c r="W951" s="23" t="s">
        <v>351</v>
      </c>
      <c r="X951" s="23" t="s">
        <v>241</v>
      </c>
      <c r="Y951" s="23"/>
      <c r="Z951" s="23" t="s">
        <v>242</v>
      </c>
      <c r="AA951" s="23" t="s">
        <v>378</v>
      </c>
      <c r="AB951" s="32" t="s">
        <v>484</v>
      </c>
    </row>
    <row r="952" spans="1:28" ht="15" customHeight="1" x14ac:dyDescent="0.25">
      <c r="A952" s="6" t="s">
        <v>751</v>
      </c>
      <c r="B952" s="5" t="s">
        <v>452</v>
      </c>
      <c r="C952" s="5" t="s">
        <v>135</v>
      </c>
      <c r="D952" s="5" t="s">
        <v>153</v>
      </c>
      <c r="E952" s="18" t="str">
        <f t="shared" si="16"/>
        <v>R13/D15</v>
      </c>
      <c r="F952" s="5" t="s">
        <v>750</v>
      </c>
      <c r="G952" s="7" t="e">
        <f>#REF!</f>
        <v>#REF!</v>
      </c>
      <c r="H952" s="5" t="s">
        <v>351</v>
      </c>
      <c r="I952" s="5" t="s">
        <v>749</v>
      </c>
      <c r="J952" s="23">
        <v>509918611</v>
      </c>
      <c r="K952" s="23" t="s">
        <v>928</v>
      </c>
      <c r="L952" s="23" t="s">
        <v>413</v>
      </c>
      <c r="M952" s="23" t="s">
        <v>376</v>
      </c>
      <c r="N952" s="23" t="s">
        <v>377</v>
      </c>
      <c r="O952" s="23" t="s">
        <v>374</v>
      </c>
      <c r="P952" s="23" t="s">
        <v>351</v>
      </c>
      <c r="Q952" s="23" t="s">
        <v>241</v>
      </c>
      <c r="R952" s="23"/>
      <c r="S952" s="23" t="s">
        <v>242</v>
      </c>
      <c r="T952" s="23" t="s">
        <v>376</v>
      </c>
      <c r="U952" s="23" t="s">
        <v>377</v>
      </c>
      <c r="V952" s="23" t="s">
        <v>374</v>
      </c>
      <c r="W952" s="23" t="s">
        <v>351</v>
      </c>
      <c r="X952" s="23" t="s">
        <v>241</v>
      </c>
      <c r="Y952" s="23"/>
      <c r="Z952" s="23" t="s">
        <v>242</v>
      </c>
      <c r="AA952" s="23" t="s">
        <v>378</v>
      </c>
      <c r="AB952" s="32" t="s">
        <v>484</v>
      </c>
    </row>
    <row r="953" spans="1:28" ht="15" customHeight="1" x14ac:dyDescent="0.25">
      <c r="A953" s="6" t="s">
        <v>751</v>
      </c>
      <c r="B953" s="5" t="s">
        <v>453</v>
      </c>
      <c r="C953" s="5" t="s">
        <v>135</v>
      </c>
      <c r="D953" s="5" t="s">
        <v>454</v>
      </c>
      <c r="E953" s="18" t="str">
        <f t="shared" si="16"/>
        <v>R13/D15</v>
      </c>
      <c r="F953" s="5" t="s">
        <v>750</v>
      </c>
      <c r="G953" s="7" t="e">
        <f>#REF!</f>
        <v>#REF!</v>
      </c>
      <c r="H953" s="5" t="s">
        <v>351</v>
      </c>
      <c r="I953" s="5" t="s">
        <v>749</v>
      </c>
      <c r="J953" s="23">
        <v>509918611</v>
      </c>
      <c r="K953" s="23" t="s">
        <v>928</v>
      </c>
      <c r="L953" s="23" t="s">
        <v>413</v>
      </c>
      <c r="M953" s="23" t="s">
        <v>376</v>
      </c>
      <c r="N953" s="23" t="s">
        <v>377</v>
      </c>
      <c r="O953" s="23" t="s">
        <v>374</v>
      </c>
      <c r="P953" s="23" t="s">
        <v>351</v>
      </c>
      <c r="Q953" s="23" t="s">
        <v>241</v>
      </c>
      <c r="R953" s="23"/>
      <c r="S953" s="23" t="s">
        <v>242</v>
      </c>
      <c r="T953" s="23" t="s">
        <v>376</v>
      </c>
      <c r="U953" s="23" t="s">
        <v>377</v>
      </c>
      <c r="V953" s="23" t="s">
        <v>374</v>
      </c>
      <c r="W953" s="23" t="s">
        <v>351</v>
      </c>
      <c r="X953" s="23" t="s">
        <v>241</v>
      </c>
      <c r="Y953" s="23"/>
      <c r="Z953" s="23" t="s">
        <v>242</v>
      </c>
      <c r="AA953" s="23" t="s">
        <v>378</v>
      </c>
      <c r="AB953" s="32" t="s">
        <v>484</v>
      </c>
    </row>
    <row r="954" spans="1:28" ht="15" customHeight="1" x14ac:dyDescent="0.25">
      <c r="A954" s="6" t="s">
        <v>751</v>
      </c>
      <c r="B954" s="5" t="s">
        <v>46</v>
      </c>
      <c r="C954" s="5" t="s">
        <v>136</v>
      </c>
      <c r="D954" s="5" t="s">
        <v>577</v>
      </c>
      <c r="E954" s="18" t="str">
        <f t="shared" si="16"/>
        <v>R13</v>
      </c>
      <c r="F954" s="5" t="s">
        <v>750</v>
      </c>
      <c r="G954" s="7" t="e">
        <f>#REF!</f>
        <v>#REF!</v>
      </c>
      <c r="H954" s="5" t="s">
        <v>351</v>
      </c>
      <c r="I954" s="5" t="s">
        <v>749</v>
      </c>
      <c r="J954" s="23">
        <v>509918611</v>
      </c>
      <c r="K954" s="23" t="s">
        <v>928</v>
      </c>
      <c r="L954" s="23" t="s">
        <v>413</v>
      </c>
      <c r="M954" s="23" t="s">
        <v>376</v>
      </c>
      <c r="N954" s="23" t="s">
        <v>377</v>
      </c>
      <c r="O954" s="23" t="s">
        <v>374</v>
      </c>
      <c r="P954" s="23" t="s">
        <v>351</v>
      </c>
      <c r="Q954" s="23" t="s">
        <v>241</v>
      </c>
      <c r="R954" s="23"/>
      <c r="S954" s="23" t="s">
        <v>242</v>
      </c>
      <c r="T954" s="23" t="s">
        <v>376</v>
      </c>
      <c r="U954" s="23" t="s">
        <v>377</v>
      </c>
      <c r="V954" s="23" t="s">
        <v>374</v>
      </c>
      <c r="W954" s="23" t="s">
        <v>351</v>
      </c>
      <c r="X954" s="23" t="s">
        <v>241</v>
      </c>
      <c r="Y954" s="23"/>
      <c r="Z954" s="23" t="s">
        <v>242</v>
      </c>
      <c r="AA954" s="23" t="s">
        <v>378</v>
      </c>
      <c r="AB954" s="32" t="s">
        <v>484</v>
      </c>
    </row>
    <row r="955" spans="1:28" ht="15" customHeight="1" x14ac:dyDescent="0.25">
      <c r="A955" s="6" t="s">
        <v>751</v>
      </c>
      <c r="B955" s="5" t="s">
        <v>575</v>
      </c>
      <c r="C955" s="5" t="s">
        <v>257</v>
      </c>
      <c r="D955" s="5" t="s">
        <v>523</v>
      </c>
      <c r="E955" s="18" t="str">
        <f t="shared" si="16"/>
        <v>R12/R13</v>
      </c>
      <c r="F955" s="5" t="s">
        <v>750</v>
      </c>
      <c r="G955" s="7" t="e">
        <f>#REF!</f>
        <v>#REF!</v>
      </c>
      <c r="H955" s="5" t="s">
        <v>351</v>
      </c>
      <c r="I955" s="5" t="s">
        <v>749</v>
      </c>
      <c r="J955" s="23">
        <v>509918611</v>
      </c>
      <c r="K955" s="23" t="s">
        <v>928</v>
      </c>
      <c r="L955" s="23" t="s">
        <v>413</v>
      </c>
      <c r="M955" s="23" t="s">
        <v>376</v>
      </c>
      <c r="N955" s="23" t="s">
        <v>377</v>
      </c>
      <c r="O955" s="23" t="s">
        <v>374</v>
      </c>
      <c r="P955" s="23" t="s">
        <v>351</v>
      </c>
      <c r="Q955" s="23" t="s">
        <v>241</v>
      </c>
      <c r="R955" s="23"/>
      <c r="S955" s="23" t="s">
        <v>242</v>
      </c>
      <c r="T955" s="23" t="s">
        <v>376</v>
      </c>
      <c r="U955" s="23" t="s">
        <v>377</v>
      </c>
      <c r="V955" s="23" t="s">
        <v>374</v>
      </c>
      <c r="W955" s="23" t="s">
        <v>351</v>
      </c>
      <c r="X955" s="23" t="s">
        <v>241</v>
      </c>
      <c r="Y955" s="23"/>
      <c r="Z955" s="23" t="s">
        <v>242</v>
      </c>
      <c r="AA955" s="23" t="s">
        <v>378</v>
      </c>
      <c r="AB955" s="32" t="s">
        <v>484</v>
      </c>
    </row>
    <row r="956" spans="1:28" ht="15" customHeight="1" x14ac:dyDescent="0.25">
      <c r="A956" s="6" t="s">
        <v>751</v>
      </c>
      <c r="B956" s="5" t="s">
        <v>127</v>
      </c>
      <c r="C956" s="5" t="s">
        <v>257</v>
      </c>
      <c r="D956" s="5" t="s">
        <v>957</v>
      </c>
      <c r="E956" s="18" t="str">
        <f t="shared" si="16"/>
        <v>R12/R13</v>
      </c>
      <c r="F956" s="5" t="s">
        <v>750</v>
      </c>
      <c r="G956" s="7" t="e">
        <f>#REF!</f>
        <v>#REF!</v>
      </c>
      <c r="H956" s="5" t="s">
        <v>351</v>
      </c>
      <c r="I956" s="5" t="s">
        <v>749</v>
      </c>
      <c r="J956" s="23">
        <v>509918611</v>
      </c>
      <c r="K956" s="23" t="s">
        <v>928</v>
      </c>
      <c r="L956" s="23" t="s">
        <v>413</v>
      </c>
      <c r="M956" s="23" t="s">
        <v>376</v>
      </c>
      <c r="N956" s="23" t="s">
        <v>377</v>
      </c>
      <c r="O956" s="23" t="s">
        <v>374</v>
      </c>
      <c r="P956" s="23" t="s">
        <v>351</v>
      </c>
      <c r="Q956" s="23" t="s">
        <v>241</v>
      </c>
      <c r="R956" s="23"/>
      <c r="S956" s="23" t="s">
        <v>242</v>
      </c>
      <c r="T956" s="23" t="s">
        <v>376</v>
      </c>
      <c r="U956" s="23" t="s">
        <v>377</v>
      </c>
      <c r="V956" s="23" t="s">
        <v>374</v>
      </c>
      <c r="W956" s="23" t="s">
        <v>351</v>
      </c>
      <c r="X956" s="23" t="s">
        <v>241</v>
      </c>
      <c r="Y956" s="23"/>
      <c r="Z956" s="23" t="s">
        <v>242</v>
      </c>
      <c r="AA956" s="23" t="s">
        <v>378</v>
      </c>
      <c r="AB956" s="32" t="s">
        <v>484</v>
      </c>
    </row>
    <row r="957" spans="1:28" ht="15" customHeight="1" x14ac:dyDescent="0.25">
      <c r="A957" s="6" t="s">
        <v>751</v>
      </c>
      <c r="B957" s="5" t="s">
        <v>128</v>
      </c>
      <c r="C957" s="5" t="s">
        <v>257</v>
      </c>
      <c r="D957" s="5" t="s">
        <v>154</v>
      </c>
      <c r="E957" s="18" t="str">
        <f t="shared" si="16"/>
        <v>R12/R13</v>
      </c>
      <c r="F957" s="5" t="s">
        <v>750</v>
      </c>
      <c r="G957" s="7" t="e">
        <f>#REF!</f>
        <v>#REF!</v>
      </c>
      <c r="H957" s="5" t="s">
        <v>351</v>
      </c>
      <c r="I957" s="5" t="s">
        <v>749</v>
      </c>
      <c r="J957" s="23">
        <v>509918611</v>
      </c>
      <c r="K957" s="23" t="s">
        <v>928</v>
      </c>
      <c r="L957" s="23" t="s">
        <v>413</v>
      </c>
      <c r="M957" s="23" t="s">
        <v>376</v>
      </c>
      <c r="N957" s="23" t="s">
        <v>377</v>
      </c>
      <c r="O957" s="23" t="s">
        <v>374</v>
      </c>
      <c r="P957" s="23" t="s">
        <v>351</v>
      </c>
      <c r="Q957" s="23" t="s">
        <v>241</v>
      </c>
      <c r="R957" s="23"/>
      <c r="S957" s="23" t="s">
        <v>242</v>
      </c>
      <c r="T957" s="23" t="s">
        <v>376</v>
      </c>
      <c r="U957" s="23" t="s">
        <v>377</v>
      </c>
      <c r="V957" s="23" t="s">
        <v>374</v>
      </c>
      <c r="W957" s="23" t="s">
        <v>351</v>
      </c>
      <c r="X957" s="23" t="s">
        <v>241</v>
      </c>
      <c r="Y957" s="23"/>
      <c r="Z957" s="23" t="s">
        <v>242</v>
      </c>
      <c r="AA957" s="23" t="s">
        <v>378</v>
      </c>
      <c r="AB957" s="32" t="s">
        <v>484</v>
      </c>
    </row>
    <row r="958" spans="1:28" ht="15" customHeight="1" x14ac:dyDescent="0.25">
      <c r="A958" s="6" t="s">
        <v>751</v>
      </c>
      <c r="B958" s="5" t="s">
        <v>55</v>
      </c>
      <c r="C958" s="5" t="s">
        <v>257</v>
      </c>
      <c r="D958" s="5" t="s">
        <v>62</v>
      </c>
      <c r="E958" s="18" t="str">
        <f t="shared" si="16"/>
        <v>R12/R13</v>
      </c>
      <c r="F958" s="5" t="s">
        <v>750</v>
      </c>
      <c r="G958" s="7" t="e">
        <f>#REF!</f>
        <v>#REF!</v>
      </c>
      <c r="H958" s="5" t="s">
        <v>351</v>
      </c>
      <c r="I958" s="5" t="s">
        <v>749</v>
      </c>
      <c r="J958" s="23">
        <v>509918611</v>
      </c>
      <c r="K958" s="23" t="s">
        <v>928</v>
      </c>
      <c r="L958" s="23" t="s">
        <v>413</v>
      </c>
      <c r="M958" s="23" t="s">
        <v>376</v>
      </c>
      <c r="N958" s="23" t="s">
        <v>377</v>
      </c>
      <c r="O958" s="23" t="s">
        <v>374</v>
      </c>
      <c r="P958" s="23" t="s">
        <v>351</v>
      </c>
      <c r="Q958" s="23" t="s">
        <v>241</v>
      </c>
      <c r="R958" s="23"/>
      <c r="S958" s="23" t="s">
        <v>242</v>
      </c>
      <c r="T958" s="23" t="s">
        <v>376</v>
      </c>
      <c r="U958" s="23" t="s">
        <v>377</v>
      </c>
      <c r="V958" s="23" t="s">
        <v>374</v>
      </c>
      <c r="W958" s="23" t="s">
        <v>351</v>
      </c>
      <c r="X958" s="23" t="s">
        <v>241</v>
      </c>
      <c r="Y958" s="23"/>
      <c r="Z958" s="23" t="s">
        <v>242</v>
      </c>
      <c r="AA958" s="23" t="s">
        <v>378</v>
      </c>
      <c r="AB958" s="32" t="s">
        <v>484</v>
      </c>
    </row>
    <row r="959" spans="1:28" ht="15" customHeight="1" x14ac:dyDescent="0.25">
      <c r="A959" s="6" t="s">
        <v>751</v>
      </c>
      <c r="B959" s="5" t="s">
        <v>24</v>
      </c>
      <c r="C959" s="5" t="s">
        <v>257</v>
      </c>
      <c r="D959" s="5" t="s">
        <v>40</v>
      </c>
      <c r="E959" s="18" t="str">
        <f t="shared" si="16"/>
        <v>R12/R13</v>
      </c>
      <c r="F959" s="5" t="s">
        <v>750</v>
      </c>
      <c r="G959" s="7" t="e">
        <f>#REF!</f>
        <v>#REF!</v>
      </c>
      <c r="H959" s="5" t="s">
        <v>351</v>
      </c>
      <c r="I959" s="5" t="s">
        <v>749</v>
      </c>
      <c r="J959" s="23">
        <v>509918611</v>
      </c>
      <c r="K959" s="23" t="s">
        <v>928</v>
      </c>
      <c r="L959" s="23" t="s">
        <v>413</v>
      </c>
      <c r="M959" s="23" t="s">
        <v>376</v>
      </c>
      <c r="N959" s="23" t="s">
        <v>377</v>
      </c>
      <c r="O959" s="23" t="s">
        <v>374</v>
      </c>
      <c r="P959" s="23" t="s">
        <v>351</v>
      </c>
      <c r="Q959" s="23" t="s">
        <v>241</v>
      </c>
      <c r="R959" s="23"/>
      <c r="S959" s="23" t="s">
        <v>242</v>
      </c>
      <c r="T959" s="23" t="s">
        <v>376</v>
      </c>
      <c r="U959" s="23" t="s">
        <v>377</v>
      </c>
      <c r="V959" s="23" t="s">
        <v>374</v>
      </c>
      <c r="W959" s="23" t="s">
        <v>351</v>
      </c>
      <c r="X959" s="23" t="s">
        <v>241</v>
      </c>
      <c r="Y959" s="23"/>
      <c r="Z959" s="23" t="s">
        <v>242</v>
      </c>
      <c r="AA959" s="23" t="s">
        <v>378</v>
      </c>
      <c r="AB959" s="32" t="s">
        <v>484</v>
      </c>
    </row>
    <row r="960" spans="1:28" ht="15" customHeight="1" x14ac:dyDescent="0.25">
      <c r="A960" s="6" t="s">
        <v>751</v>
      </c>
      <c r="B960" s="5" t="s">
        <v>91</v>
      </c>
      <c r="C960" s="5" t="s">
        <v>257</v>
      </c>
      <c r="D960" s="5" t="s">
        <v>698</v>
      </c>
      <c r="E960" s="18" t="str">
        <f t="shared" si="16"/>
        <v>R12/R13</v>
      </c>
      <c r="F960" s="5" t="s">
        <v>750</v>
      </c>
      <c r="G960" s="7" t="e">
        <f>#REF!</f>
        <v>#REF!</v>
      </c>
      <c r="H960" s="5" t="s">
        <v>351</v>
      </c>
      <c r="I960" s="5" t="s">
        <v>749</v>
      </c>
      <c r="J960" s="23">
        <v>509918611</v>
      </c>
      <c r="K960" s="23" t="s">
        <v>928</v>
      </c>
      <c r="L960" s="23" t="s">
        <v>413</v>
      </c>
      <c r="M960" s="23" t="s">
        <v>376</v>
      </c>
      <c r="N960" s="23" t="s">
        <v>377</v>
      </c>
      <c r="O960" s="23" t="s">
        <v>374</v>
      </c>
      <c r="P960" s="23" t="s">
        <v>351</v>
      </c>
      <c r="Q960" s="23" t="s">
        <v>241</v>
      </c>
      <c r="R960" s="23"/>
      <c r="S960" s="23" t="s">
        <v>242</v>
      </c>
      <c r="T960" s="23" t="s">
        <v>376</v>
      </c>
      <c r="U960" s="23" t="s">
        <v>377</v>
      </c>
      <c r="V960" s="23" t="s">
        <v>374</v>
      </c>
      <c r="W960" s="23" t="s">
        <v>351</v>
      </c>
      <c r="X960" s="23" t="s">
        <v>241</v>
      </c>
      <c r="Y960" s="23"/>
      <c r="Z960" s="23" t="s">
        <v>242</v>
      </c>
      <c r="AA960" s="23" t="s">
        <v>378</v>
      </c>
      <c r="AB960" s="32" t="s">
        <v>484</v>
      </c>
    </row>
    <row r="961" spans="1:28" ht="15" customHeight="1" x14ac:dyDescent="0.25">
      <c r="A961" s="6" t="s">
        <v>751</v>
      </c>
      <c r="B961" s="5" t="s">
        <v>129</v>
      </c>
      <c r="C961" s="5" t="s">
        <v>135</v>
      </c>
      <c r="D961" s="5" t="s">
        <v>155</v>
      </c>
      <c r="E961" s="18" t="str">
        <f t="shared" si="16"/>
        <v>R13/D15</v>
      </c>
      <c r="F961" s="5" t="s">
        <v>750</v>
      </c>
      <c r="G961" s="7" t="e">
        <f>#REF!</f>
        <v>#REF!</v>
      </c>
      <c r="H961" s="5" t="s">
        <v>351</v>
      </c>
      <c r="I961" s="5" t="s">
        <v>749</v>
      </c>
      <c r="J961" s="23">
        <v>509918611</v>
      </c>
      <c r="K961" s="23" t="s">
        <v>928</v>
      </c>
      <c r="L961" s="23" t="s">
        <v>413</v>
      </c>
      <c r="M961" s="23" t="s">
        <v>376</v>
      </c>
      <c r="N961" s="23" t="s">
        <v>377</v>
      </c>
      <c r="O961" s="23" t="s">
        <v>374</v>
      </c>
      <c r="P961" s="23" t="s">
        <v>351</v>
      </c>
      <c r="Q961" s="23" t="s">
        <v>241</v>
      </c>
      <c r="R961" s="23"/>
      <c r="S961" s="23" t="s">
        <v>242</v>
      </c>
      <c r="T961" s="23" t="s">
        <v>376</v>
      </c>
      <c r="U961" s="23" t="s">
        <v>377</v>
      </c>
      <c r="V961" s="23" t="s">
        <v>374</v>
      </c>
      <c r="W961" s="23" t="s">
        <v>351</v>
      </c>
      <c r="X961" s="23" t="s">
        <v>241</v>
      </c>
      <c r="Y961" s="23"/>
      <c r="Z961" s="23" t="s">
        <v>242</v>
      </c>
      <c r="AA961" s="23" t="s">
        <v>378</v>
      </c>
      <c r="AB961" s="32" t="s">
        <v>484</v>
      </c>
    </row>
    <row r="962" spans="1:28" ht="15" customHeight="1" x14ac:dyDescent="0.25">
      <c r="A962" s="6" t="s">
        <v>751</v>
      </c>
      <c r="B962" s="5" t="s">
        <v>76</v>
      </c>
      <c r="C962" s="5" t="s">
        <v>257</v>
      </c>
      <c r="D962" s="5" t="s">
        <v>958</v>
      </c>
      <c r="E962" s="18" t="str">
        <f t="shared" ref="E962:E1025" si="17">C962</f>
        <v>R12/R13</v>
      </c>
      <c r="F962" s="5" t="s">
        <v>750</v>
      </c>
      <c r="G962" s="7" t="e">
        <f>#REF!</f>
        <v>#REF!</v>
      </c>
      <c r="H962" s="5" t="s">
        <v>351</v>
      </c>
      <c r="I962" s="5" t="s">
        <v>749</v>
      </c>
      <c r="J962" s="23">
        <v>509918611</v>
      </c>
      <c r="K962" s="23" t="s">
        <v>928</v>
      </c>
      <c r="L962" s="23" t="s">
        <v>413</v>
      </c>
      <c r="M962" s="23" t="s">
        <v>376</v>
      </c>
      <c r="N962" s="23" t="s">
        <v>377</v>
      </c>
      <c r="O962" s="23" t="s">
        <v>374</v>
      </c>
      <c r="P962" s="23" t="s">
        <v>351</v>
      </c>
      <c r="Q962" s="23" t="s">
        <v>241</v>
      </c>
      <c r="R962" s="23"/>
      <c r="S962" s="23" t="s">
        <v>242</v>
      </c>
      <c r="T962" s="23" t="s">
        <v>376</v>
      </c>
      <c r="U962" s="23" t="s">
        <v>377</v>
      </c>
      <c r="V962" s="23" t="s">
        <v>374</v>
      </c>
      <c r="W962" s="23" t="s">
        <v>351</v>
      </c>
      <c r="X962" s="23" t="s">
        <v>241</v>
      </c>
      <c r="Y962" s="23"/>
      <c r="Z962" s="23" t="s">
        <v>242</v>
      </c>
      <c r="AA962" s="23" t="s">
        <v>378</v>
      </c>
      <c r="AB962" s="32" t="s">
        <v>484</v>
      </c>
    </row>
    <row r="963" spans="1:28" ht="15" customHeight="1" x14ac:dyDescent="0.25">
      <c r="A963" s="6" t="s">
        <v>751</v>
      </c>
      <c r="B963" s="5" t="s">
        <v>158</v>
      </c>
      <c r="C963" s="5" t="s">
        <v>135</v>
      </c>
      <c r="D963" s="5" t="s">
        <v>159</v>
      </c>
      <c r="E963" s="18" t="str">
        <f t="shared" si="17"/>
        <v>R13/D15</v>
      </c>
      <c r="F963" s="5" t="s">
        <v>750</v>
      </c>
      <c r="G963" s="7" t="e">
        <f>#REF!</f>
        <v>#REF!</v>
      </c>
      <c r="H963" s="5" t="s">
        <v>351</v>
      </c>
      <c r="I963" s="5" t="s">
        <v>749</v>
      </c>
      <c r="J963" s="23">
        <v>509918611</v>
      </c>
      <c r="K963" s="23" t="s">
        <v>928</v>
      </c>
      <c r="L963" s="23" t="s">
        <v>413</v>
      </c>
      <c r="M963" s="23" t="s">
        <v>376</v>
      </c>
      <c r="N963" s="23" t="s">
        <v>377</v>
      </c>
      <c r="O963" s="23" t="s">
        <v>374</v>
      </c>
      <c r="P963" s="23" t="s">
        <v>351</v>
      </c>
      <c r="Q963" s="23" t="s">
        <v>241</v>
      </c>
      <c r="R963" s="23"/>
      <c r="S963" s="23" t="s">
        <v>242</v>
      </c>
      <c r="T963" s="23" t="s">
        <v>376</v>
      </c>
      <c r="U963" s="23" t="s">
        <v>377</v>
      </c>
      <c r="V963" s="23" t="s">
        <v>374</v>
      </c>
      <c r="W963" s="23" t="s">
        <v>351</v>
      </c>
      <c r="X963" s="23" t="s">
        <v>241</v>
      </c>
      <c r="Y963" s="23"/>
      <c r="Z963" s="23" t="s">
        <v>242</v>
      </c>
      <c r="AA963" s="23" t="s">
        <v>378</v>
      </c>
      <c r="AB963" s="32" t="s">
        <v>484</v>
      </c>
    </row>
    <row r="964" spans="1:28" ht="15" customHeight="1" x14ac:dyDescent="0.25">
      <c r="A964" s="6" t="s">
        <v>751</v>
      </c>
      <c r="B964" s="5" t="s">
        <v>25</v>
      </c>
      <c r="C964" s="5" t="s">
        <v>257</v>
      </c>
      <c r="D964" s="5" t="s">
        <v>41</v>
      </c>
      <c r="E964" s="18" t="str">
        <f t="shared" si="17"/>
        <v>R12/R13</v>
      </c>
      <c r="F964" s="5" t="s">
        <v>750</v>
      </c>
      <c r="G964" s="7" t="e">
        <f>#REF!</f>
        <v>#REF!</v>
      </c>
      <c r="H964" s="5" t="s">
        <v>351</v>
      </c>
      <c r="I964" s="5" t="s">
        <v>749</v>
      </c>
      <c r="J964" s="23">
        <v>509918611</v>
      </c>
      <c r="K964" s="23" t="s">
        <v>928</v>
      </c>
      <c r="L964" s="23" t="s">
        <v>413</v>
      </c>
      <c r="M964" s="23" t="s">
        <v>376</v>
      </c>
      <c r="N964" s="23" t="s">
        <v>377</v>
      </c>
      <c r="O964" s="23" t="s">
        <v>374</v>
      </c>
      <c r="P964" s="23" t="s">
        <v>351</v>
      </c>
      <c r="Q964" s="23" t="s">
        <v>241</v>
      </c>
      <c r="R964" s="23"/>
      <c r="S964" s="23" t="s">
        <v>242</v>
      </c>
      <c r="T964" s="23" t="s">
        <v>376</v>
      </c>
      <c r="U964" s="23" t="s">
        <v>377</v>
      </c>
      <c r="V964" s="23" t="s">
        <v>374</v>
      </c>
      <c r="W964" s="23" t="s">
        <v>351</v>
      </c>
      <c r="X964" s="23" t="s">
        <v>241</v>
      </c>
      <c r="Y964" s="23"/>
      <c r="Z964" s="23" t="s">
        <v>242</v>
      </c>
      <c r="AA964" s="23" t="s">
        <v>378</v>
      </c>
      <c r="AB964" s="32" t="s">
        <v>484</v>
      </c>
    </row>
    <row r="965" spans="1:28" ht="15" customHeight="1" x14ac:dyDescent="0.25">
      <c r="A965" s="6" t="s">
        <v>751</v>
      </c>
      <c r="B965" s="5" t="s">
        <v>89</v>
      </c>
      <c r="C965" s="5" t="s">
        <v>257</v>
      </c>
      <c r="D965" s="5" t="s">
        <v>396</v>
      </c>
      <c r="E965" s="18" t="str">
        <f t="shared" si="17"/>
        <v>R12/R13</v>
      </c>
      <c r="F965" s="5" t="s">
        <v>750</v>
      </c>
      <c r="G965" s="7" t="e">
        <f>#REF!</f>
        <v>#REF!</v>
      </c>
      <c r="H965" s="5" t="s">
        <v>351</v>
      </c>
      <c r="I965" s="5" t="s">
        <v>749</v>
      </c>
      <c r="J965" s="23">
        <v>509918611</v>
      </c>
      <c r="K965" s="23" t="s">
        <v>928</v>
      </c>
      <c r="L965" s="23" t="s">
        <v>413</v>
      </c>
      <c r="M965" s="23" t="s">
        <v>376</v>
      </c>
      <c r="N965" s="23" t="s">
        <v>377</v>
      </c>
      <c r="O965" s="23" t="s">
        <v>374</v>
      </c>
      <c r="P965" s="23" t="s">
        <v>351</v>
      </c>
      <c r="Q965" s="23" t="s">
        <v>241</v>
      </c>
      <c r="R965" s="23"/>
      <c r="S965" s="23" t="s">
        <v>242</v>
      </c>
      <c r="T965" s="23" t="s">
        <v>376</v>
      </c>
      <c r="U965" s="23" t="s">
        <v>377</v>
      </c>
      <c r="V965" s="23" t="s">
        <v>374</v>
      </c>
      <c r="W965" s="23" t="s">
        <v>351</v>
      </c>
      <c r="X965" s="23" t="s">
        <v>241</v>
      </c>
      <c r="Y965" s="23"/>
      <c r="Z965" s="23" t="s">
        <v>242</v>
      </c>
      <c r="AA965" s="23" t="s">
        <v>378</v>
      </c>
      <c r="AB965" s="32" t="s">
        <v>484</v>
      </c>
    </row>
    <row r="966" spans="1:28" ht="15" customHeight="1" x14ac:dyDescent="0.25">
      <c r="A966" s="6" t="s">
        <v>520</v>
      </c>
      <c r="B966" s="5" t="s">
        <v>527</v>
      </c>
      <c r="C966" s="5" t="s">
        <v>340</v>
      </c>
      <c r="D966" s="5" t="s">
        <v>528</v>
      </c>
      <c r="E966" s="18" t="str">
        <f t="shared" si="17"/>
        <v>R3</v>
      </c>
      <c r="F966" s="5" t="s">
        <v>743</v>
      </c>
      <c r="G966" s="7" t="e">
        <f>#REF!</f>
        <v>#REF!</v>
      </c>
      <c r="H966" s="5" t="s">
        <v>461</v>
      </c>
      <c r="I966" s="5" t="s">
        <v>744</v>
      </c>
      <c r="J966" s="23">
        <v>509865720</v>
      </c>
      <c r="K966" s="23">
        <v>58140</v>
      </c>
      <c r="L966" s="23" t="s">
        <v>529</v>
      </c>
      <c r="M966" s="23" t="s">
        <v>533</v>
      </c>
      <c r="N966" s="23" t="s">
        <v>534</v>
      </c>
      <c r="O966" s="23" t="s">
        <v>403</v>
      </c>
      <c r="P966" s="23" t="s">
        <v>403</v>
      </c>
      <c r="Q966" s="23">
        <v>291911300</v>
      </c>
      <c r="R966" s="23">
        <v>291911309</v>
      </c>
      <c r="S966" s="23" t="s">
        <v>530</v>
      </c>
      <c r="T966" s="23" t="s">
        <v>535</v>
      </c>
      <c r="U966" s="23" t="s">
        <v>536</v>
      </c>
      <c r="V966" s="23" t="s">
        <v>461</v>
      </c>
      <c r="W966" s="23" t="s">
        <v>461</v>
      </c>
      <c r="X966" s="23">
        <v>291911300</v>
      </c>
      <c r="Y966" s="23">
        <v>291911309</v>
      </c>
      <c r="Z966" s="23"/>
      <c r="AA966" s="23" t="s">
        <v>685</v>
      </c>
      <c r="AB966" s="32" t="s">
        <v>532</v>
      </c>
    </row>
    <row r="967" spans="1:28" ht="15" customHeight="1" x14ac:dyDescent="0.25">
      <c r="A967" s="6" t="s">
        <v>520</v>
      </c>
      <c r="B967" s="5" t="s">
        <v>79</v>
      </c>
      <c r="C967" s="5" t="s">
        <v>340</v>
      </c>
      <c r="D967" s="5" t="s">
        <v>80</v>
      </c>
      <c r="E967" s="18" t="str">
        <f t="shared" si="17"/>
        <v>R3</v>
      </c>
      <c r="F967" s="5" t="s">
        <v>743</v>
      </c>
      <c r="G967" s="7" t="e">
        <f>#REF!</f>
        <v>#REF!</v>
      </c>
      <c r="H967" s="5" t="s">
        <v>461</v>
      </c>
      <c r="I967" s="5" t="s">
        <v>744</v>
      </c>
      <c r="J967" s="23">
        <v>509865720</v>
      </c>
      <c r="K967" s="23">
        <v>58140</v>
      </c>
      <c r="L967" s="23" t="s">
        <v>529</v>
      </c>
      <c r="M967" s="23" t="s">
        <v>533</v>
      </c>
      <c r="N967" s="23" t="s">
        <v>534</v>
      </c>
      <c r="O967" s="23" t="s">
        <v>403</v>
      </c>
      <c r="P967" s="23" t="s">
        <v>403</v>
      </c>
      <c r="Q967" s="23">
        <v>291911300</v>
      </c>
      <c r="R967" s="23">
        <v>291911309</v>
      </c>
      <c r="S967" s="23" t="s">
        <v>530</v>
      </c>
      <c r="T967" s="23" t="s">
        <v>535</v>
      </c>
      <c r="U967" s="23" t="s">
        <v>536</v>
      </c>
      <c r="V967" s="23" t="s">
        <v>461</v>
      </c>
      <c r="W967" s="23" t="s">
        <v>461</v>
      </c>
      <c r="X967" s="23">
        <v>291911300</v>
      </c>
      <c r="Y967" s="23">
        <v>291911309</v>
      </c>
      <c r="Z967" s="23"/>
      <c r="AA967" s="23" t="s">
        <v>685</v>
      </c>
      <c r="AB967" s="32" t="s">
        <v>532</v>
      </c>
    </row>
    <row r="968" spans="1:28" ht="15" customHeight="1" x14ac:dyDescent="0.25">
      <c r="A968" s="6" t="s">
        <v>217</v>
      </c>
      <c r="B968" s="5" t="s">
        <v>101</v>
      </c>
      <c r="C968" s="5" t="s">
        <v>136</v>
      </c>
      <c r="D968" s="5" t="s">
        <v>199</v>
      </c>
      <c r="E968" s="18" t="str">
        <f t="shared" si="17"/>
        <v>R13</v>
      </c>
      <c r="F968" s="5" t="s">
        <v>742</v>
      </c>
      <c r="G968" s="7" t="e">
        <f>#REF!</f>
        <v>#REF!</v>
      </c>
      <c r="H968" s="5" t="s">
        <v>411</v>
      </c>
      <c r="I968" s="5" t="s">
        <v>741</v>
      </c>
      <c r="J968" s="23">
        <v>502871377</v>
      </c>
      <c r="K968" s="27">
        <v>38322</v>
      </c>
      <c r="L968" s="27" t="s">
        <v>485</v>
      </c>
      <c r="M968" s="27" t="s">
        <v>539</v>
      </c>
      <c r="N968" s="27" t="s">
        <v>486</v>
      </c>
      <c r="O968" s="27" t="s">
        <v>487</v>
      </c>
      <c r="P968" s="27" t="s">
        <v>488</v>
      </c>
      <c r="Q968" s="27" t="s">
        <v>215</v>
      </c>
      <c r="R968" s="27" t="s">
        <v>214</v>
      </c>
      <c r="S968" s="23" t="s">
        <v>243</v>
      </c>
      <c r="T968" s="27" t="s">
        <v>489</v>
      </c>
      <c r="U968" s="23" t="s">
        <v>410</v>
      </c>
      <c r="V968" s="27" t="s">
        <v>411</v>
      </c>
      <c r="W968" s="27" t="s">
        <v>411</v>
      </c>
      <c r="X968" s="27"/>
      <c r="Y968" s="27"/>
      <c r="Z968" s="27"/>
      <c r="AA968" s="23" t="s">
        <v>555</v>
      </c>
      <c r="AB968" s="32" t="s">
        <v>490</v>
      </c>
    </row>
    <row r="969" spans="1:28" ht="15" customHeight="1" x14ac:dyDescent="0.25">
      <c r="A969" s="6" t="s">
        <v>217</v>
      </c>
      <c r="B969" s="5" t="s">
        <v>1</v>
      </c>
      <c r="C969" s="5" t="s">
        <v>136</v>
      </c>
      <c r="D969" s="5" t="s">
        <v>337</v>
      </c>
      <c r="E969" s="18" t="str">
        <f t="shared" si="17"/>
        <v>R13</v>
      </c>
      <c r="F969" s="5" t="s">
        <v>742</v>
      </c>
      <c r="G969" s="7" t="e">
        <f>#REF!</f>
        <v>#REF!</v>
      </c>
      <c r="H969" s="5" t="s">
        <v>411</v>
      </c>
      <c r="I969" s="5" t="s">
        <v>741</v>
      </c>
      <c r="J969" s="23">
        <v>502871377</v>
      </c>
      <c r="K969" s="27">
        <v>38322</v>
      </c>
      <c r="L969" s="27" t="s">
        <v>485</v>
      </c>
      <c r="M969" s="27" t="s">
        <v>539</v>
      </c>
      <c r="N969" s="27" t="s">
        <v>486</v>
      </c>
      <c r="O969" s="27" t="s">
        <v>487</v>
      </c>
      <c r="P969" s="27" t="s">
        <v>488</v>
      </c>
      <c r="Q969" s="27" t="s">
        <v>215</v>
      </c>
      <c r="R969" s="27" t="s">
        <v>214</v>
      </c>
      <c r="S969" s="23" t="s">
        <v>243</v>
      </c>
      <c r="T969" s="27" t="s">
        <v>489</v>
      </c>
      <c r="U969" s="23" t="s">
        <v>410</v>
      </c>
      <c r="V969" s="27" t="s">
        <v>411</v>
      </c>
      <c r="W969" s="27" t="s">
        <v>411</v>
      </c>
      <c r="X969" s="27"/>
      <c r="Y969" s="27"/>
      <c r="Z969" s="27"/>
      <c r="AA969" s="23" t="s">
        <v>555</v>
      </c>
      <c r="AB969" s="32" t="s">
        <v>490</v>
      </c>
    </row>
    <row r="970" spans="1:28" ht="15" customHeight="1" x14ac:dyDescent="0.25">
      <c r="A970" s="6" t="s">
        <v>217</v>
      </c>
      <c r="B970" s="5" t="s">
        <v>253</v>
      </c>
      <c r="C970" s="5" t="s">
        <v>136</v>
      </c>
      <c r="D970" s="5" t="s">
        <v>255</v>
      </c>
      <c r="E970" s="18" t="str">
        <f t="shared" si="17"/>
        <v>R13</v>
      </c>
      <c r="F970" s="5" t="s">
        <v>742</v>
      </c>
      <c r="G970" s="7" t="e">
        <f>#REF!</f>
        <v>#REF!</v>
      </c>
      <c r="H970" s="5" t="s">
        <v>411</v>
      </c>
      <c r="I970" s="5" t="s">
        <v>741</v>
      </c>
      <c r="J970" s="23">
        <v>502871377</v>
      </c>
      <c r="K970" s="27">
        <v>38322</v>
      </c>
      <c r="L970" s="27" t="s">
        <v>485</v>
      </c>
      <c r="M970" s="27" t="s">
        <v>539</v>
      </c>
      <c r="N970" s="27" t="s">
        <v>486</v>
      </c>
      <c r="O970" s="27" t="s">
        <v>487</v>
      </c>
      <c r="P970" s="27" t="s">
        <v>488</v>
      </c>
      <c r="Q970" s="27" t="s">
        <v>215</v>
      </c>
      <c r="R970" s="27" t="s">
        <v>214</v>
      </c>
      <c r="S970" s="23" t="s">
        <v>243</v>
      </c>
      <c r="T970" s="27" t="s">
        <v>489</v>
      </c>
      <c r="U970" s="23" t="s">
        <v>410</v>
      </c>
      <c r="V970" s="27" t="s">
        <v>411</v>
      </c>
      <c r="W970" s="27" t="s">
        <v>411</v>
      </c>
      <c r="X970" s="27"/>
      <c r="Y970" s="27"/>
      <c r="Z970" s="27"/>
      <c r="AA970" s="23" t="s">
        <v>555</v>
      </c>
      <c r="AB970" s="32" t="s">
        <v>490</v>
      </c>
    </row>
    <row r="971" spans="1:28" ht="15" customHeight="1" x14ac:dyDescent="0.25">
      <c r="A971" s="6" t="s">
        <v>217</v>
      </c>
      <c r="B971" s="5" t="s">
        <v>254</v>
      </c>
      <c r="C971" s="5" t="s">
        <v>136</v>
      </c>
      <c r="D971" s="5" t="s">
        <v>256</v>
      </c>
      <c r="E971" s="18" t="str">
        <f t="shared" si="17"/>
        <v>R13</v>
      </c>
      <c r="F971" s="5" t="s">
        <v>742</v>
      </c>
      <c r="G971" s="7" t="e">
        <f>#REF!</f>
        <v>#REF!</v>
      </c>
      <c r="H971" s="5" t="s">
        <v>411</v>
      </c>
      <c r="I971" s="5" t="s">
        <v>741</v>
      </c>
      <c r="J971" s="23">
        <v>502871377</v>
      </c>
      <c r="K971" s="27">
        <v>38322</v>
      </c>
      <c r="L971" s="27" t="s">
        <v>485</v>
      </c>
      <c r="M971" s="27" t="s">
        <v>539</v>
      </c>
      <c r="N971" s="27" t="s">
        <v>486</v>
      </c>
      <c r="O971" s="27" t="s">
        <v>487</v>
      </c>
      <c r="P971" s="27" t="s">
        <v>488</v>
      </c>
      <c r="Q971" s="27" t="s">
        <v>215</v>
      </c>
      <c r="R971" s="27" t="s">
        <v>214</v>
      </c>
      <c r="S971" s="23" t="s">
        <v>243</v>
      </c>
      <c r="T971" s="27" t="s">
        <v>489</v>
      </c>
      <c r="U971" s="23" t="s">
        <v>410</v>
      </c>
      <c r="V971" s="27" t="s">
        <v>411</v>
      </c>
      <c r="W971" s="27" t="s">
        <v>411</v>
      </c>
      <c r="X971" s="27"/>
      <c r="Y971" s="27"/>
      <c r="Z971" s="27"/>
      <c r="AA971" s="23" t="s">
        <v>555</v>
      </c>
      <c r="AB971" s="32" t="s">
        <v>490</v>
      </c>
    </row>
    <row r="972" spans="1:28" ht="15" customHeight="1" x14ac:dyDescent="0.25">
      <c r="A972" s="6" t="s">
        <v>217</v>
      </c>
      <c r="B972" s="5" t="s">
        <v>91</v>
      </c>
      <c r="C972" s="5" t="s">
        <v>136</v>
      </c>
      <c r="D972" s="5" t="s">
        <v>698</v>
      </c>
      <c r="E972" s="18" t="str">
        <f t="shared" si="17"/>
        <v>R13</v>
      </c>
      <c r="F972" s="5" t="s">
        <v>742</v>
      </c>
      <c r="G972" s="7" t="e">
        <f>#REF!</f>
        <v>#REF!</v>
      </c>
      <c r="H972" s="5" t="s">
        <v>411</v>
      </c>
      <c r="I972" s="5" t="s">
        <v>741</v>
      </c>
      <c r="J972" s="23">
        <v>502871377</v>
      </c>
      <c r="K972" s="27">
        <v>38322</v>
      </c>
      <c r="L972" s="27" t="s">
        <v>485</v>
      </c>
      <c r="M972" s="27" t="s">
        <v>539</v>
      </c>
      <c r="N972" s="27" t="s">
        <v>486</v>
      </c>
      <c r="O972" s="27" t="s">
        <v>487</v>
      </c>
      <c r="P972" s="27" t="s">
        <v>488</v>
      </c>
      <c r="Q972" s="27" t="s">
        <v>215</v>
      </c>
      <c r="R972" s="27" t="s">
        <v>214</v>
      </c>
      <c r="S972" s="23" t="s">
        <v>243</v>
      </c>
      <c r="T972" s="27" t="s">
        <v>489</v>
      </c>
      <c r="U972" s="23" t="s">
        <v>410</v>
      </c>
      <c r="V972" s="27" t="s">
        <v>411</v>
      </c>
      <c r="W972" s="27" t="s">
        <v>411</v>
      </c>
      <c r="X972" s="27"/>
      <c r="Y972" s="27"/>
      <c r="Z972" s="27"/>
      <c r="AA972" s="23" t="s">
        <v>555</v>
      </c>
      <c r="AB972" s="32" t="s">
        <v>490</v>
      </c>
    </row>
    <row r="973" spans="1:28" ht="15" customHeight="1" x14ac:dyDescent="0.25">
      <c r="A973" s="6" t="s">
        <v>873</v>
      </c>
      <c r="B973" s="25" t="s">
        <v>102</v>
      </c>
      <c r="C973" s="26" t="s">
        <v>881</v>
      </c>
      <c r="D973" s="26" t="s">
        <v>117</v>
      </c>
      <c r="E973" s="18" t="str">
        <f t="shared" si="17"/>
        <v>R12A/R5I</v>
      </c>
      <c r="F973" s="5" t="s">
        <v>945</v>
      </c>
      <c r="G973" s="7" t="e">
        <f>#REF!</f>
        <v>#REF!</v>
      </c>
      <c r="H973" s="5" t="s">
        <v>411</v>
      </c>
      <c r="I973" s="5" t="s">
        <v>929</v>
      </c>
      <c r="J973" s="23">
        <v>511146906</v>
      </c>
      <c r="K973" s="23">
        <v>23610</v>
      </c>
      <c r="L973" s="23" t="s">
        <v>874</v>
      </c>
      <c r="M973" s="23" t="s">
        <v>875</v>
      </c>
      <c r="N973" s="23" t="s">
        <v>876</v>
      </c>
      <c r="O973" s="23" t="s">
        <v>877</v>
      </c>
      <c r="P973" s="23" t="s">
        <v>411</v>
      </c>
      <c r="Q973" s="23" t="s">
        <v>882</v>
      </c>
      <c r="R973" s="23"/>
      <c r="S973" s="23" t="s">
        <v>878</v>
      </c>
      <c r="T973" s="23" t="s">
        <v>875</v>
      </c>
      <c r="U973" s="23" t="s">
        <v>876</v>
      </c>
      <c r="V973" s="23" t="s">
        <v>877</v>
      </c>
      <c r="W973" s="23" t="s">
        <v>411</v>
      </c>
      <c r="X973" s="23" t="s">
        <v>882</v>
      </c>
      <c r="Y973" s="23"/>
      <c r="Z973" s="23" t="s">
        <v>878</v>
      </c>
      <c r="AA973" s="23" t="s">
        <v>879</v>
      </c>
      <c r="AB973" s="32" t="s">
        <v>880</v>
      </c>
    </row>
    <row r="974" spans="1:28" ht="15" customHeight="1" x14ac:dyDescent="0.25">
      <c r="A974" s="6" t="s">
        <v>873</v>
      </c>
      <c r="B974" s="25" t="s">
        <v>103</v>
      </c>
      <c r="C974" s="26" t="s">
        <v>881</v>
      </c>
      <c r="D974" s="26" t="s">
        <v>118</v>
      </c>
      <c r="E974" s="18" t="str">
        <f t="shared" si="17"/>
        <v>R12A/R5I</v>
      </c>
      <c r="F974" s="5" t="s">
        <v>945</v>
      </c>
      <c r="G974" s="7" t="e">
        <f>#REF!</f>
        <v>#REF!</v>
      </c>
      <c r="H974" s="5" t="s">
        <v>411</v>
      </c>
      <c r="I974" s="5" t="s">
        <v>929</v>
      </c>
      <c r="J974" s="23">
        <v>511146906</v>
      </c>
      <c r="K974" s="23">
        <v>23610</v>
      </c>
      <c r="L974" s="23" t="s">
        <v>874</v>
      </c>
      <c r="M974" s="23" t="s">
        <v>875</v>
      </c>
      <c r="N974" s="23" t="s">
        <v>876</v>
      </c>
      <c r="O974" s="23" t="s">
        <v>877</v>
      </c>
      <c r="P974" s="23" t="s">
        <v>411</v>
      </c>
      <c r="Q974" s="23" t="s">
        <v>882</v>
      </c>
      <c r="R974" s="23"/>
      <c r="S974" s="23" t="s">
        <v>878</v>
      </c>
      <c r="T974" s="23" t="s">
        <v>875</v>
      </c>
      <c r="U974" s="23" t="s">
        <v>876</v>
      </c>
      <c r="V974" s="23" t="s">
        <v>877</v>
      </c>
      <c r="W974" s="23" t="s">
        <v>411</v>
      </c>
      <c r="X974" s="23" t="s">
        <v>882</v>
      </c>
      <c r="Y974" s="23"/>
      <c r="Z974" s="23" t="s">
        <v>878</v>
      </c>
      <c r="AA974" s="23" t="s">
        <v>879</v>
      </c>
      <c r="AB974" s="32" t="s">
        <v>880</v>
      </c>
    </row>
    <row r="975" spans="1:28" ht="15" customHeight="1" x14ac:dyDescent="0.25">
      <c r="A975" s="6" t="s">
        <v>873</v>
      </c>
      <c r="B975" s="25" t="s">
        <v>104</v>
      </c>
      <c r="C975" s="26" t="s">
        <v>881</v>
      </c>
      <c r="D975" s="5" t="s">
        <v>425</v>
      </c>
      <c r="E975" s="18" t="str">
        <f t="shared" si="17"/>
        <v>R12A/R5I</v>
      </c>
      <c r="F975" s="5" t="s">
        <v>945</v>
      </c>
      <c r="G975" s="7" t="e">
        <f>#REF!</f>
        <v>#REF!</v>
      </c>
      <c r="H975" s="5" t="s">
        <v>411</v>
      </c>
      <c r="I975" s="5" t="s">
        <v>929</v>
      </c>
      <c r="J975" s="23">
        <v>511146906</v>
      </c>
      <c r="K975" s="23">
        <v>23610</v>
      </c>
      <c r="L975" s="23" t="s">
        <v>874</v>
      </c>
      <c r="M975" s="23" t="s">
        <v>875</v>
      </c>
      <c r="N975" s="23" t="s">
        <v>876</v>
      </c>
      <c r="O975" s="23" t="s">
        <v>877</v>
      </c>
      <c r="P975" s="23" t="s">
        <v>411</v>
      </c>
      <c r="Q975" s="23" t="s">
        <v>882</v>
      </c>
      <c r="R975" s="23"/>
      <c r="S975" s="23" t="s">
        <v>878</v>
      </c>
      <c r="T975" s="23" t="s">
        <v>875</v>
      </c>
      <c r="U975" s="23" t="s">
        <v>876</v>
      </c>
      <c r="V975" s="23" t="s">
        <v>877</v>
      </c>
      <c r="W975" s="23" t="s">
        <v>411</v>
      </c>
      <c r="X975" s="23" t="s">
        <v>882</v>
      </c>
      <c r="Y975" s="23"/>
      <c r="Z975" s="23" t="s">
        <v>878</v>
      </c>
      <c r="AA975" s="23" t="s">
        <v>879</v>
      </c>
      <c r="AB975" s="32" t="s">
        <v>880</v>
      </c>
    </row>
    <row r="976" spans="1:28" ht="15" customHeight="1" x14ac:dyDescent="0.25">
      <c r="A976" s="6" t="s">
        <v>873</v>
      </c>
      <c r="B976" s="5" t="s">
        <v>105</v>
      </c>
      <c r="C976" s="26" t="s">
        <v>881</v>
      </c>
      <c r="D976" s="5" t="s">
        <v>607</v>
      </c>
      <c r="E976" s="18" t="str">
        <f t="shared" si="17"/>
        <v>R12A/R5I</v>
      </c>
      <c r="F976" s="5" t="s">
        <v>945</v>
      </c>
      <c r="G976" s="7" t="e">
        <f>#REF!</f>
        <v>#REF!</v>
      </c>
      <c r="H976" s="5" t="s">
        <v>411</v>
      </c>
      <c r="I976" s="5" t="s">
        <v>929</v>
      </c>
      <c r="J976" s="23">
        <v>511146906</v>
      </c>
      <c r="K976" s="23">
        <v>23610</v>
      </c>
      <c r="L976" s="23" t="s">
        <v>874</v>
      </c>
      <c r="M976" s="23" t="s">
        <v>875</v>
      </c>
      <c r="N976" s="23" t="s">
        <v>876</v>
      </c>
      <c r="O976" s="23" t="s">
        <v>877</v>
      </c>
      <c r="P976" s="23" t="s">
        <v>411</v>
      </c>
      <c r="Q976" s="23" t="s">
        <v>882</v>
      </c>
      <c r="R976" s="23"/>
      <c r="S976" s="23" t="s">
        <v>878</v>
      </c>
      <c r="T976" s="23" t="s">
        <v>875</v>
      </c>
      <c r="U976" s="23" t="s">
        <v>876</v>
      </c>
      <c r="V976" s="23" t="s">
        <v>877</v>
      </c>
      <c r="W976" s="23" t="s">
        <v>411</v>
      </c>
      <c r="X976" s="23" t="s">
        <v>882</v>
      </c>
      <c r="Y976" s="23"/>
      <c r="Z976" s="23" t="s">
        <v>878</v>
      </c>
      <c r="AA976" s="23" t="s">
        <v>879</v>
      </c>
      <c r="AB976" s="32" t="s">
        <v>880</v>
      </c>
    </row>
    <row r="977" spans="1:28" ht="15" customHeight="1" x14ac:dyDescent="0.25">
      <c r="A977" s="6" t="s">
        <v>716</v>
      </c>
      <c r="B977" s="25" t="s">
        <v>572</v>
      </c>
      <c r="C977" s="26" t="s">
        <v>136</v>
      </c>
      <c r="D977" s="5" t="s">
        <v>50</v>
      </c>
      <c r="E977" s="18" t="str">
        <f t="shared" si="17"/>
        <v>R13</v>
      </c>
      <c r="F977" s="5" t="s">
        <v>930</v>
      </c>
      <c r="G977" s="7" t="e">
        <f>#REF!</f>
        <v>#REF!</v>
      </c>
      <c r="H977" s="5" t="s">
        <v>351</v>
      </c>
      <c r="I977" s="5" t="s">
        <v>718</v>
      </c>
      <c r="J977" s="23">
        <v>511029500</v>
      </c>
      <c r="K977" s="23">
        <v>38220</v>
      </c>
      <c r="L977" s="23" t="s">
        <v>717</v>
      </c>
      <c r="M977" s="23" t="s">
        <v>718</v>
      </c>
      <c r="N977" s="23" t="s">
        <v>719</v>
      </c>
      <c r="O977" s="23" t="s">
        <v>350</v>
      </c>
      <c r="P977" s="23" t="s">
        <v>351</v>
      </c>
      <c r="Q977" s="23">
        <v>291701040</v>
      </c>
      <c r="R977" s="23"/>
      <c r="S977" s="23" t="s">
        <v>720</v>
      </c>
      <c r="T977" s="23" t="s">
        <v>718</v>
      </c>
      <c r="U977" s="23" t="s">
        <v>719</v>
      </c>
      <c r="V977" s="23" t="s">
        <v>350</v>
      </c>
      <c r="W977" s="23" t="s">
        <v>351</v>
      </c>
      <c r="X977" s="23">
        <v>291701040</v>
      </c>
      <c r="Y977" s="23"/>
      <c r="Z977" s="23"/>
      <c r="AA977" s="23" t="s">
        <v>728</v>
      </c>
      <c r="AB977" s="32" t="s">
        <v>729</v>
      </c>
    </row>
    <row r="978" spans="1:28" ht="15" customHeight="1" x14ac:dyDescent="0.25">
      <c r="A978" s="6" t="s">
        <v>716</v>
      </c>
      <c r="B978" s="5" t="s">
        <v>574</v>
      </c>
      <c r="C978" s="26" t="s">
        <v>136</v>
      </c>
      <c r="D978" s="5" t="s">
        <v>576</v>
      </c>
      <c r="E978" s="18" t="str">
        <f t="shared" si="17"/>
        <v>R13</v>
      </c>
      <c r="F978" s="5" t="s">
        <v>930</v>
      </c>
      <c r="G978" s="7" t="e">
        <f>#REF!</f>
        <v>#REF!</v>
      </c>
      <c r="H978" s="5" t="s">
        <v>351</v>
      </c>
      <c r="I978" s="5" t="s">
        <v>718</v>
      </c>
      <c r="J978" s="23">
        <v>511029500</v>
      </c>
      <c r="K978" s="23">
        <v>38220</v>
      </c>
      <c r="L978" s="23" t="s">
        <v>717</v>
      </c>
      <c r="M978" s="23" t="s">
        <v>718</v>
      </c>
      <c r="N978" s="23" t="s">
        <v>719</v>
      </c>
      <c r="O978" s="23" t="s">
        <v>350</v>
      </c>
      <c r="P978" s="23" t="s">
        <v>351</v>
      </c>
      <c r="Q978" s="23">
        <v>291701040</v>
      </c>
      <c r="R978" s="23"/>
      <c r="S978" s="23" t="s">
        <v>720</v>
      </c>
      <c r="T978" s="23" t="s">
        <v>718</v>
      </c>
      <c r="U978" s="23" t="s">
        <v>719</v>
      </c>
      <c r="V978" s="23" t="s">
        <v>350</v>
      </c>
      <c r="W978" s="23" t="s">
        <v>351</v>
      </c>
      <c r="X978" s="23">
        <v>291701040</v>
      </c>
      <c r="Y978" s="23"/>
      <c r="Z978" s="23"/>
      <c r="AA978" s="23" t="s">
        <v>728</v>
      </c>
      <c r="AB978" s="32" t="s">
        <v>729</v>
      </c>
    </row>
    <row r="979" spans="1:28" ht="15" customHeight="1" x14ac:dyDescent="0.25">
      <c r="A979" s="6" t="s">
        <v>206</v>
      </c>
      <c r="B979" s="5" t="s">
        <v>102</v>
      </c>
      <c r="C979" s="5" t="s">
        <v>207</v>
      </c>
      <c r="D979" s="5" t="s">
        <v>117</v>
      </c>
      <c r="E979" s="18" t="str">
        <f t="shared" si="17"/>
        <v>D1</v>
      </c>
      <c r="F979" s="5" t="s">
        <v>931</v>
      </c>
      <c r="G979" s="7" t="e">
        <f>#REF!</f>
        <v>#REF!</v>
      </c>
      <c r="H979" s="5" t="s">
        <v>347</v>
      </c>
      <c r="I979" s="5" t="s">
        <v>740</v>
      </c>
      <c r="J979" s="23">
        <v>511184417</v>
      </c>
      <c r="K979" s="23">
        <v>38211</v>
      </c>
      <c r="L979" s="23" t="s">
        <v>415</v>
      </c>
      <c r="M979" s="23" t="s">
        <v>416</v>
      </c>
      <c r="N979" s="23" t="s">
        <v>417</v>
      </c>
      <c r="O979" s="23" t="s">
        <v>346</v>
      </c>
      <c r="P979" s="23" t="s">
        <v>347</v>
      </c>
      <c r="Q979" s="23" t="s">
        <v>418</v>
      </c>
      <c r="R979" s="23" t="s">
        <v>419</v>
      </c>
      <c r="S979" s="23" t="s">
        <v>420</v>
      </c>
      <c r="T979" s="23" t="s">
        <v>421</v>
      </c>
      <c r="U979" s="23"/>
      <c r="V979" s="23" t="s">
        <v>422</v>
      </c>
      <c r="W979" s="23" t="s">
        <v>347</v>
      </c>
      <c r="X979" s="23"/>
      <c r="Y979" s="23"/>
      <c r="Z979" s="23"/>
      <c r="AA979" s="23" t="s">
        <v>423</v>
      </c>
      <c r="AB979" s="32" t="s">
        <v>932</v>
      </c>
    </row>
    <row r="980" spans="1:28" ht="15" customHeight="1" x14ac:dyDescent="0.25">
      <c r="A980" s="6" t="s">
        <v>206</v>
      </c>
      <c r="B980" s="5" t="s">
        <v>103</v>
      </c>
      <c r="C980" s="5" t="s">
        <v>207</v>
      </c>
      <c r="D980" s="5" t="s">
        <v>118</v>
      </c>
      <c r="E980" s="18" t="str">
        <f t="shared" si="17"/>
        <v>D1</v>
      </c>
      <c r="F980" s="5" t="s">
        <v>931</v>
      </c>
      <c r="G980" s="7" t="e">
        <f>#REF!</f>
        <v>#REF!</v>
      </c>
      <c r="H980" s="5" t="s">
        <v>347</v>
      </c>
      <c r="I980" s="5" t="s">
        <v>740</v>
      </c>
      <c r="J980" s="23">
        <v>511184417</v>
      </c>
      <c r="K980" s="23">
        <v>38211</v>
      </c>
      <c r="L980" s="23" t="s">
        <v>415</v>
      </c>
      <c r="M980" s="23" t="s">
        <v>416</v>
      </c>
      <c r="N980" s="23" t="s">
        <v>417</v>
      </c>
      <c r="O980" s="23" t="s">
        <v>346</v>
      </c>
      <c r="P980" s="23" t="s">
        <v>347</v>
      </c>
      <c r="Q980" s="23" t="s">
        <v>418</v>
      </c>
      <c r="R980" s="23" t="s">
        <v>419</v>
      </c>
      <c r="S980" s="23" t="s">
        <v>420</v>
      </c>
      <c r="T980" s="23" t="s">
        <v>421</v>
      </c>
      <c r="U980" s="23"/>
      <c r="V980" s="23" t="s">
        <v>422</v>
      </c>
      <c r="W980" s="23" t="s">
        <v>347</v>
      </c>
      <c r="X980" s="23"/>
      <c r="Y980" s="23"/>
      <c r="Z980" s="23"/>
      <c r="AA980" s="23" t="s">
        <v>423</v>
      </c>
      <c r="AB980" s="32" t="s">
        <v>932</v>
      </c>
    </row>
    <row r="981" spans="1:28" ht="15" customHeight="1" x14ac:dyDescent="0.25">
      <c r="A981" s="6" t="s">
        <v>206</v>
      </c>
      <c r="B981" s="5" t="s">
        <v>104</v>
      </c>
      <c r="C981" s="5" t="s">
        <v>207</v>
      </c>
      <c r="D981" s="5" t="s">
        <v>425</v>
      </c>
      <c r="E981" s="18" t="str">
        <f t="shared" si="17"/>
        <v>D1</v>
      </c>
      <c r="F981" s="5" t="s">
        <v>931</v>
      </c>
      <c r="G981" s="7" t="e">
        <f>#REF!</f>
        <v>#REF!</v>
      </c>
      <c r="H981" s="5" t="s">
        <v>347</v>
      </c>
      <c r="I981" s="5" t="s">
        <v>740</v>
      </c>
      <c r="J981" s="23">
        <v>511184417</v>
      </c>
      <c r="K981" s="23">
        <v>38211</v>
      </c>
      <c r="L981" s="23" t="s">
        <v>415</v>
      </c>
      <c r="M981" s="23" t="s">
        <v>416</v>
      </c>
      <c r="N981" s="23" t="s">
        <v>417</v>
      </c>
      <c r="O981" s="23" t="s">
        <v>346</v>
      </c>
      <c r="P981" s="23" t="s">
        <v>347</v>
      </c>
      <c r="Q981" s="23" t="s">
        <v>418</v>
      </c>
      <c r="R981" s="23" t="s">
        <v>419</v>
      </c>
      <c r="S981" s="23" t="s">
        <v>420</v>
      </c>
      <c r="T981" s="23" t="s">
        <v>421</v>
      </c>
      <c r="U981" s="23"/>
      <c r="V981" s="23" t="s">
        <v>422</v>
      </c>
      <c r="W981" s="23" t="s">
        <v>347</v>
      </c>
      <c r="X981" s="23"/>
      <c r="Y981" s="23"/>
      <c r="Z981" s="23"/>
      <c r="AA981" s="23" t="s">
        <v>423</v>
      </c>
      <c r="AB981" s="32" t="s">
        <v>932</v>
      </c>
    </row>
    <row r="982" spans="1:28" ht="15" customHeight="1" x14ac:dyDescent="0.25">
      <c r="A982" s="6" t="s">
        <v>206</v>
      </c>
      <c r="B982" s="5" t="s">
        <v>105</v>
      </c>
      <c r="C982" s="5" t="s">
        <v>207</v>
      </c>
      <c r="D982" s="5" t="s">
        <v>607</v>
      </c>
      <c r="E982" s="18" t="str">
        <f t="shared" si="17"/>
        <v>D1</v>
      </c>
      <c r="F982" s="5" t="s">
        <v>931</v>
      </c>
      <c r="G982" s="7" t="e">
        <f>#REF!</f>
        <v>#REF!</v>
      </c>
      <c r="H982" s="5" t="s">
        <v>347</v>
      </c>
      <c r="I982" s="5" t="s">
        <v>740</v>
      </c>
      <c r="J982" s="23">
        <v>511184417</v>
      </c>
      <c r="K982" s="23">
        <v>38211</v>
      </c>
      <c r="L982" s="23" t="s">
        <v>415</v>
      </c>
      <c r="M982" s="23" t="s">
        <v>416</v>
      </c>
      <c r="N982" s="23" t="s">
        <v>417</v>
      </c>
      <c r="O982" s="23" t="s">
        <v>346</v>
      </c>
      <c r="P982" s="23" t="s">
        <v>347</v>
      </c>
      <c r="Q982" s="23" t="s">
        <v>418</v>
      </c>
      <c r="R982" s="23" t="s">
        <v>419</v>
      </c>
      <c r="S982" s="23" t="s">
        <v>420</v>
      </c>
      <c r="T982" s="23" t="s">
        <v>421</v>
      </c>
      <c r="U982" s="23"/>
      <c r="V982" s="23" t="s">
        <v>422</v>
      </c>
      <c r="W982" s="23" t="s">
        <v>347</v>
      </c>
      <c r="X982" s="23"/>
      <c r="Y982" s="23"/>
      <c r="Z982" s="23"/>
      <c r="AA982" s="23" t="s">
        <v>423</v>
      </c>
      <c r="AB982" s="32" t="s">
        <v>932</v>
      </c>
    </row>
    <row r="983" spans="1:28" ht="15" customHeight="1" x14ac:dyDescent="0.25">
      <c r="A983" s="6" t="s">
        <v>206</v>
      </c>
      <c r="B983" s="5" t="s">
        <v>107</v>
      </c>
      <c r="C983" s="5" t="s">
        <v>207</v>
      </c>
      <c r="D983" s="5" t="s">
        <v>66</v>
      </c>
      <c r="E983" s="18" t="str">
        <f t="shared" si="17"/>
        <v>D1</v>
      </c>
      <c r="F983" s="5" t="s">
        <v>931</v>
      </c>
      <c r="G983" s="7" t="e">
        <f>#REF!</f>
        <v>#REF!</v>
      </c>
      <c r="H983" s="5" t="s">
        <v>347</v>
      </c>
      <c r="I983" s="5" t="s">
        <v>740</v>
      </c>
      <c r="J983" s="23">
        <v>511184417</v>
      </c>
      <c r="K983" s="23">
        <v>38211</v>
      </c>
      <c r="L983" s="23" t="s">
        <v>415</v>
      </c>
      <c r="M983" s="23" t="s">
        <v>416</v>
      </c>
      <c r="N983" s="23" t="s">
        <v>417</v>
      </c>
      <c r="O983" s="23" t="s">
        <v>346</v>
      </c>
      <c r="P983" s="23" t="s">
        <v>347</v>
      </c>
      <c r="Q983" s="23" t="s">
        <v>418</v>
      </c>
      <c r="R983" s="23" t="s">
        <v>419</v>
      </c>
      <c r="S983" s="23" t="s">
        <v>420</v>
      </c>
      <c r="T983" s="23" t="s">
        <v>421</v>
      </c>
      <c r="U983" s="23"/>
      <c r="V983" s="23" t="s">
        <v>422</v>
      </c>
      <c r="W983" s="23" t="s">
        <v>347</v>
      </c>
      <c r="X983" s="23"/>
      <c r="Y983" s="23"/>
      <c r="Z983" s="23"/>
      <c r="AA983" s="23" t="s">
        <v>423</v>
      </c>
      <c r="AB983" s="32" t="s">
        <v>932</v>
      </c>
    </row>
    <row r="984" spans="1:28" ht="15" customHeight="1" x14ac:dyDescent="0.25">
      <c r="A984" s="6" t="s">
        <v>206</v>
      </c>
      <c r="B984" s="5" t="s">
        <v>109</v>
      </c>
      <c r="C984" s="5" t="s">
        <v>207</v>
      </c>
      <c r="D984" s="5" t="s">
        <v>115</v>
      </c>
      <c r="E984" s="18" t="str">
        <f t="shared" si="17"/>
        <v>D1</v>
      </c>
      <c r="F984" s="5" t="s">
        <v>931</v>
      </c>
      <c r="G984" s="7" t="e">
        <f>#REF!</f>
        <v>#REF!</v>
      </c>
      <c r="H984" s="5" t="s">
        <v>347</v>
      </c>
      <c r="I984" s="5" t="s">
        <v>740</v>
      </c>
      <c r="J984" s="23">
        <v>511184417</v>
      </c>
      <c r="K984" s="23">
        <v>38211</v>
      </c>
      <c r="L984" s="23" t="s">
        <v>415</v>
      </c>
      <c r="M984" s="23" t="s">
        <v>416</v>
      </c>
      <c r="N984" s="23" t="s">
        <v>417</v>
      </c>
      <c r="O984" s="23" t="s">
        <v>346</v>
      </c>
      <c r="P984" s="23" t="s">
        <v>347</v>
      </c>
      <c r="Q984" s="23" t="s">
        <v>418</v>
      </c>
      <c r="R984" s="23" t="s">
        <v>419</v>
      </c>
      <c r="S984" s="23" t="s">
        <v>420</v>
      </c>
      <c r="T984" s="23" t="s">
        <v>421</v>
      </c>
      <c r="U984" s="23"/>
      <c r="V984" s="23" t="s">
        <v>422</v>
      </c>
      <c r="W984" s="23" t="s">
        <v>347</v>
      </c>
      <c r="X984" s="23"/>
      <c r="Y984" s="23"/>
      <c r="Z984" s="23"/>
      <c r="AA984" s="23" t="s">
        <v>423</v>
      </c>
      <c r="AB984" s="32" t="s">
        <v>932</v>
      </c>
    </row>
    <row r="985" spans="1:28" ht="15" customHeight="1" x14ac:dyDescent="0.25">
      <c r="A985" s="6" t="s">
        <v>206</v>
      </c>
      <c r="B985" s="5" t="s">
        <v>122</v>
      </c>
      <c r="C985" s="5" t="s">
        <v>207</v>
      </c>
      <c r="D985" s="5" t="s">
        <v>303</v>
      </c>
      <c r="E985" s="18" t="str">
        <f t="shared" si="17"/>
        <v>D1</v>
      </c>
      <c r="F985" s="5" t="s">
        <v>931</v>
      </c>
      <c r="G985" s="7" t="e">
        <f>#REF!</f>
        <v>#REF!</v>
      </c>
      <c r="H985" s="5" t="s">
        <v>347</v>
      </c>
      <c r="I985" s="5" t="s">
        <v>740</v>
      </c>
      <c r="J985" s="23">
        <v>511184417</v>
      </c>
      <c r="K985" s="23">
        <v>38211</v>
      </c>
      <c r="L985" s="23" t="s">
        <v>415</v>
      </c>
      <c r="M985" s="23" t="s">
        <v>416</v>
      </c>
      <c r="N985" s="23" t="s">
        <v>417</v>
      </c>
      <c r="O985" s="23" t="s">
        <v>346</v>
      </c>
      <c r="P985" s="23" t="s">
        <v>347</v>
      </c>
      <c r="Q985" s="23" t="s">
        <v>418</v>
      </c>
      <c r="R985" s="23" t="s">
        <v>419</v>
      </c>
      <c r="S985" s="23" t="s">
        <v>420</v>
      </c>
      <c r="T985" s="23" t="s">
        <v>421</v>
      </c>
      <c r="U985" s="23"/>
      <c r="V985" s="23" t="s">
        <v>422</v>
      </c>
      <c r="W985" s="23" t="s">
        <v>347</v>
      </c>
      <c r="X985" s="23"/>
      <c r="Y985" s="23"/>
      <c r="Z985" s="23"/>
      <c r="AA985" s="23" t="s">
        <v>423</v>
      </c>
      <c r="AB985" s="32" t="s">
        <v>932</v>
      </c>
    </row>
    <row r="986" spans="1:28" ht="15" customHeight="1" x14ac:dyDescent="0.25">
      <c r="A986" s="6" t="s">
        <v>206</v>
      </c>
      <c r="B986" s="5" t="s">
        <v>130</v>
      </c>
      <c r="C986" s="5" t="s">
        <v>207</v>
      </c>
      <c r="D986" s="5" t="s">
        <v>164</v>
      </c>
      <c r="E986" s="18" t="str">
        <f t="shared" si="17"/>
        <v>D1</v>
      </c>
      <c r="F986" s="5" t="s">
        <v>931</v>
      </c>
      <c r="G986" s="7" t="e">
        <f>#REF!</f>
        <v>#REF!</v>
      </c>
      <c r="H986" s="5" t="s">
        <v>347</v>
      </c>
      <c r="I986" s="5" t="s">
        <v>740</v>
      </c>
      <c r="J986" s="23">
        <v>511184417</v>
      </c>
      <c r="K986" s="23">
        <v>38211</v>
      </c>
      <c r="L986" s="23" t="s">
        <v>415</v>
      </c>
      <c r="M986" s="23" t="s">
        <v>416</v>
      </c>
      <c r="N986" s="23" t="s">
        <v>417</v>
      </c>
      <c r="O986" s="23" t="s">
        <v>346</v>
      </c>
      <c r="P986" s="23" t="s">
        <v>347</v>
      </c>
      <c r="Q986" s="23" t="s">
        <v>418</v>
      </c>
      <c r="R986" s="23" t="s">
        <v>419</v>
      </c>
      <c r="S986" s="23" t="s">
        <v>420</v>
      </c>
      <c r="T986" s="23" t="s">
        <v>421</v>
      </c>
      <c r="U986" s="23"/>
      <c r="V986" s="23" t="s">
        <v>422</v>
      </c>
      <c r="W986" s="23" t="s">
        <v>347</v>
      </c>
      <c r="X986" s="23"/>
      <c r="Y986" s="23"/>
      <c r="Z986" s="23"/>
      <c r="AA986" s="23" t="s">
        <v>423</v>
      </c>
      <c r="AB986" s="32" t="s">
        <v>932</v>
      </c>
    </row>
    <row r="987" spans="1:28" ht="15" customHeight="1" x14ac:dyDescent="0.25">
      <c r="A987" s="6" t="s">
        <v>510</v>
      </c>
      <c r="B987" s="5" t="s">
        <v>11</v>
      </c>
      <c r="C987" s="5" t="s">
        <v>257</v>
      </c>
      <c r="D987" s="5" t="s">
        <v>27</v>
      </c>
      <c r="E987" s="18" t="str">
        <f t="shared" si="17"/>
        <v>R12/R13</v>
      </c>
      <c r="F987" s="5" t="s">
        <v>739</v>
      </c>
      <c r="G987" s="7" t="e">
        <f>#REF!</f>
        <v>#REF!</v>
      </c>
      <c r="H987" s="5" t="s">
        <v>411</v>
      </c>
      <c r="I987" s="5" t="s">
        <v>738</v>
      </c>
      <c r="J987" s="23">
        <v>509634486</v>
      </c>
      <c r="K987" s="23">
        <v>46771</v>
      </c>
      <c r="L987" s="23" t="s">
        <v>514</v>
      </c>
      <c r="M987" s="23" t="s">
        <v>515</v>
      </c>
      <c r="N987" s="23" t="s">
        <v>516</v>
      </c>
      <c r="O987" s="23" t="s">
        <v>411</v>
      </c>
      <c r="P987" s="23" t="s">
        <v>411</v>
      </c>
      <c r="Q987" s="23" t="s">
        <v>608</v>
      </c>
      <c r="R987" s="23">
        <v>291221063</v>
      </c>
      <c r="S987" s="23" t="s">
        <v>517</v>
      </c>
      <c r="T987" s="23" t="s">
        <v>515</v>
      </c>
      <c r="U987" s="23" t="s">
        <v>516</v>
      </c>
      <c r="V987" s="23" t="s">
        <v>411</v>
      </c>
      <c r="W987" s="23" t="s">
        <v>411</v>
      </c>
      <c r="X987" s="23">
        <v>291221061</v>
      </c>
      <c r="Y987" s="23">
        <v>291221063</v>
      </c>
      <c r="Z987" s="23" t="s">
        <v>517</v>
      </c>
      <c r="AA987" s="23" t="s">
        <v>531</v>
      </c>
      <c r="AB987" s="32" t="s">
        <v>518</v>
      </c>
    </row>
    <row r="988" spans="1:28" ht="15" customHeight="1" x14ac:dyDescent="0.25">
      <c r="A988" s="6" t="s">
        <v>510</v>
      </c>
      <c r="B988" s="5" t="s">
        <v>12</v>
      </c>
      <c r="C988" s="5" t="s">
        <v>257</v>
      </c>
      <c r="D988" s="5" t="s">
        <v>28</v>
      </c>
      <c r="E988" s="18" t="str">
        <f t="shared" si="17"/>
        <v>R12/R13</v>
      </c>
      <c r="F988" s="5" t="s">
        <v>739</v>
      </c>
      <c r="G988" s="7" t="e">
        <f>#REF!</f>
        <v>#REF!</v>
      </c>
      <c r="H988" s="5" t="s">
        <v>411</v>
      </c>
      <c r="I988" s="5" t="s">
        <v>738</v>
      </c>
      <c r="J988" s="23">
        <v>509634486</v>
      </c>
      <c r="K988" s="23">
        <v>46771</v>
      </c>
      <c r="L988" s="23" t="s">
        <v>514</v>
      </c>
      <c r="M988" s="23" t="s">
        <v>515</v>
      </c>
      <c r="N988" s="23" t="s">
        <v>516</v>
      </c>
      <c r="O988" s="23" t="s">
        <v>411</v>
      </c>
      <c r="P988" s="23" t="s">
        <v>411</v>
      </c>
      <c r="Q988" s="23" t="s">
        <v>608</v>
      </c>
      <c r="R988" s="23">
        <v>291221063</v>
      </c>
      <c r="S988" s="23" t="s">
        <v>517</v>
      </c>
      <c r="T988" s="23" t="s">
        <v>515</v>
      </c>
      <c r="U988" s="23" t="s">
        <v>516</v>
      </c>
      <c r="V988" s="23" t="s">
        <v>411</v>
      </c>
      <c r="W988" s="23" t="s">
        <v>411</v>
      </c>
      <c r="X988" s="23">
        <v>291221061</v>
      </c>
      <c r="Y988" s="23">
        <v>291221063</v>
      </c>
      <c r="Z988" s="23" t="s">
        <v>517</v>
      </c>
      <c r="AA988" s="23" t="s">
        <v>531</v>
      </c>
      <c r="AB988" s="32" t="s">
        <v>518</v>
      </c>
    </row>
    <row r="989" spans="1:28" ht="15" customHeight="1" x14ac:dyDescent="0.25">
      <c r="A989" s="6" t="s">
        <v>510</v>
      </c>
      <c r="B989" s="5" t="s">
        <v>57</v>
      </c>
      <c r="C989" s="5" t="s">
        <v>136</v>
      </c>
      <c r="D989" s="5" t="s">
        <v>63</v>
      </c>
      <c r="E989" s="18" t="str">
        <f t="shared" si="17"/>
        <v>R13</v>
      </c>
      <c r="F989" s="5" t="s">
        <v>739</v>
      </c>
      <c r="G989" s="7" t="e">
        <f>#REF!</f>
        <v>#REF!</v>
      </c>
      <c r="H989" s="5" t="s">
        <v>411</v>
      </c>
      <c r="I989" s="5" t="s">
        <v>738</v>
      </c>
      <c r="J989" s="23">
        <v>509634486</v>
      </c>
      <c r="K989" s="23">
        <v>46771</v>
      </c>
      <c r="L989" s="23" t="s">
        <v>514</v>
      </c>
      <c r="M989" s="23" t="s">
        <v>515</v>
      </c>
      <c r="N989" s="23" t="s">
        <v>516</v>
      </c>
      <c r="O989" s="23" t="s">
        <v>411</v>
      </c>
      <c r="P989" s="23" t="s">
        <v>411</v>
      </c>
      <c r="Q989" s="23" t="s">
        <v>608</v>
      </c>
      <c r="R989" s="23">
        <v>291221063</v>
      </c>
      <c r="S989" s="23" t="s">
        <v>517</v>
      </c>
      <c r="T989" s="23" t="s">
        <v>515</v>
      </c>
      <c r="U989" s="23" t="s">
        <v>516</v>
      </c>
      <c r="V989" s="23" t="s">
        <v>411</v>
      </c>
      <c r="W989" s="23" t="s">
        <v>411</v>
      </c>
      <c r="X989" s="23">
        <v>291221061</v>
      </c>
      <c r="Y989" s="23">
        <v>291221063</v>
      </c>
      <c r="Z989" s="23" t="s">
        <v>517</v>
      </c>
      <c r="AA989" s="23" t="s">
        <v>531</v>
      </c>
      <c r="AB989" s="32" t="s">
        <v>518</v>
      </c>
    </row>
    <row r="990" spans="1:28" ht="15" customHeight="1" x14ac:dyDescent="0.25">
      <c r="A990" s="6" t="s">
        <v>510</v>
      </c>
      <c r="B990" s="5" t="s">
        <v>58</v>
      </c>
      <c r="C990" s="5" t="s">
        <v>257</v>
      </c>
      <c r="D990" s="5" t="s">
        <v>64</v>
      </c>
      <c r="E990" s="18" t="str">
        <f t="shared" si="17"/>
        <v>R12/R13</v>
      </c>
      <c r="F990" s="5" t="s">
        <v>739</v>
      </c>
      <c r="G990" s="7" t="e">
        <f>#REF!</f>
        <v>#REF!</v>
      </c>
      <c r="H990" s="5" t="s">
        <v>411</v>
      </c>
      <c r="I990" s="5" t="s">
        <v>738</v>
      </c>
      <c r="J990" s="23">
        <v>509634486</v>
      </c>
      <c r="K990" s="23">
        <v>46771</v>
      </c>
      <c r="L990" s="23" t="s">
        <v>514</v>
      </c>
      <c r="M990" s="23" t="s">
        <v>515</v>
      </c>
      <c r="N990" s="23" t="s">
        <v>516</v>
      </c>
      <c r="O990" s="23" t="s">
        <v>411</v>
      </c>
      <c r="P990" s="23" t="s">
        <v>411</v>
      </c>
      <c r="Q990" s="23" t="s">
        <v>608</v>
      </c>
      <c r="R990" s="23">
        <v>291221063</v>
      </c>
      <c r="S990" s="23" t="s">
        <v>517</v>
      </c>
      <c r="T990" s="23" t="s">
        <v>515</v>
      </c>
      <c r="U990" s="23" t="s">
        <v>516</v>
      </c>
      <c r="V990" s="23" t="s">
        <v>411</v>
      </c>
      <c r="W990" s="23" t="s">
        <v>411</v>
      </c>
      <c r="X990" s="23">
        <v>291221061</v>
      </c>
      <c r="Y990" s="23">
        <v>291221063</v>
      </c>
      <c r="Z990" s="23" t="s">
        <v>517</v>
      </c>
      <c r="AA990" s="23" t="s">
        <v>531</v>
      </c>
      <c r="AB990" s="32" t="s">
        <v>518</v>
      </c>
    </row>
    <row r="991" spans="1:28" ht="15" customHeight="1" x14ac:dyDescent="0.25">
      <c r="A991" s="6" t="s">
        <v>510</v>
      </c>
      <c r="B991" s="5" t="s">
        <v>43</v>
      </c>
      <c r="C991" s="5" t="s">
        <v>136</v>
      </c>
      <c r="D991" s="5" t="s">
        <v>47</v>
      </c>
      <c r="E991" s="18" t="str">
        <f t="shared" si="17"/>
        <v>R13</v>
      </c>
      <c r="F991" s="5" t="s">
        <v>739</v>
      </c>
      <c r="G991" s="7" t="e">
        <f>#REF!</f>
        <v>#REF!</v>
      </c>
      <c r="H991" s="5" t="s">
        <v>411</v>
      </c>
      <c r="I991" s="5" t="s">
        <v>738</v>
      </c>
      <c r="J991" s="23">
        <v>509634486</v>
      </c>
      <c r="K991" s="23">
        <v>46771</v>
      </c>
      <c r="L991" s="23" t="s">
        <v>514</v>
      </c>
      <c r="M991" s="23" t="s">
        <v>515</v>
      </c>
      <c r="N991" s="23" t="s">
        <v>516</v>
      </c>
      <c r="O991" s="23" t="s">
        <v>411</v>
      </c>
      <c r="P991" s="23" t="s">
        <v>411</v>
      </c>
      <c r="Q991" s="23" t="s">
        <v>608</v>
      </c>
      <c r="R991" s="23">
        <v>291221063</v>
      </c>
      <c r="S991" s="23" t="s">
        <v>517</v>
      </c>
      <c r="T991" s="23" t="s">
        <v>515</v>
      </c>
      <c r="U991" s="23" t="s">
        <v>516</v>
      </c>
      <c r="V991" s="23" t="s">
        <v>411</v>
      </c>
      <c r="W991" s="23" t="s">
        <v>411</v>
      </c>
      <c r="X991" s="23">
        <v>291221061</v>
      </c>
      <c r="Y991" s="23">
        <v>291221063</v>
      </c>
      <c r="Z991" s="23" t="s">
        <v>517</v>
      </c>
      <c r="AA991" s="23" t="s">
        <v>531</v>
      </c>
      <c r="AB991" s="32" t="s">
        <v>518</v>
      </c>
    </row>
    <row r="992" spans="1:28" ht="15" customHeight="1" x14ac:dyDescent="0.25">
      <c r="A992" s="6" t="s">
        <v>510</v>
      </c>
      <c r="B992" s="5" t="s">
        <v>26</v>
      </c>
      <c r="C992" s="5" t="s">
        <v>257</v>
      </c>
      <c r="D992" s="5" t="s">
        <v>266</v>
      </c>
      <c r="E992" s="18" t="str">
        <f t="shared" si="17"/>
        <v>R12/R13</v>
      </c>
      <c r="F992" s="5" t="s">
        <v>739</v>
      </c>
      <c r="G992" s="7" t="e">
        <f>#REF!</f>
        <v>#REF!</v>
      </c>
      <c r="H992" s="5" t="s">
        <v>411</v>
      </c>
      <c r="I992" s="5" t="s">
        <v>738</v>
      </c>
      <c r="J992" s="23">
        <v>509634486</v>
      </c>
      <c r="K992" s="23">
        <v>46771</v>
      </c>
      <c r="L992" s="23" t="s">
        <v>514</v>
      </c>
      <c r="M992" s="23" t="s">
        <v>515</v>
      </c>
      <c r="N992" s="23" t="s">
        <v>516</v>
      </c>
      <c r="O992" s="23" t="s">
        <v>411</v>
      </c>
      <c r="P992" s="23" t="s">
        <v>411</v>
      </c>
      <c r="Q992" s="23" t="s">
        <v>608</v>
      </c>
      <c r="R992" s="23">
        <v>291221063</v>
      </c>
      <c r="S992" s="23" t="s">
        <v>517</v>
      </c>
      <c r="T992" s="23" t="s">
        <v>515</v>
      </c>
      <c r="U992" s="23" t="s">
        <v>516</v>
      </c>
      <c r="V992" s="23" t="s">
        <v>411</v>
      </c>
      <c r="W992" s="23" t="s">
        <v>411</v>
      </c>
      <c r="X992" s="23">
        <v>291221061</v>
      </c>
      <c r="Y992" s="23">
        <v>291221063</v>
      </c>
      <c r="Z992" s="23" t="s">
        <v>517</v>
      </c>
      <c r="AA992" s="23" t="s">
        <v>531</v>
      </c>
      <c r="AB992" s="32" t="s">
        <v>518</v>
      </c>
    </row>
    <row r="993" spans="1:28" ht="15" customHeight="1" x14ac:dyDescent="0.25">
      <c r="A993" s="6" t="s">
        <v>510</v>
      </c>
      <c r="B993" s="5" t="s">
        <v>547</v>
      </c>
      <c r="C993" s="5" t="s">
        <v>136</v>
      </c>
      <c r="D993" s="5" t="s">
        <v>48</v>
      </c>
      <c r="E993" s="18" t="str">
        <f t="shared" si="17"/>
        <v>R13</v>
      </c>
      <c r="F993" s="5" t="s">
        <v>739</v>
      </c>
      <c r="G993" s="7" t="e">
        <f>#REF!</f>
        <v>#REF!</v>
      </c>
      <c r="H993" s="5" t="s">
        <v>411</v>
      </c>
      <c r="I993" s="5" t="s">
        <v>738</v>
      </c>
      <c r="J993" s="23">
        <v>509634486</v>
      </c>
      <c r="K993" s="23">
        <v>46771</v>
      </c>
      <c r="L993" s="23" t="s">
        <v>514</v>
      </c>
      <c r="M993" s="23" t="s">
        <v>515</v>
      </c>
      <c r="N993" s="23" t="s">
        <v>516</v>
      </c>
      <c r="O993" s="23" t="s">
        <v>411</v>
      </c>
      <c r="P993" s="23" t="s">
        <v>411</v>
      </c>
      <c r="Q993" s="23" t="s">
        <v>608</v>
      </c>
      <c r="R993" s="23">
        <v>291221063</v>
      </c>
      <c r="S993" s="23" t="s">
        <v>517</v>
      </c>
      <c r="T993" s="23" t="s">
        <v>515</v>
      </c>
      <c r="U993" s="23" t="s">
        <v>516</v>
      </c>
      <c r="V993" s="23" t="s">
        <v>411</v>
      </c>
      <c r="W993" s="23" t="s">
        <v>411</v>
      </c>
      <c r="X993" s="23">
        <v>291221061</v>
      </c>
      <c r="Y993" s="23">
        <v>291221063</v>
      </c>
      <c r="Z993" s="23" t="s">
        <v>517</v>
      </c>
      <c r="AA993" s="23" t="s">
        <v>531</v>
      </c>
      <c r="AB993" s="32" t="s">
        <v>518</v>
      </c>
    </row>
    <row r="994" spans="1:28" ht="15" customHeight="1" x14ac:dyDescent="0.25">
      <c r="A994" s="6" t="s">
        <v>510</v>
      </c>
      <c r="B994" s="5" t="s">
        <v>44</v>
      </c>
      <c r="C994" s="5" t="s">
        <v>359</v>
      </c>
      <c r="D994" s="5" t="s">
        <v>49</v>
      </c>
      <c r="E994" s="18" t="str">
        <f t="shared" si="17"/>
        <v>R12</v>
      </c>
      <c r="F994" s="5" t="s">
        <v>739</v>
      </c>
      <c r="G994" s="7" t="e">
        <f>#REF!</f>
        <v>#REF!</v>
      </c>
      <c r="H994" s="5" t="s">
        <v>411</v>
      </c>
      <c r="I994" s="5" t="s">
        <v>738</v>
      </c>
      <c r="J994" s="23">
        <v>509634486</v>
      </c>
      <c r="K994" s="23">
        <v>46771</v>
      </c>
      <c r="L994" s="23" t="s">
        <v>514</v>
      </c>
      <c r="M994" s="23" t="s">
        <v>515</v>
      </c>
      <c r="N994" s="23" t="s">
        <v>516</v>
      </c>
      <c r="O994" s="23" t="s">
        <v>411</v>
      </c>
      <c r="P994" s="23" t="s">
        <v>411</v>
      </c>
      <c r="Q994" s="23" t="s">
        <v>608</v>
      </c>
      <c r="R994" s="23">
        <v>291221063</v>
      </c>
      <c r="S994" s="23" t="s">
        <v>517</v>
      </c>
      <c r="T994" s="23" t="s">
        <v>515</v>
      </c>
      <c r="U994" s="23" t="s">
        <v>516</v>
      </c>
      <c r="V994" s="23" t="s">
        <v>411</v>
      </c>
      <c r="W994" s="23" t="s">
        <v>411</v>
      </c>
      <c r="X994" s="23">
        <v>291221061</v>
      </c>
      <c r="Y994" s="23">
        <v>291221063</v>
      </c>
      <c r="Z994" s="23" t="s">
        <v>517</v>
      </c>
      <c r="AA994" s="23" t="s">
        <v>531</v>
      </c>
      <c r="AB994" s="32" t="s">
        <v>518</v>
      </c>
    </row>
    <row r="995" spans="1:28" ht="15" customHeight="1" x14ac:dyDescent="0.25">
      <c r="A995" s="6" t="s">
        <v>510</v>
      </c>
      <c r="B995" s="5" t="s">
        <v>72</v>
      </c>
      <c r="C995" s="5" t="s">
        <v>359</v>
      </c>
      <c r="D995" s="5" t="s">
        <v>38</v>
      </c>
      <c r="E995" s="18" t="str">
        <f t="shared" si="17"/>
        <v>R12</v>
      </c>
      <c r="F995" s="5" t="s">
        <v>739</v>
      </c>
      <c r="G995" s="7" t="e">
        <f>#REF!</f>
        <v>#REF!</v>
      </c>
      <c r="H995" s="5" t="s">
        <v>411</v>
      </c>
      <c r="I995" s="5" t="s">
        <v>738</v>
      </c>
      <c r="J995" s="23">
        <v>509634486</v>
      </c>
      <c r="K995" s="23">
        <v>46771</v>
      </c>
      <c r="L995" s="23" t="s">
        <v>514</v>
      </c>
      <c r="M995" s="23" t="s">
        <v>515</v>
      </c>
      <c r="N995" s="23" t="s">
        <v>516</v>
      </c>
      <c r="O995" s="23" t="s">
        <v>411</v>
      </c>
      <c r="P995" s="23" t="s">
        <v>411</v>
      </c>
      <c r="Q995" s="23" t="s">
        <v>608</v>
      </c>
      <c r="R995" s="23">
        <v>291221063</v>
      </c>
      <c r="S995" s="23" t="s">
        <v>517</v>
      </c>
      <c r="T995" s="23" t="s">
        <v>515</v>
      </c>
      <c r="U995" s="23" t="s">
        <v>516</v>
      </c>
      <c r="V995" s="23" t="s">
        <v>411</v>
      </c>
      <c r="W995" s="23" t="s">
        <v>411</v>
      </c>
      <c r="X995" s="23">
        <v>291221061</v>
      </c>
      <c r="Y995" s="23">
        <v>291221063</v>
      </c>
      <c r="Z995" s="23" t="s">
        <v>517</v>
      </c>
      <c r="AA995" s="23" t="s">
        <v>531</v>
      </c>
      <c r="AB995" s="32" t="s">
        <v>518</v>
      </c>
    </row>
    <row r="996" spans="1:28" ht="15" customHeight="1" x14ac:dyDescent="0.25">
      <c r="A996" s="6" t="s">
        <v>510</v>
      </c>
      <c r="B996" s="5" t="s">
        <v>73</v>
      </c>
      <c r="C996" s="5" t="s">
        <v>359</v>
      </c>
      <c r="D996" s="5" t="s">
        <v>39</v>
      </c>
      <c r="E996" s="18" t="str">
        <f t="shared" si="17"/>
        <v>R12</v>
      </c>
      <c r="F996" s="5" t="s">
        <v>739</v>
      </c>
      <c r="G996" s="7" t="e">
        <f>#REF!</f>
        <v>#REF!</v>
      </c>
      <c r="H996" s="5" t="s">
        <v>411</v>
      </c>
      <c r="I996" s="5" t="s">
        <v>738</v>
      </c>
      <c r="J996" s="23">
        <v>509634486</v>
      </c>
      <c r="K996" s="23">
        <v>46771</v>
      </c>
      <c r="L996" s="23" t="s">
        <v>514</v>
      </c>
      <c r="M996" s="23" t="s">
        <v>515</v>
      </c>
      <c r="N996" s="23" t="s">
        <v>516</v>
      </c>
      <c r="O996" s="23" t="s">
        <v>411</v>
      </c>
      <c r="P996" s="23" t="s">
        <v>411</v>
      </c>
      <c r="Q996" s="23" t="s">
        <v>608</v>
      </c>
      <c r="R996" s="23">
        <v>291221063</v>
      </c>
      <c r="S996" s="23" t="s">
        <v>517</v>
      </c>
      <c r="T996" s="23" t="s">
        <v>515</v>
      </c>
      <c r="U996" s="23" t="s">
        <v>516</v>
      </c>
      <c r="V996" s="23" t="s">
        <v>411</v>
      </c>
      <c r="W996" s="23" t="s">
        <v>411</v>
      </c>
      <c r="X996" s="23">
        <v>291221061</v>
      </c>
      <c r="Y996" s="23">
        <v>291221063</v>
      </c>
      <c r="Z996" s="23" t="s">
        <v>517</v>
      </c>
      <c r="AA996" s="23" t="s">
        <v>531</v>
      </c>
      <c r="AB996" s="32" t="s">
        <v>518</v>
      </c>
    </row>
    <row r="997" spans="1:28" ht="15" customHeight="1" x14ac:dyDescent="0.25">
      <c r="A997" s="6" t="s">
        <v>510</v>
      </c>
      <c r="B997" s="5" t="s">
        <v>74</v>
      </c>
      <c r="C997" s="5" t="s">
        <v>257</v>
      </c>
      <c r="D997" s="5" t="s">
        <v>77</v>
      </c>
      <c r="E997" s="18" t="str">
        <f t="shared" si="17"/>
        <v>R12/R13</v>
      </c>
      <c r="F997" s="5" t="s">
        <v>739</v>
      </c>
      <c r="G997" s="7" t="e">
        <f>#REF!</f>
        <v>#REF!</v>
      </c>
      <c r="H997" s="5" t="s">
        <v>411</v>
      </c>
      <c r="I997" s="5" t="s">
        <v>738</v>
      </c>
      <c r="J997" s="23">
        <v>509634486</v>
      </c>
      <c r="K997" s="23">
        <v>46771</v>
      </c>
      <c r="L997" s="23" t="s">
        <v>514</v>
      </c>
      <c r="M997" s="23" t="s">
        <v>515</v>
      </c>
      <c r="N997" s="23" t="s">
        <v>516</v>
      </c>
      <c r="O997" s="23" t="s">
        <v>411</v>
      </c>
      <c r="P997" s="23" t="s">
        <v>411</v>
      </c>
      <c r="Q997" s="23" t="s">
        <v>608</v>
      </c>
      <c r="R997" s="23">
        <v>291221063</v>
      </c>
      <c r="S997" s="23" t="s">
        <v>517</v>
      </c>
      <c r="T997" s="23" t="s">
        <v>515</v>
      </c>
      <c r="U997" s="23" t="s">
        <v>516</v>
      </c>
      <c r="V997" s="23" t="s">
        <v>411</v>
      </c>
      <c r="W997" s="23" t="s">
        <v>411</v>
      </c>
      <c r="X997" s="23">
        <v>291221061</v>
      </c>
      <c r="Y997" s="23">
        <v>291221063</v>
      </c>
      <c r="Z997" s="23" t="s">
        <v>517</v>
      </c>
      <c r="AA997" s="23" t="s">
        <v>531</v>
      </c>
      <c r="AB997" s="32" t="s">
        <v>518</v>
      </c>
    </row>
    <row r="998" spans="1:28" ht="15" customHeight="1" x14ac:dyDescent="0.25">
      <c r="A998" s="6" t="s">
        <v>510</v>
      </c>
      <c r="B998" s="5" t="s">
        <v>593</v>
      </c>
      <c r="C998" s="5" t="s">
        <v>136</v>
      </c>
      <c r="D998" s="5" t="s">
        <v>521</v>
      </c>
      <c r="E998" s="18" t="str">
        <f t="shared" si="17"/>
        <v>R13</v>
      </c>
      <c r="F998" s="5" t="s">
        <v>739</v>
      </c>
      <c r="G998" s="7" t="e">
        <f>#REF!</f>
        <v>#REF!</v>
      </c>
      <c r="H998" s="5" t="s">
        <v>411</v>
      </c>
      <c r="I998" s="5" t="s">
        <v>738</v>
      </c>
      <c r="J998" s="23">
        <v>509634486</v>
      </c>
      <c r="K998" s="23">
        <v>46771</v>
      </c>
      <c r="L998" s="23" t="s">
        <v>514</v>
      </c>
      <c r="M998" s="23" t="s">
        <v>515</v>
      </c>
      <c r="N998" s="23" t="s">
        <v>516</v>
      </c>
      <c r="O998" s="23" t="s">
        <v>411</v>
      </c>
      <c r="P998" s="23" t="s">
        <v>411</v>
      </c>
      <c r="Q998" s="23" t="s">
        <v>608</v>
      </c>
      <c r="R998" s="23">
        <v>291221063</v>
      </c>
      <c r="S998" s="23" t="s">
        <v>517</v>
      </c>
      <c r="T998" s="23" t="s">
        <v>515</v>
      </c>
      <c r="U998" s="23" t="s">
        <v>516</v>
      </c>
      <c r="V998" s="23" t="s">
        <v>411</v>
      </c>
      <c r="W998" s="23" t="s">
        <v>411</v>
      </c>
      <c r="X998" s="23">
        <v>291221061</v>
      </c>
      <c r="Y998" s="23">
        <v>291221063</v>
      </c>
      <c r="Z998" s="23" t="s">
        <v>517</v>
      </c>
      <c r="AA998" s="23" t="s">
        <v>531</v>
      </c>
      <c r="AB998" s="32" t="s">
        <v>518</v>
      </c>
    </row>
    <row r="999" spans="1:28" ht="15" customHeight="1" x14ac:dyDescent="0.25">
      <c r="A999" s="6" t="s">
        <v>510</v>
      </c>
      <c r="B999" s="5" t="s">
        <v>571</v>
      </c>
      <c r="C999" s="5" t="s">
        <v>136</v>
      </c>
      <c r="D999" s="5" t="s">
        <v>522</v>
      </c>
      <c r="E999" s="18" t="str">
        <f t="shared" si="17"/>
        <v>R13</v>
      </c>
      <c r="F999" s="5" t="s">
        <v>739</v>
      </c>
      <c r="G999" s="7" t="e">
        <f>#REF!</f>
        <v>#REF!</v>
      </c>
      <c r="H999" s="5" t="s">
        <v>411</v>
      </c>
      <c r="I999" s="5" t="s">
        <v>738</v>
      </c>
      <c r="J999" s="23">
        <v>509634486</v>
      </c>
      <c r="K999" s="23">
        <v>46771</v>
      </c>
      <c r="L999" s="23" t="s">
        <v>514</v>
      </c>
      <c r="M999" s="23" t="s">
        <v>515</v>
      </c>
      <c r="N999" s="23" t="s">
        <v>516</v>
      </c>
      <c r="O999" s="23" t="s">
        <v>411</v>
      </c>
      <c r="P999" s="23" t="s">
        <v>411</v>
      </c>
      <c r="Q999" s="23" t="s">
        <v>608</v>
      </c>
      <c r="R999" s="23">
        <v>291221063</v>
      </c>
      <c r="S999" s="23" t="s">
        <v>517</v>
      </c>
      <c r="T999" s="23" t="s">
        <v>515</v>
      </c>
      <c r="U999" s="23" t="s">
        <v>516</v>
      </c>
      <c r="V999" s="23" t="s">
        <v>411</v>
      </c>
      <c r="W999" s="23" t="s">
        <v>411</v>
      </c>
      <c r="X999" s="23">
        <v>291221061</v>
      </c>
      <c r="Y999" s="23">
        <v>291221063</v>
      </c>
      <c r="Z999" s="23" t="s">
        <v>517</v>
      </c>
      <c r="AA999" s="23" t="s">
        <v>531</v>
      </c>
      <c r="AB999" s="32" t="s">
        <v>518</v>
      </c>
    </row>
    <row r="1000" spans="1:28" ht="15" customHeight="1" x14ac:dyDescent="0.25">
      <c r="A1000" s="6" t="s">
        <v>510</v>
      </c>
      <c r="B1000" s="5" t="s">
        <v>121</v>
      </c>
      <c r="C1000" s="5" t="s">
        <v>359</v>
      </c>
      <c r="D1000" s="5" t="s">
        <v>189</v>
      </c>
      <c r="E1000" s="18" t="str">
        <f t="shared" si="17"/>
        <v>R12</v>
      </c>
      <c r="F1000" s="5" t="s">
        <v>739</v>
      </c>
      <c r="G1000" s="7" t="e">
        <f>#REF!</f>
        <v>#REF!</v>
      </c>
      <c r="H1000" s="5" t="s">
        <v>411</v>
      </c>
      <c r="I1000" s="5" t="s">
        <v>738</v>
      </c>
      <c r="J1000" s="23">
        <v>509634486</v>
      </c>
      <c r="K1000" s="23">
        <v>46771</v>
      </c>
      <c r="L1000" s="23" t="s">
        <v>514</v>
      </c>
      <c r="M1000" s="23" t="s">
        <v>515</v>
      </c>
      <c r="N1000" s="23" t="s">
        <v>516</v>
      </c>
      <c r="O1000" s="23" t="s">
        <v>411</v>
      </c>
      <c r="P1000" s="23" t="s">
        <v>411</v>
      </c>
      <c r="Q1000" s="23" t="s">
        <v>608</v>
      </c>
      <c r="R1000" s="23">
        <v>291221063</v>
      </c>
      <c r="S1000" s="23" t="s">
        <v>517</v>
      </c>
      <c r="T1000" s="23" t="s">
        <v>515</v>
      </c>
      <c r="U1000" s="23" t="s">
        <v>516</v>
      </c>
      <c r="V1000" s="23" t="s">
        <v>411</v>
      </c>
      <c r="W1000" s="23" t="s">
        <v>411</v>
      </c>
      <c r="X1000" s="23">
        <v>291221061</v>
      </c>
      <c r="Y1000" s="23">
        <v>291221063</v>
      </c>
      <c r="Z1000" s="23" t="s">
        <v>517</v>
      </c>
      <c r="AA1000" s="23" t="s">
        <v>531</v>
      </c>
      <c r="AB1000" s="32" t="s">
        <v>518</v>
      </c>
    </row>
    <row r="1001" spans="1:28" ht="15" customHeight="1" x14ac:dyDescent="0.25">
      <c r="A1001" s="6" t="s">
        <v>510</v>
      </c>
      <c r="B1001" s="5" t="s">
        <v>572</v>
      </c>
      <c r="C1001" s="5" t="s">
        <v>136</v>
      </c>
      <c r="D1001" s="5" t="s">
        <v>50</v>
      </c>
      <c r="E1001" s="18" t="str">
        <f t="shared" si="17"/>
        <v>R13</v>
      </c>
      <c r="F1001" s="5" t="s">
        <v>739</v>
      </c>
      <c r="G1001" s="7" t="e">
        <f>#REF!</f>
        <v>#REF!</v>
      </c>
      <c r="H1001" s="5" t="s">
        <v>411</v>
      </c>
      <c r="I1001" s="5" t="s">
        <v>738</v>
      </c>
      <c r="J1001" s="23">
        <v>509634486</v>
      </c>
      <c r="K1001" s="23">
        <v>46771</v>
      </c>
      <c r="L1001" s="23" t="s">
        <v>514</v>
      </c>
      <c r="M1001" s="23" t="s">
        <v>515</v>
      </c>
      <c r="N1001" s="23" t="s">
        <v>516</v>
      </c>
      <c r="O1001" s="23" t="s">
        <v>411</v>
      </c>
      <c r="P1001" s="23" t="s">
        <v>411</v>
      </c>
      <c r="Q1001" s="23" t="s">
        <v>608</v>
      </c>
      <c r="R1001" s="23">
        <v>291221063</v>
      </c>
      <c r="S1001" s="23" t="s">
        <v>517</v>
      </c>
      <c r="T1001" s="23" t="s">
        <v>515</v>
      </c>
      <c r="U1001" s="23" t="s">
        <v>516</v>
      </c>
      <c r="V1001" s="23" t="s">
        <v>411</v>
      </c>
      <c r="W1001" s="23" t="s">
        <v>411</v>
      </c>
      <c r="X1001" s="23">
        <v>291221061</v>
      </c>
      <c r="Y1001" s="23">
        <v>291221063</v>
      </c>
      <c r="Z1001" s="23" t="s">
        <v>517</v>
      </c>
      <c r="AA1001" s="23" t="s">
        <v>531</v>
      </c>
      <c r="AB1001" s="32" t="s">
        <v>518</v>
      </c>
    </row>
    <row r="1002" spans="1:28" ht="15" customHeight="1" x14ac:dyDescent="0.25">
      <c r="A1002" s="6" t="s">
        <v>510</v>
      </c>
      <c r="B1002" s="5" t="s">
        <v>181</v>
      </c>
      <c r="C1002" s="5" t="s">
        <v>136</v>
      </c>
      <c r="D1002" s="5" t="s">
        <v>687</v>
      </c>
      <c r="E1002" s="18" t="str">
        <f t="shared" si="17"/>
        <v>R13</v>
      </c>
      <c r="F1002" s="5" t="s">
        <v>739</v>
      </c>
      <c r="G1002" s="7" t="e">
        <f>#REF!</f>
        <v>#REF!</v>
      </c>
      <c r="H1002" s="5" t="s">
        <v>411</v>
      </c>
      <c r="I1002" s="5" t="s">
        <v>738</v>
      </c>
      <c r="J1002" s="23">
        <v>509634486</v>
      </c>
      <c r="K1002" s="23">
        <v>46771</v>
      </c>
      <c r="L1002" s="23" t="s">
        <v>514</v>
      </c>
      <c r="M1002" s="23" t="s">
        <v>515</v>
      </c>
      <c r="N1002" s="23" t="s">
        <v>516</v>
      </c>
      <c r="O1002" s="23" t="s">
        <v>411</v>
      </c>
      <c r="P1002" s="23" t="s">
        <v>411</v>
      </c>
      <c r="Q1002" s="23" t="s">
        <v>608</v>
      </c>
      <c r="R1002" s="23">
        <v>291221063</v>
      </c>
      <c r="S1002" s="23" t="s">
        <v>517</v>
      </c>
      <c r="T1002" s="23" t="s">
        <v>515</v>
      </c>
      <c r="U1002" s="23" t="s">
        <v>516</v>
      </c>
      <c r="V1002" s="23" t="s">
        <v>411</v>
      </c>
      <c r="W1002" s="23" t="s">
        <v>411</v>
      </c>
      <c r="X1002" s="23">
        <v>291221061</v>
      </c>
      <c r="Y1002" s="23">
        <v>291221063</v>
      </c>
      <c r="Z1002" s="23" t="s">
        <v>517</v>
      </c>
      <c r="AA1002" s="23" t="s">
        <v>531</v>
      </c>
      <c r="AB1002" s="32" t="s">
        <v>518</v>
      </c>
    </row>
    <row r="1003" spans="1:28" ht="15" customHeight="1" x14ac:dyDescent="0.25">
      <c r="A1003" s="6" t="s">
        <v>510</v>
      </c>
      <c r="B1003" s="5" t="s">
        <v>106</v>
      </c>
      <c r="C1003" s="5" t="s">
        <v>257</v>
      </c>
      <c r="D1003" s="5" t="s">
        <v>113</v>
      </c>
      <c r="E1003" s="18" t="str">
        <f t="shared" si="17"/>
        <v>R12/R13</v>
      </c>
      <c r="F1003" s="5" t="s">
        <v>739</v>
      </c>
      <c r="G1003" s="7" t="e">
        <f>#REF!</f>
        <v>#REF!</v>
      </c>
      <c r="H1003" s="5" t="s">
        <v>411</v>
      </c>
      <c r="I1003" s="5" t="s">
        <v>738</v>
      </c>
      <c r="J1003" s="23">
        <v>509634486</v>
      </c>
      <c r="K1003" s="23">
        <v>46771</v>
      </c>
      <c r="L1003" s="23" t="s">
        <v>514</v>
      </c>
      <c r="M1003" s="23" t="s">
        <v>515</v>
      </c>
      <c r="N1003" s="23" t="s">
        <v>516</v>
      </c>
      <c r="O1003" s="23" t="s">
        <v>411</v>
      </c>
      <c r="P1003" s="23" t="s">
        <v>411</v>
      </c>
      <c r="Q1003" s="23" t="s">
        <v>608</v>
      </c>
      <c r="R1003" s="23">
        <v>291221063</v>
      </c>
      <c r="S1003" s="23" t="s">
        <v>517</v>
      </c>
      <c r="T1003" s="23" t="s">
        <v>515</v>
      </c>
      <c r="U1003" s="23" t="s">
        <v>516</v>
      </c>
      <c r="V1003" s="23" t="s">
        <v>411</v>
      </c>
      <c r="W1003" s="23" t="s">
        <v>411</v>
      </c>
      <c r="X1003" s="23">
        <v>291221061</v>
      </c>
      <c r="Y1003" s="23">
        <v>291221063</v>
      </c>
      <c r="Z1003" s="23" t="s">
        <v>517</v>
      </c>
      <c r="AA1003" s="23" t="s">
        <v>531</v>
      </c>
      <c r="AB1003" s="32" t="s">
        <v>518</v>
      </c>
    </row>
    <row r="1004" spans="1:28" ht="15" customHeight="1" x14ac:dyDescent="0.25">
      <c r="A1004" s="6" t="s">
        <v>510</v>
      </c>
      <c r="B1004" s="5" t="s">
        <v>107</v>
      </c>
      <c r="C1004" s="5" t="s">
        <v>141</v>
      </c>
      <c r="D1004" s="5" t="s">
        <v>66</v>
      </c>
      <c r="E1004" s="18" t="str">
        <f t="shared" si="17"/>
        <v>D15</v>
      </c>
      <c r="F1004" s="5" t="s">
        <v>739</v>
      </c>
      <c r="G1004" s="7" t="e">
        <f>#REF!</f>
        <v>#REF!</v>
      </c>
      <c r="H1004" s="5" t="s">
        <v>411</v>
      </c>
      <c r="I1004" s="5" t="s">
        <v>738</v>
      </c>
      <c r="J1004" s="23">
        <v>509634486</v>
      </c>
      <c r="K1004" s="23">
        <v>46771</v>
      </c>
      <c r="L1004" s="23" t="s">
        <v>514</v>
      </c>
      <c r="M1004" s="23" t="s">
        <v>515</v>
      </c>
      <c r="N1004" s="23" t="s">
        <v>516</v>
      </c>
      <c r="O1004" s="23" t="s">
        <v>411</v>
      </c>
      <c r="P1004" s="23" t="s">
        <v>411</v>
      </c>
      <c r="Q1004" s="23" t="s">
        <v>608</v>
      </c>
      <c r="R1004" s="23">
        <v>291221063</v>
      </c>
      <c r="S1004" s="23" t="s">
        <v>517</v>
      </c>
      <c r="T1004" s="23" t="s">
        <v>515</v>
      </c>
      <c r="U1004" s="23" t="s">
        <v>516</v>
      </c>
      <c r="V1004" s="23" t="s">
        <v>411</v>
      </c>
      <c r="W1004" s="23" t="s">
        <v>411</v>
      </c>
      <c r="X1004" s="23">
        <v>291221061</v>
      </c>
      <c r="Y1004" s="23">
        <v>291221063</v>
      </c>
      <c r="Z1004" s="23" t="s">
        <v>517</v>
      </c>
      <c r="AA1004" s="23" t="s">
        <v>531</v>
      </c>
      <c r="AB1004" s="32" t="s">
        <v>518</v>
      </c>
    </row>
    <row r="1005" spans="1:28" ht="15" customHeight="1" x14ac:dyDescent="0.25">
      <c r="A1005" s="6" t="s">
        <v>510</v>
      </c>
      <c r="B1005" s="5" t="s">
        <v>14</v>
      </c>
      <c r="C1005" s="5" t="s">
        <v>359</v>
      </c>
      <c r="D1005" s="5" t="s">
        <v>30</v>
      </c>
      <c r="E1005" s="18" t="str">
        <f t="shared" si="17"/>
        <v>R12</v>
      </c>
      <c r="F1005" s="5" t="s">
        <v>739</v>
      </c>
      <c r="G1005" s="7" t="e">
        <f>#REF!</f>
        <v>#REF!</v>
      </c>
      <c r="H1005" s="5" t="s">
        <v>411</v>
      </c>
      <c r="I1005" s="5" t="s">
        <v>738</v>
      </c>
      <c r="J1005" s="23">
        <v>509634486</v>
      </c>
      <c r="K1005" s="23">
        <v>46771</v>
      </c>
      <c r="L1005" s="23" t="s">
        <v>514</v>
      </c>
      <c r="M1005" s="23" t="s">
        <v>515</v>
      </c>
      <c r="N1005" s="23" t="s">
        <v>516</v>
      </c>
      <c r="O1005" s="23" t="s">
        <v>411</v>
      </c>
      <c r="P1005" s="23" t="s">
        <v>411</v>
      </c>
      <c r="Q1005" s="23" t="s">
        <v>608</v>
      </c>
      <c r="R1005" s="23">
        <v>291221063</v>
      </c>
      <c r="S1005" s="23" t="s">
        <v>517</v>
      </c>
      <c r="T1005" s="23" t="s">
        <v>515</v>
      </c>
      <c r="U1005" s="23" t="s">
        <v>516</v>
      </c>
      <c r="V1005" s="23" t="s">
        <v>411</v>
      </c>
      <c r="W1005" s="23" t="s">
        <v>411</v>
      </c>
      <c r="X1005" s="23">
        <v>291221061</v>
      </c>
      <c r="Y1005" s="23">
        <v>291221063</v>
      </c>
      <c r="Z1005" s="23" t="s">
        <v>517</v>
      </c>
      <c r="AA1005" s="23" t="s">
        <v>531</v>
      </c>
      <c r="AB1005" s="32" t="s">
        <v>518</v>
      </c>
    </row>
    <row r="1006" spans="1:28" ht="15" customHeight="1" x14ac:dyDescent="0.25">
      <c r="A1006" s="6" t="s">
        <v>510</v>
      </c>
      <c r="B1006" s="5" t="s">
        <v>15</v>
      </c>
      <c r="C1006" s="5" t="s">
        <v>257</v>
      </c>
      <c r="D1006" s="5" t="s">
        <v>31</v>
      </c>
      <c r="E1006" s="18" t="str">
        <f t="shared" si="17"/>
        <v>R12/R13</v>
      </c>
      <c r="F1006" s="5" t="s">
        <v>739</v>
      </c>
      <c r="G1006" s="7" t="e">
        <f>#REF!</f>
        <v>#REF!</v>
      </c>
      <c r="H1006" s="5" t="s">
        <v>411</v>
      </c>
      <c r="I1006" s="5" t="s">
        <v>738</v>
      </c>
      <c r="J1006" s="23">
        <v>509634486</v>
      </c>
      <c r="K1006" s="23">
        <v>46771</v>
      </c>
      <c r="L1006" s="23" t="s">
        <v>514</v>
      </c>
      <c r="M1006" s="23" t="s">
        <v>515</v>
      </c>
      <c r="N1006" s="23" t="s">
        <v>516</v>
      </c>
      <c r="O1006" s="23" t="s">
        <v>411</v>
      </c>
      <c r="P1006" s="23" t="s">
        <v>411</v>
      </c>
      <c r="Q1006" s="23" t="s">
        <v>608</v>
      </c>
      <c r="R1006" s="23">
        <v>291221063</v>
      </c>
      <c r="S1006" s="23" t="s">
        <v>517</v>
      </c>
      <c r="T1006" s="23" t="s">
        <v>515</v>
      </c>
      <c r="U1006" s="23" t="s">
        <v>516</v>
      </c>
      <c r="V1006" s="23" t="s">
        <v>411</v>
      </c>
      <c r="W1006" s="23" t="s">
        <v>411</v>
      </c>
      <c r="X1006" s="23">
        <v>291221061</v>
      </c>
      <c r="Y1006" s="23">
        <v>291221063</v>
      </c>
      <c r="Z1006" s="23" t="s">
        <v>517</v>
      </c>
      <c r="AA1006" s="23" t="s">
        <v>531</v>
      </c>
      <c r="AB1006" s="32" t="s">
        <v>518</v>
      </c>
    </row>
    <row r="1007" spans="1:28" ht="15" customHeight="1" x14ac:dyDescent="0.25">
      <c r="A1007" s="6" t="s">
        <v>510</v>
      </c>
      <c r="B1007" s="5" t="s">
        <v>16</v>
      </c>
      <c r="C1007" s="5" t="s">
        <v>359</v>
      </c>
      <c r="D1007" s="5" t="s">
        <v>32</v>
      </c>
      <c r="E1007" s="18" t="str">
        <f t="shared" si="17"/>
        <v>R12</v>
      </c>
      <c r="F1007" s="5" t="s">
        <v>739</v>
      </c>
      <c r="G1007" s="7" t="e">
        <f>#REF!</f>
        <v>#REF!</v>
      </c>
      <c r="H1007" s="5" t="s">
        <v>411</v>
      </c>
      <c r="I1007" s="5" t="s">
        <v>738</v>
      </c>
      <c r="J1007" s="23">
        <v>509634486</v>
      </c>
      <c r="K1007" s="23">
        <v>46771</v>
      </c>
      <c r="L1007" s="23" t="s">
        <v>514</v>
      </c>
      <c r="M1007" s="23" t="s">
        <v>515</v>
      </c>
      <c r="N1007" s="23" t="s">
        <v>516</v>
      </c>
      <c r="O1007" s="23" t="s">
        <v>411</v>
      </c>
      <c r="P1007" s="23" t="s">
        <v>411</v>
      </c>
      <c r="Q1007" s="23" t="s">
        <v>608</v>
      </c>
      <c r="R1007" s="23">
        <v>291221063</v>
      </c>
      <c r="S1007" s="23" t="s">
        <v>517</v>
      </c>
      <c r="T1007" s="23" t="s">
        <v>515</v>
      </c>
      <c r="U1007" s="23" t="s">
        <v>516</v>
      </c>
      <c r="V1007" s="23" t="s">
        <v>411</v>
      </c>
      <c r="W1007" s="23" t="s">
        <v>411</v>
      </c>
      <c r="X1007" s="23">
        <v>291221061</v>
      </c>
      <c r="Y1007" s="23">
        <v>291221063</v>
      </c>
      <c r="Z1007" s="23" t="s">
        <v>517</v>
      </c>
      <c r="AA1007" s="23" t="s">
        <v>531</v>
      </c>
      <c r="AB1007" s="32" t="s">
        <v>518</v>
      </c>
    </row>
    <row r="1008" spans="1:28" ht="15" customHeight="1" x14ac:dyDescent="0.25">
      <c r="A1008" s="6" t="s">
        <v>510</v>
      </c>
      <c r="B1008" s="5" t="s">
        <v>17</v>
      </c>
      <c r="C1008" s="5" t="s">
        <v>359</v>
      </c>
      <c r="D1008" s="5" t="s">
        <v>33</v>
      </c>
      <c r="E1008" s="18" t="str">
        <f t="shared" si="17"/>
        <v>R12</v>
      </c>
      <c r="F1008" s="5" t="s">
        <v>739</v>
      </c>
      <c r="G1008" s="7" t="e">
        <f>#REF!</f>
        <v>#REF!</v>
      </c>
      <c r="H1008" s="5" t="s">
        <v>411</v>
      </c>
      <c r="I1008" s="5" t="s">
        <v>738</v>
      </c>
      <c r="J1008" s="23">
        <v>509634486</v>
      </c>
      <c r="K1008" s="23">
        <v>46771</v>
      </c>
      <c r="L1008" s="23" t="s">
        <v>514</v>
      </c>
      <c r="M1008" s="23" t="s">
        <v>515</v>
      </c>
      <c r="N1008" s="23" t="s">
        <v>516</v>
      </c>
      <c r="O1008" s="23" t="s">
        <v>411</v>
      </c>
      <c r="P1008" s="23" t="s">
        <v>411</v>
      </c>
      <c r="Q1008" s="23" t="s">
        <v>608</v>
      </c>
      <c r="R1008" s="23">
        <v>291221063</v>
      </c>
      <c r="S1008" s="23" t="s">
        <v>517</v>
      </c>
      <c r="T1008" s="23" t="s">
        <v>515</v>
      </c>
      <c r="U1008" s="23" t="s">
        <v>516</v>
      </c>
      <c r="V1008" s="23" t="s">
        <v>411</v>
      </c>
      <c r="W1008" s="23" t="s">
        <v>411</v>
      </c>
      <c r="X1008" s="23">
        <v>291221061</v>
      </c>
      <c r="Y1008" s="23">
        <v>291221063</v>
      </c>
      <c r="Z1008" s="23" t="s">
        <v>517</v>
      </c>
      <c r="AA1008" s="23" t="s">
        <v>531</v>
      </c>
      <c r="AB1008" s="32" t="s">
        <v>518</v>
      </c>
    </row>
    <row r="1009" spans="1:28" ht="15" customHeight="1" x14ac:dyDescent="0.25">
      <c r="A1009" s="6" t="s">
        <v>510</v>
      </c>
      <c r="B1009" s="5" t="s">
        <v>18</v>
      </c>
      <c r="C1009" s="5" t="s">
        <v>257</v>
      </c>
      <c r="D1009" s="5" t="s">
        <v>34</v>
      </c>
      <c r="E1009" s="18" t="str">
        <f t="shared" si="17"/>
        <v>R12/R13</v>
      </c>
      <c r="F1009" s="5" t="s">
        <v>739</v>
      </c>
      <c r="G1009" s="7" t="e">
        <f>#REF!</f>
        <v>#REF!</v>
      </c>
      <c r="H1009" s="5" t="s">
        <v>411</v>
      </c>
      <c r="I1009" s="5" t="s">
        <v>738</v>
      </c>
      <c r="J1009" s="23">
        <v>509634486</v>
      </c>
      <c r="K1009" s="23">
        <v>46771</v>
      </c>
      <c r="L1009" s="23" t="s">
        <v>514</v>
      </c>
      <c r="M1009" s="23" t="s">
        <v>515</v>
      </c>
      <c r="N1009" s="23" t="s">
        <v>516</v>
      </c>
      <c r="O1009" s="23" t="s">
        <v>411</v>
      </c>
      <c r="P1009" s="23" t="s">
        <v>411</v>
      </c>
      <c r="Q1009" s="23" t="s">
        <v>608</v>
      </c>
      <c r="R1009" s="23">
        <v>291221063</v>
      </c>
      <c r="S1009" s="23" t="s">
        <v>517</v>
      </c>
      <c r="T1009" s="23" t="s">
        <v>515</v>
      </c>
      <c r="U1009" s="23" t="s">
        <v>516</v>
      </c>
      <c r="V1009" s="23" t="s">
        <v>411</v>
      </c>
      <c r="W1009" s="23" t="s">
        <v>411</v>
      </c>
      <c r="X1009" s="23">
        <v>291221061</v>
      </c>
      <c r="Y1009" s="23">
        <v>291221063</v>
      </c>
      <c r="Z1009" s="23" t="s">
        <v>517</v>
      </c>
      <c r="AA1009" s="23" t="s">
        <v>531</v>
      </c>
      <c r="AB1009" s="32" t="s">
        <v>518</v>
      </c>
    </row>
    <row r="1010" spans="1:28" ht="15" customHeight="1" x14ac:dyDescent="0.25">
      <c r="A1010" s="6" t="s">
        <v>510</v>
      </c>
      <c r="B1010" s="5" t="s">
        <v>108</v>
      </c>
      <c r="C1010" s="5" t="s">
        <v>359</v>
      </c>
      <c r="D1010" s="5" t="s">
        <v>114</v>
      </c>
      <c r="E1010" s="18" t="str">
        <f t="shared" si="17"/>
        <v>R12</v>
      </c>
      <c r="F1010" s="5" t="s">
        <v>739</v>
      </c>
      <c r="G1010" s="7" t="e">
        <f>#REF!</f>
        <v>#REF!</v>
      </c>
      <c r="H1010" s="5" t="s">
        <v>411</v>
      </c>
      <c r="I1010" s="5" t="s">
        <v>738</v>
      </c>
      <c r="J1010" s="23">
        <v>509634486</v>
      </c>
      <c r="K1010" s="23">
        <v>46771</v>
      </c>
      <c r="L1010" s="23" t="s">
        <v>514</v>
      </c>
      <c r="M1010" s="23" t="s">
        <v>515</v>
      </c>
      <c r="N1010" s="23" t="s">
        <v>516</v>
      </c>
      <c r="O1010" s="23" t="s">
        <v>411</v>
      </c>
      <c r="P1010" s="23" t="s">
        <v>411</v>
      </c>
      <c r="Q1010" s="23" t="s">
        <v>608</v>
      </c>
      <c r="R1010" s="23">
        <v>291221063</v>
      </c>
      <c r="S1010" s="23" t="s">
        <v>517</v>
      </c>
      <c r="T1010" s="23" t="s">
        <v>515</v>
      </c>
      <c r="U1010" s="23" t="s">
        <v>516</v>
      </c>
      <c r="V1010" s="23" t="s">
        <v>411</v>
      </c>
      <c r="W1010" s="23" t="s">
        <v>411</v>
      </c>
      <c r="X1010" s="23">
        <v>291221061</v>
      </c>
      <c r="Y1010" s="23">
        <v>291221063</v>
      </c>
      <c r="Z1010" s="23" t="s">
        <v>517</v>
      </c>
      <c r="AA1010" s="23" t="s">
        <v>531</v>
      </c>
      <c r="AB1010" s="32" t="s">
        <v>518</v>
      </c>
    </row>
    <row r="1011" spans="1:28" ht="15" customHeight="1" x14ac:dyDescent="0.25">
      <c r="A1011" s="6" t="s">
        <v>510</v>
      </c>
      <c r="B1011" s="5" t="s">
        <v>19</v>
      </c>
      <c r="C1011" s="5" t="s">
        <v>359</v>
      </c>
      <c r="D1011" s="5" t="s">
        <v>35</v>
      </c>
      <c r="E1011" s="18" t="str">
        <f t="shared" si="17"/>
        <v>R12</v>
      </c>
      <c r="F1011" s="5" t="s">
        <v>739</v>
      </c>
      <c r="G1011" s="7" t="e">
        <f>#REF!</f>
        <v>#REF!</v>
      </c>
      <c r="H1011" s="5" t="s">
        <v>411</v>
      </c>
      <c r="I1011" s="5" t="s">
        <v>738</v>
      </c>
      <c r="J1011" s="23">
        <v>509634486</v>
      </c>
      <c r="K1011" s="23">
        <v>46771</v>
      </c>
      <c r="L1011" s="23" t="s">
        <v>514</v>
      </c>
      <c r="M1011" s="23" t="s">
        <v>515</v>
      </c>
      <c r="N1011" s="23" t="s">
        <v>516</v>
      </c>
      <c r="O1011" s="23" t="s">
        <v>411</v>
      </c>
      <c r="P1011" s="23" t="s">
        <v>411</v>
      </c>
      <c r="Q1011" s="23" t="s">
        <v>608</v>
      </c>
      <c r="R1011" s="23">
        <v>291221063</v>
      </c>
      <c r="S1011" s="23" t="s">
        <v>517</v>
      </c>
      <c r="T1011" s="23" t="s">
        <v>515</v>
      </c>
      <c r="U1011" s="23" t="s">
        <v>516</v>
      </c>
      <c r="V1011" s="23" t="s">
        <v>411</v>
      </c>
      <c r="W1011" s="23" t="s">
        <v>411</v>
      </c>
      <c r="X1011" s="23">
        <v>291221061</v>
      </c>
      <c r="Y1011" s="23">
        <v>291221063</v>
      </c>
      <c r="Z1011" s="23" t="s">
        <v>517</v>
      </c>
      <c r="AA1011" s="23" t="s">
        <v>531</v>
      </c>
      <c r="AB1011" s="32" t="s">
        <v>518</v>
      </c>
    </row>
    <row r="1012" spans="1:28" ht="15" customHeight="1" x14ac:dyDescent="0.25">
      <c r="A1012" s="6" t="s">
        <v>510</v>
      </c>
      <c r="B1012" s="5" t="s">
        <v>20</v>
      </c>
      <c r="C1012" s="5" t="s">
        <v>359</v>
      </c>
      <c r="D1012" s="5" t="s">
        <v>36</v>
      </c>
      <c r="E1012" s="18" t="str">
        <f t="shared" si="17"/>
        <v>R12</v>
      </c>
      <c r="F1012" s="5" t="s">
        <v>739</v>
      </c>
      <c r="G1012" s="7" t="e">
        <f>#REF!</f>
        <v>#REF!</v>
      </c>
      <c r="H1012" s="5" t="s">
        <v>411</v>
      </c>
      <c r="I1012" s="5" t="s">
        <v>738</v>
      </c>
      <c r="J1012" s="23">
        <v>509634486</v>
      </c>
      <c r="K1012" s="23">
        <v>46771</v>
      </c>
      <c r="L1012" s="23" t="s">
        <v>514</v>
      </c>
      <c r="M1012" s="23" t="s">
        <v>515</v>
      </c>
      <c r="N1012" s="23" t="s">
        <v>516</v>
      </c>
      <c r="O1012" s="23" t="s">
        <v>411</v>
      </c>
      <c r="P1012" s="23" t="s">
        <v>411</v>
      </c>
      <c r="Q1012" s="23" t="s">
        <v>608</v>
      </c>
      <c r="R1012" s="23">
        <v>291221063</v>
      </c>
      <c r="S1012" s="23" t="s">
        <v>517</v>
      </c>
      <c r="T1012" s="23" t="s">
        <v>515</v>
      </c>
      <c r="U1012" s="23" t="s">
        <v>516</v>
      </c>
      <c r="V1012" s="23" t="s">
        <v>411</v>
      </c>
      <c r="W1012" s="23" t="s">
        <v>411</v>
      </c>
      <c r="X1012" s="23">
        <v>291221061</v>
      </c>
      <c r="Y1012" s="23">
        <v>291221063</v>
      </c>
      <c r="Z1012" s="23" t="s">
        <v>517</v>
      </c>
      <c r="AA1012" s="23" t="s">
        <v>531</v>
      </c>
      <c r="AB1012" s="32" t="s">
        <v>518</v>
      </c>
    </row>
    <row r="1013" spans="1:28" ht="15" customHeight="1" x14ac:dyDescent="0.25">
      <c r="A1013" s="6" t="s">
        <v>510</v>
      </c>
      <c r="B1013" s="5" t="s">
        <v>22</v>
      </c>
      <c r="C1013" s="5" t="s">
        <v>136</v>
      </c>
      <c r="D1013" s="5" t="s">
        <v>38</v>
      </c>
      <c r="E1013" s="18" t="str">
        <f t="shared" si="17"/>
        <v>R13</v>
      </c>
      <c r="F1013" s="5" t="s">
        <v>739</v>
      </c>
      <c r="G1013" s="7" t="e">
        <f>#REF!</f>
        <v>#REF!</v>
      </c>
      <c r="H1013" s="5" t="s">
        <v>411</v>
      </c>
      <c r="I1013" s="5" t="s">
        <v>738</v>
      </c>
      <c r="J1013" s="23">
        <v>509634486</v>
      </c>
      <c r="K1013" s="23">
        <v>46771</v>
      </c>
      <c r="L1013" s="23" t="s">
        <v>514</v>
      </c>
      <c r="M1013" s="23" t="s">
        <v>515</v>
      </c>
      <c r="N1013" s="23" t="s">
        <v>516</v>
      </c>
      <c r="O1013" s="23" t="s">
        <v>411</v>
      </c>
      <c r="P1013" s="23" t="s">
        <v>411</v>
      </c>
      <c r="Q1013" s="23" t="s">
        <v>608</v>
      </c>
      <c r="R1013" s="23">
        <v>291221063</v>
      </c>
      <c r="S1013" s="23" t="s">
        <v>517</v>
      </c>
      <c r="T1013" s="23" t="s">
        <v>515</v>
      </c>
      <c r="U1013" s="23" t="s">
        <v>516</v>
      </c>
      <c r="V1013" s="23" t="s">
        <v>411</v>
      </c>
      <c r="W1013" s="23" t="s">
        <v>411</v>
      </c>
      <c r="X1013" s="23">
        <v>291221061</v>
      </c>
      <c r="Y1013" s="23">
        <v>291221063</v>
      </c>
      <c r="Z1013" s="23" t="s">
        <v>517</v>
      </c>
      <c r="AA1013" s="23" t="s">
        <v>531</v>
      </c>
      <c r="AB1013" s="32" t="s">
        <v>518</v>
      </c>
    </row>
    <row r="1014" spans="1:28" ht="15" customHeight="1" x14ac:dyDescent="0.25">
      <c r="A1014" s="6" t="s">
        <v>510</v>
      </c>
      <c r="B1014" s="5" t="s">
        <v>23</v>
      </c>
      <c r="C1014" s="5" t="s">
        <v>136</v>
      </c>
      <c r="D1014" s="5" t="s">
        <v>39</v>
      </c>
      <c r="E1014" s="18" t="str">
        <f t="shared" si="17"/>
        <v>R13</v>
      </c>
      <c r="F1014" s="5" t="s">
        <v>739</v>
      </c>
      <c r="G1014" s="7" t="e">
        <f>#REF!</f>
        <v>#REF!</v>
      </c>
      <c r="H1014" s="5" t="s">
        <v>411</v>
      </c>
      <c r="I1014" s="5" t="s">
        <v>738</v>
      </c>
      <c r="J1014" s="23">
        <v>509634486</v>
      </c>
      <c r="K1014" s="23">
        <v>46771</v>
      </c>
      <c r="L1014" s="23" t="s">
        <v>514</v>
      </c>
      <c r="M1014" s="23" t="s">
        <v>515</v>
      </c>
      <c r="N1014" s="23" t="s">
        <v>516</v>
      </c>
      <c r="O1014" s="23" t="s">
        <v>411</v>
      </c>
      <c r="P1014" s="23" t="s">
        <v>411</v>
      </c>
      <c r="Q1014" s="23" t="s">
        <v>608</v>
      </c>
      <c r="R1014" s="23">
        <v>291221063</v>
      </c>
      <c r="S1014" s="23" t="s">
        <v>517</v>
      </c>
      <c r="T1014" s="23" t="s">
        <v>515</v>
      </c>
      <c r="U1014" s="23" t="s">
        <v>516</v>
      </c>
      <c r="V1014" s="23" t="s">
        <v>411</v>
      </c>
      <c r="W1014" s="23" t="s">
        <v>411</v>
      </c>
      <c r="X1014" s="23">
        <v>291221061</v>
      </c>
      <c r="Y1014" s="23">
        <v>291221063</v>
      </c>
      <c r="Z1014" s="23" t="s">
        <v>517</v>
      </c>
      <c r="AA1014" s="23" t="s">
        <v>531</v>
      </c>
      <c r="AB1014" s="32" t="s">
        <v>518</v>
      </c>
    </row>
    <row r="1015" spans="1:28" ht="15" customHeight="1" x14ac:dyDescent="0.25">
      <c r="A1015" s="6" t="s">
        <v>510</v>
      </c>
      <c r="B1015" s="5" t="s">
        <v>453</v>
      </c>
      <c r="C1015" s="5" t="s">
        <v>136</v>
      </c>
      <c r="D1015" s="5" t="s">
        <v>454</v>
      </c>
      <c r="E1015" s="18" t="str">
        <f t="shared" si="17"/>
        <v>R13</v>
      </c>
      <c r="F1015" s="5" t="s">
        <v>739</v>
      </c>
      <c r="G1015" s="7" t="e">
        <f>#REF!</f>
        <v>#REF!</v>
      </c>
      <c r="H1015" s="5" t="s">
        <v>411</v>
      </c>
      <c r="I1015" s="5" t="s">
        <v>738</v>
      </c>
      <c r="J1015" s="23">
        <v>509634486</v>
      </c>
      <c r="K1015" s="23">
        <v>46771</v>
      </c>
      <c r="L1015" s="23" t="s">
        <v>514</v>
      </c>
      <c r="M1015" s="23" t="s">
        <v>515</v>
      </c>
      <c r="N1015" s="23" t="s">
        <v>516</v>
      </c>
      <c r="O1015" s="23" t="s">
        <v>411</v>
      </c>
      <c r="P1015" s="23" t="s">
        <v>411</v>
      </c>
      <c r="Q1015" s="23" t="s">
        <v>608</v>
      </c>
      <c r="R1015" s="23">
        <v>291221063</v>
      </c>
      <c r="S1015" s="23" t="s">
        <v>517</v>
      </c>
      <c r="T1015" s="23" t="s">
        <v>515</v>
      </c>
      <c r="U1015" s="23" t="s">
        <v>516</v>
      </c>
      <c r="V1015" s="23" t="s">
        <v>411</v>
      </c>
      <c r="W1015" s="23" t="s">
        <v>411</v>
      </c>
      <c r="X1015" s="23">
        <v>291221061</v>
      </c>
      <c r="Y1015" s="23">
        <v>291221063</v>
      </c>
      <c r="Z1015" s="23" t="s">
        <v>517</v>
      </c>
      <c r="AA1015" s="23" t="s">
        <v>531</v>
      </c>
      <c r="AB1015" s="32" t="s">
        <v>518</v>
      </c>
    </row>
    <row r="1016" spans="1:28" ht="15" customHeight="1" x14ac:dyDescent="0.25">
      <c r="A1016" s="6" t="s">
        <v>510</v>
      </c>
      <c r="B1016" s="5" t="s">
        <v>575</v>
      </c>
      <c r="C1016" s="5" t="s">
        <v>257</v>
      </c>
      <c r="D1016" s="5" t="s">
        <v>523</v>
      </c>
      <c r="E1016" s="18" t="str">
        <f t="shared" si="17"/>
        <v>R12/R13</v>
      </c>
      <c r="F1016" s="5" t="s">
        <v>739</v>
      </c>
      <c r="G1016" s="7" t="e">
        <f>#REF!</f>
        <v>#REF!</v>
      </c>
      <c r="H1016" s="5" t="s">
        <v>411</v>
      </c>
      <c r="I1016" s="5" t="s">
        <v>738</v>
      </c>
      <c r="J1016" s="23">
        <v>509634486</v>
      </c>
      <c r="K1016" s="23">
        <v>46771</v>
      </c>
      <c r="L1016" s="23" t="s">
        <v>514</v>
      </c>
      <c r="M1016" s="23" t="s">
        <v>515</v>
      </c>
      <c r="N1016" s="23" t="s">
        <v>516</v>
      </c>
      <c r="O1016" s="23" t="s">
        <v>411</v>
      </c>
      <c r="P1016" s="23" t="s">
        <v>411</v>
      </c>
      <c r="Q1016" s="23" t="s">
        <v>608</v>
      </c>
      <c r="R1016" s="23">
        <v>291221063</v>
      </c>
      <c r="S1016" s="23" t="s">
        <v>517</v>
      </c>
      <c r="T1016" s="23" t="s">
        <v>515</v>
      </c>
      <c r="U1016" s="23" t="s">
        <v>516</v>
      </c>
      <c r="V1016" s="23" t="s">
        <v>411</v>
      </c>
      <c r="W1016" s="23" t="s">
        <v>411</v>
      </c>
      <c r="X1016" s="23">
        <v>291221061</v>
      </c>
      <c r="Y1016" s="23">
        <v>291221063</v>
      </c>
      <c r="Z1016" s="23" t="s">
        <v>517</v>
      </c>
      <c r="AA1016" s="23" t="s">
        <v>531</v>
      </c>
      <c r="AB1016" s="32" t="s">
        <v>518</v>
      </c>
    </row>
    <row r="1017" spans="1:28" ht="15" customHeight="1" x14ac:dyDescent="0.25">
      <c r="A1017" s="6" t="s">
        <v>510</v>
      </c>
      <c r="B1017" s="5" t="s">
        <v>177</v>
      </c>
      <c r="C1017" s="5" t="s">
        <v>257</v>
      </c>
      <c r="D1017" s="5" t="s">
        <v>957</v>
      </c>
      <c r="E1017" s="18" t="str">
        <f t="shared" si="17"/>
        <v>R12/R13</v>
      </c>
      <c r="F1017" s="5" t="s">
        <v>739</v>
      </c>
      <c r="G1017" s="7" t="e">
        <f>#REF!</f>
        <v>#REF!</v>
      </c>
      <c r="H1017" s="5" t="s">
        <v>411</v>
      </c>
      <c r="I1017" s="5" t="s">
        <v>738</v>
      </c>
      <c r="J1017" s="23">
        <v>509634486</v>
      </c>
      <c r="K1017" s="23">
        <v>46771</v>
      </c>
      <c r="L1017" s="23" t="s">
        <v>514</v>
      </c>
      <c r="M1017" s="23" t="s">
        <v>515</v>
      </c>
      <c r="N1017" s="23" t="s">
        <v>516</v>
      </c>
      <c r="O1017" s="23" t="s">
        <v>411</v>
      </c>
      <c r="P1017" s="23" t="s">
        <v>411</v>
      </c>
      <c r="Q1017" s="23" t="s">
        <v>608</v>
      </c>
      <c r="R1017" s="23">
        <v>291221063</v>
      </c>
      <c r="S1017" s="23" t="s">
        <v>517</v>
      </c>
      <c r="T1017" s="23" t="s">
        <v>515</v>
      </c>
      <c r="U1017" s="23" t="s">
        <v>516</v>
      </c>
      <c r="V1017" s="23" t="s">
        <v>411</v>
      </c>
      <c r="W1017" s="23" t="s">
        <v>411</v>
      </c>
      <c r="X1017" s="23">
        <v>291221061</v>
      </c>
      <c r="Y1017" s="23">
        <v>291221063</v>
      </c>
      <c r="Z1017" s="23" t="s">
        <v>517</v>
      </c>
      <c r="AA1017" s="23" t="s">
        <v>531</v>
      </c>
      <c r="AB1017" s="32" t="s">
        <v>518</v>
      </c>
    </row>
    <row r="1018" spans="1:28" ht="15" customHeight="1" x14ac:dyDescent="0.25">
      <c r="A1018" s="6" t="s">
        <v>510</v>
      </c>
      <c r="B1018" s="5" t="s">
        <v>24</v>
      </c>
      <c r="C1018" s="5" t="s">
        <v>257</v>
      </c>
      <c r="D1018" s="5" t="s">
        <v>40</v>
      </c>
      <c r="E1018" s="18" t="str">
        <f t="shared" si="17"/>
        <v>R12/R13</v>
      </c>
      <c r="F1018" s="5" t="s">
        <v>739</v>
      </c>
      <c r="G1018" s="7" t="e">
        <f>#REF!</f>
        <v>#REF!</v>
      </c>
      <c r="H1018" s="5" t="s">
        <v>411</v>
      </c>
      <c r="I1018" s="5" t="s">
        <v>738</v>
      </c>
      <c r="J1018" s="23">
        <v>509634486</v>
      </c>
      <c r="K1018" s="23">
        <v>46771</v>
      </c>
      <c r="L1018" s="23" t="s">
        <v>514</v>
      </c>
      <c r="M1018" s="23" t="s">
        <v>515</v>
      </c>
      <c r="N1018" s="23" t="s">
        <v>516</v>
      </c>
      <c r="O1018" s="23" t="s">
        <v>411</v>
      </c>
      <c r="P1018" s="23" t="s">
        <v>411</v>
      </c>
      <c r="Q1018" s="23" t="s">
        <v>608</v>
      </c>
      <c r="R1018" s="23">
        <v>291221063</v>
      </c>
      <c r="S1018" s="23" t="s">
        <v>517</v>
      </c>
      <c r="T1018" s="23" t="s">
        <v>515</v>
      </c>
      <c r="U1018" s="23" t="s">
        <v>516</v>
      </c>
      <c r="V1018" s="23" t="s">
        <v>411</v>
      </c>
      <c r="W1018" s="23" t="s">
        <v>411</v>
      </c>
      <c r="X1018" s="23">
        <v>291221061</v>
      </c>
      <c r="Y1018" s="23">
        <v>291221063</v>
      </c>
      <c r="Z1018" s="23" t="s">
        <v>517</v>
      </c>
      <c r="AA1018" s="23" t="s">
        <v>531</v>
      </c>
      <c r="AB1018" s="32" t="s">
        <v>518</v>
      </c>
    </row>
    <row r="1019" spans="1:28" ht="15" customHeight="1" x14ac:dyDescent="0.25">
      <c r="A1019" s="46" t="s">
        <v>205</v>
      </c>
      <c r="B1019" s="42" t="s">
        <v>682</v>
      </c>
      <c r="C1019" s="42" t="s">
        <v>136</v>
      </c>
      <c r="D1019" s="42" t="s">
        <v>99</v>
      </c>
      <c r="E1019" s="18" t="str">
        <f t="shared" si="17"/>
        <v>R13</v>
      </c>
      <c r="F1019" s="42" t="s">
        <v>735</v>
      </c>
      <c r="G1019" s="47" t="e">
        <f>#REF!</f>
        <v>#REF!</v>
      </c>
      <c r="H1019" s="42" t="s">
        <v>351</v>
      </c>
      <c r="I1019" s="42" t="s">
        <v>733</v>
      </c>
      <c r="J1019" s="28">
        <v>511062052</v>
      </c>
      <c r="K1019" s="28">
        <v>38212</v>
      </c>
      <c r="L1019" s="28" t="s">
        <v>500</v>
      </c>
      <c r="M1019" s="28" t="s">
        <v>212</v>
      </c>
      <c r="N1019" s="28" t="s">
        <v>501</v>
      </c>
      <c r="O1019" s="28" t="s">
        <v>422</v>
      </c>
      <c r="P1019" s="28" t="s">
        <v>347</v>
      </c>
      <c r="Q1019" s="28">
        <v>291740539</v>
      </c>
      <c r="R1019" s="28">
        <v>291743782</v>
      </c>
      <c r="S1019" s="28" t="s">
        <v>502</v>
      </c>
      <c r="T1019" s="28" t="s">
        <v>504</v>
      </c>
      <c r="U1019" s="28" t="s">
        <v>505</v>
      </c>
      <c r="V1019" s="28" t="s">
        <v>350</v>
      </c>
      <c r="W1019" s="28" t="s">
        <v>351</v>
      </c>
      <c r="X1019" s="28"/>
      <c r="Y1019" s="28"/>
      <c r="Z1019" s="28"/>
      <c r="AA1019" s="28" t="s">
        <v>499</v>
      </c>
      <c r="AB1019" s="43" t="s">
        <v>503</v>
      </c>
    </row>
    <row r="1020" spans="1:28" ht="15" customHeight="1" x14ac:dyDescent="0.25">
      <c r="A1020" s="46" t="s">
        <v>205</v>
      </c>
      <c r="B1020" s="49" t="s">
        <v>710</v>
      </c>
      <c r="C1020" s="42" t="s">
        <v>136</v>
      </c>
      <c r="D1020" s="50" t="s">
        <v>711</v>
      </c>
      <c r="E1020" s="18" t="str">
        <f t="shared" si="17"/>
        <v>R13</v>
      </c>
      <c r="F1020" s="42" t="s">
        <v>735</v>
      </c>
      <c r="G1020" s="47" t="e">
        <f>#REF!</f>
        <v>#REF!</v>
      </c>
      <c r="H1020" s="42" t="s">
        <v>351</v>
      </c>
      <c r="I1020" s="42" t="s">
        <v>733</v>
      </c>
      <c r="J1020" s="28">
        <v>511062052</v>
      </c>
      <c r="K1020" s="28">
        <v>38212</v>
      </c>
      <c r="L1020" s="28" t="s">
        <v>500</v>
      </c>
      <c r="M1020" s="28" t="s">
        <v>212</v>
      </c>
      <c r="N1020" s="28" t="s">
        <v>501</v>
      </c>
      <c r="O1020" s="28" t="s">
        <v>422</v>
      </c>
      <c r="P1020" s="28" t="s">
        <v>347</v>
      </c>
      <c r="Q1020" s="28">
        <v>291740539</v>
      </c>
      <c r="R1020" s="28">
        <v>291743782</v>
      </c>
      <c r="S1020" s="28" t="s">
        <v>502</v>
      </c>
      <c r="T1020" s="28" t="s">
        <v>504</v>
      </c>
      <c r="U1020" s="28" t="s">
        <v>505</v>
      </c>
      <c r="V1020" s="28" t="s">
        <v>350</v>
      </c>
      <c r="W1020" s="28" t="s">
        <v>351</v>
      </c>
      <c r="X1020" s="28"/>
      <c r="Y1020" s="28"/>
      <c r="Z1020" s="28"/>
      <c r="AA1020" s="28" t="s">
        <v>499</v>
      </c>
      <c r="AB1020" s="43" t="s">
        <v>503</v>
      </c>
    </row>
    <row r="1021" spans="1:28" ht="15" customHeight="1" x14ac:dyDescent="0.25">
      <c r="A1021" s="46" t="s">
        <v>205</v>
      </c>
      <c r="B1021" s="42" t="s">
        <v>683</v>
      </c>
      <c r="C1021" s="42" t="s">
        <v>136</v>
      </c>
      <c r="D1021" s="42" t="s">
        <v>100</v>
      </c>
      <c r="E1021" s="18" t="str">
        <f t="shared" si="17"/>
        <v>R13</v>
      </c>
      <c r="F1021" s="42" t="s">
        <v>735</v>
      </c>
      <c r="G1021" s="47" t="e">
        <f>#REF!</f>
        <v>#REF!</v>
      </c>
      <c r="H1021" s="42" t="s">
        <v>351</v>
      </c>
      <c r="I1021" s="42" t="s">
        <v>733</v>
      </c>
      <c r="J1021" s="28">
        <v>511062052</v>
      </c>
      <c r="K1021" s="28">
        <v>38212</v>
      </c>
      <c r="L1021" s="28" t="s">
        <v>500</v>
      </c>
      <c r="M1021" s="28" t="s">
        <v>212</v>
      </c>
      <c r="N1021" s="28" t="s">
        <v>501</v>
      </c>
      <c r="O1021" s="28" t="s">
        <v>422</v>
      </c>
      <c r="P1021" s="28" t="s">
        <v>347</v>
      </c>
      <c r="Q1021" s="28">
        <v>291740539</v>
      </c>
      <c r="R1021" s="28">
        <v>291743782</v>
      </c>
      <c r="S1021" s="28" t="s">
        <v>502</v>
      </c>
      <c r="T1021" s="28" t="s">
        <v>504</v>
      </c>
      <c r="U1021" s="28" t="s">
        <v>505</v>
      </c>
      <c r="V1021" s="28" t="s">
        <v>350</v>
      </c>
      <c r="W1021" s="28" t="s">
        <v>351</v>
      </c>
      <c r="X1021" s="28"/>
      <c r="Y1021" s="28"/>
      <c r="Z1021" s="28"/>
      <c r="AA1021" s="28" t="s">
        <v>499</v>
      </c>
      <c r="AB1021" s="43" t="s">
        <v>503</v>
      </c>
    </row>
    <row r="1022" spans="1:28" ht="15" customHeight="1" x14ac:dyDescent="0.25">
      <c r="A1022" s="46" t="s">
        <v>205</v>
      </c>
      <c r="B1022" s="42" t="s">
        <v>92</v>
      </c>
      <c r="C1022" s="42" t="s">
        <v>141</v>
      </c>
      <c r="D1022" s="42" t="s">
        <v>737</v>
      </c>
      <c r="E1022" s="18" t="str">
        <f t="shared" si="17"/>
        <v>D15</v>
      </c>
      <c r="F1022" s="42" t="s">
        <v>735</v>
      </c>
      <c r="G1022" s="47" t="e">
        <f>#REF!</f>
        <v>#REF!</v>
      </c>
      <c r="H1022" s="42" t="s">
        <v>351</v>
      </c>
      <c r="I1022" s="42" t="s">
        <v>733</v>
      </c>
      <c r="J1022" s="28">
        <v>511062052</v>
      </c>
      <c r="K1022" s="28">
        <v>38212</v>
      </c>
      <c r="L1022" s="28" t="s">
        <v>500</v>
      </c>
      <c r="M1022" s="28" t="s">
        <v>212</v>
      </c>
      <c r="N1022" s="28" t="s">
        <v>501</v>
      </c>
      <c r="O1022" s="28" t="s">
        <v>422</v>
      </c>
      <c r="P1022" s="28" t="s">
        <v>347</v>
      </c>
      <c r="Q1022" s="28">
        <v>291740539</v>
      </c>
      <c r="R1022" s="28">
        <v>291743782</v>
      </c>
      <c r="S1022" s="28" t="s">
        <v>502</v>
      </c>
      <c r="T1022" s="28" t="s">
        <v>504</v>
      </c>
      <c r="U1022" s="28" t="s">
        <v>505</v>
      </c>
      <c r="V1022" s="28" t="s">
        <v>350</v>
      </c>
      <c r="W1022" s="28" t="s">
        <v>351</v>
      </c>
      <c r="X1022" s="28"/>
      <c r="Y1022" s="28"/>
      <c r="Z1022" s="28"/>
      <c r="AA1022" s="28" t="s">
        <v>499</v>
      </c>
      <c r="AB1022" s="43" t="s">
        <v>503</v>
      </c>
    </row>
    <row r="1023" spans="1:28" ht="15" customHeight="1" x14ac:dyDescent="0.25">
      <c r="A1023" s="46" t="s">
        <v>205</v>
      </c>
      <c r="B1023" s="49" t="s">
        <v>172</v>
      </c>
      <c r="C1023" s="42" t="s">
        <v>141</v>
      </c>
      <c r="D1023" s="50" t="s">
        <v>693</v>
      </c>
      <c r="E1023" s="18" t="str">
        <f t="shared" si="17"/>
        <v>D15</v>
      </c>
      <c r="F1023" s="42" t="s">
        <v>735</v>
      </c>
      <c r="G1023" s="47" t="e">
        <f>#REF!</f>
        <v>#REF!</v>
      </c>
      <c r="H1023" s="42" t="s">
        <v>351</v>
      </c>
      <c r="I1023" s="42" t="s">
        <v>733</v>
      </c>
      <c r="J1023" s="28">
        <v>511062052</v>
      </c>
      <c r="K1023" s="28">
        <v>38212</v>
      </c>
      <c r="L1023" s="28" t="s">
        <v>500</v>
      </c>
      <c r="M1023" s="28" t="s">
        <v>212</v>
      </c>
      <c r="N1023" s="28" t="s">
        <v>501</v>
      </c>
      <c r="O1023" s="28" t="s">
        <v>422</v>
      </c>
      <c r="P1023" s="28" t="s">
        <v>347</v>
      </c>
      <c r="Q1023" s="28">
        <v>291740539</v>
      </c>
      <c r="R1023" s="28">
        <v>291743782</v>
      </c>
      <c r="S1023" s="28" t="s">
        <v>502</v>
      </c>
      <c r="T1023" s="28" t="s">
        <v>504</v>
      </c>
      <c r="U1023" s="28" t="s">
        <v>505</v>
      </c>
      <c r="V1023" s="28" t="s">
        <v>350</v>
      </c>
      <c r="W1023" s="28" t="s">
        <v>351</v>
      </c>
      <c r="X1023" s="28"/>
      <c r="Y1023" s="28"/>
      <c r="Z1023" s="28"/>
      <c r="AA1023" s="28" t="s">
        <v>499</v>
      </c>
      <c r="AB1023" s="43" t="s">
        <v>503</v>
      </c>
    </row>
    <row r="1024" spans="1:28" ht="15" customHeight="1" x14ac:dyDescent="0.25">
      <c r="A1024" s="46" t="s">
        <v>205</v>
      </c>
      <c r="B1024" s="42" t="s">
        <v>643</v>
      </c>
      <c r="C1024" s="42" t="s">
        <v>203</v>
      </c>
      <c r="D1024" s="42" t="s">
        <v>736</v>
      </c>
      <c r="E1024" s="18" t="str">
        <f t="shared" si="17"/>
        <v>D9/D15</v>
      </c>
      <c r="F1024" s="42" t="s">
        <v>735</v>
      </c>
      <c r="G1024" s="47" t="e">
        <f>#REF!</f>
        <v>#REF!</v>
      </c>
      <c r="H1024" s="42" t="s">
        <v>351</v>
      </c>
      <c r="I1024" s="42" t="s">
        <v>733</v>
      </c>
      <c r="J1024" s="28">
        <v>511062052</v>
      </c>
      <c r="K1024" s="28">
        <v>38212</v>
      </c>
      <c r="L1024" s="28" t="s">
        <v>500</v>
      </c>
      <c r="M1024" s="28" t="s">
        <v>212</v>
      </c>
      <c r="N1024" s="28" t="s">
        <v>501</v>
      </c>
      <c r="O1024" s="28" t="s">
        <v>422</v>
      </c>
      <c r="P1024" s="28" t="s">
        <v>347</v>
      </c>
      <c r="Q1024" s="28">
        <v>291740539</v>
      </c>
      <c r="R1024" s="28">
        <v>291743782</v>
      </c>
      <c r="S1024" s="28" t="s">
        <v>502</v>
      </c>
      <c r="T1024" s="28" t="s">
        <v>504</v>
      </c>
      <c r="U1024" s="28" t="s">
        <v>505</v>
      </c>
      <c r="V1024" s="28" t="s">
        <v>350</v>
      </c>
      <c r="W1024" s="28" t="s">
        <v>351</v>
      </c>
      <c r="X1024" s="28"/>
      <c r="Y1024" s="28"/>
      <c r="Z1024" s="28"/>
      <c r="AA1024" s="28" t="s">
        <v>499</v>
      </c>
      <c r="AB1024" s="43" t="s">
        <v>503</v>
      </c>
    </row>
    <row r="1025" spans="1:28" ht="15" customHeight="1" x14ac:dyDescent="0.25">
      <c r="A1025" s="46" t="s">
        <v>205</v>
      </c>
      <c r="B1025" s="42" t="s">
        <v>90</v>
      </c>
      <c r="C1025" s="42" t="s">
        <v>141</v>
      </c>
      <c r="D1025" s="42" t="s">
        <v>700</v>
      </c>
      <c r="E1025" s="18" t="str">
        <f t="shared" si="17"/>
        <v>D15</v>
      </c>
      <c r="F1025" s="42" t="s">
        <v>735</v>
      </c>
      <c r="G1025" s="47" t="e">
        <f>#REF!</f>
        <v>#REF!</v>
      </c>
      <c r="H1025" s="42" t="s">
        <v>351</v>
      </c>
      <c r="I1025" s="42" t="s">
        <v>733</v>
      </c>
      <c r="J1025" s="28">
        <v>511062052</v>
      </c>
      <c r="K1025" s="28">
        <v>38212</v>
      </c>
      <c r="L1025" s="28" t="s">
        <v>500</v>
      </c>
      <c r="M1025" s="28" t="s">
        <v>212</v>
      </c>
      <c r="N1025" s="28" t="s">
        <v>501</v>
      </c>
      <c r="O1025" s="28" t="s">
        <v>422</v>
      </c>
      <c r="P1025" s="28" t="s">
        <v>347</v>
      </c>
      <c r="Q1025" s="28">
        <v>291740539</v>
      </c>
      <c r="R1025" s="28">
        <v>291743782</v>
      </c>
      <c r="S1025" s="28" t="s">
        <v>502</v>
      </c>
      <c r="T1025" s="28" t="s">
        <v>504</v>
      </c>
      <c r="U1025" s="28" t="s">
        <v>505</v>
      </c>
      <c r="V1025" s="28" t="s">
        <v>350</v>
      </c>
      <c r="W1025" s="28" t="s">
        <v>351</v>
      </c>
      <c r="X1025" s="28"/>
      <c r="Y1025" s="28"/>
      <c r="Z1025" s="28"/>
      <c r="AA1025" s="28" t="s">
        <v>499</v>
      </c>
      <c r="AB1025" s="43" t="s">
        <v>503</v>
      </c>
    </row>
    <row r="1026" spans="1:28" ht="15" customHeight="1" x14ac:dyDescent="0.25">
      <c r="A1026" s="46" t="s">
        <v>205</v>
      </c>
      <c r="B1026" s="42" t="s">
        <v>644</v>
      </c>
      <c r="C1026" s="42" t="s">
        <v>141</v>
      </c>
      <c r="D1026" s="42" t="s">
        <v>173</v>
      </c>
      <c r="E1026" s="18" t="str">
        <f t="shared" ref="E1026:E1080" si="18">C1026</f>
        <v>D15</v>
      </c>
      <c r="F1026" s="42" t="s">
        <v>735</v>
      </c>
      <c r="G1026" s="47" t="e">
        <f>#REF!</f>
        <v>#REF!</v>
      </c>
      <c r="H1026" s="42" t="s">
        <v>351</v>
      </c>
      <c r="I1026" s="42" t="s">
        <v>733</v>
      </c>
      <c r="J1026" s="28">
        <v>511062052</v>
      </c>
      <c r="K1026" s="28">
        <v>38212</v>
      </c>
      <c r="L1026" s="28" t="s">
        <v>500</v>
      </c>
      <c r="M1026" s="28" t="s">
        <v>212</v>
      </c>
      <c r="N1026" s="28" t="s">
        <v>501</v>
      </c>
      <c r="O1026" s="28" t="s">
        <v>422</v>
      </c>
      <c r="P1026" s="28" t="s">
        <v>347</v>
      </c>
      <c r="Q1026" s="28">
        <v>291740539</v>
      </c>
      <c r="R1026" s="28">
        <v>291743782</v>
      </c>
      <c r="S1026" s="28" t="s">
        <v>502</v>
      </c>
      <c r="T1026" s="28" t="s">
        <v>504</v>
      </c>
      <c r="U1026" s="28" t="s">
        <v>505</v>
      </c>
      <c r="V1026" s="28" t="s">
        <v>350</v>
      </c>
      <c r="W1026" s="28" t="s">
        <v>351</v>
      </c>
      <c r="X1026" s="28"/>
      <c r="Y1026" s="28"/>
      <c r="Z1026" s="28"/>
      <c r="AA1026" s="28" t="s">
        <v>499</v>
      </c>
      <c r="AB1026" s="43" t="s">
        <v>503</v>
      </c>
    </row>
    <row r="1027" spans="1:28" ht="15" customHeight="1" x14ac:dyDescent="0.25">
      <c r="A1027" s="46" t="s">
        <v>205</v>
      </c>
      <c r="B1027" s="42" t="s">
        <v>93</v>
      </c>
      <c r="C1027" s="42" t="s">
        <v>141</v>
      </c>
      <c r="D1027" s="42" t="s">
        <v>310</v>
      </c>
      <c r="E1027" s="18" t="str">
        <f t="shared" si="18"/>
        <v>D15</v>
      </c>
      <c r="F1027" s="42" t="s">
        <v>735</v>
      </c>
      <c r="G1027" s="47" t="e">
        <f>#REF!</f>
        <v>#REF!</v>
      </c>
      <c r="H1027" s="42" t="s">
        <v>351</v>
      </c>
      <c r="I1027" s="42" t="s">
        <v>733</v>
      </c>
      <c r="J1027" s="28">
        <v>511062052</v>
      </c>
      <c r="K1027" s="28">
        <v>38212</v>
      </c>
      <c r="L1027" s="28" t="s">
        <v>500</v>
      </c>
      <c r="M1027" s="28" t="s">
        <v>212</v>
      </c>
      <c r="N1027" s="28" t="s">
        <v>501</v>
      </c>
      <c r="O1027" s="28" t="s">
        <v>422</v>
      </c>
      <c r="P1027" s="28" t="s">
        <v>347</v>
      </c>
      <c r="Q1027" s="28">
        <v>291740539</v>
      </c>
      <c r="R1027" s="28">
        <v>291743782</v>
      </c>
      <c r="S1027" s="28" t="s">
        <v>502</v>
      </c>
      <c r="T1027" s="28" t="s">
        <v>504</v>
      </c>
      <c r="U1027" s="28" t="s">
        <v>505</v>
      </c>
      <c r="V1027" s="28" t="s">
        <v>350</v>
      </c>
      <c r="W1027" s="28" t="s">
        <v>351</v>
      </c>
      <c r="X1027" s="28"/>
      <c r="Y1027" s="28"/>
      <c r="Z1027" s="28"/>
      <c r="AA1027" s="28" t="s">
        <v>499</v>
      </c>
      <c r="AB1027" s="43" t="s">
        <v>503</v>
      </c>
    </row>
    <row r="1028" spans="1:28" ht="15" customHeight="1" x14ac:dyDescent="0.25">
      <c r="A1028" s="46" t="s">
        <v>205</v>
      </c>
      <c r="B1028" s="42" t="s">
        <v>645</v>
      </c>
      <c r="C1028" s="42" t="s">
        <v>141</v>
      </c>
      <c r="D1028" s="42" t="s">
        <v>174</v>
      </c>
      <c r="E1028" s="18" t="str">
        <f t="shared" si="18"/>
        <v>D15</v>
      </c>
      <c r="F1028" s="42" t="s">
        <v>735</v>
      </c>
      <c r="G1028" s="47" t="e">
        <f>#REF!</f>
        <v>#REF!</v>
      </c>
      <c r="H1028" s="42" t="s">
        <v>351</v>
      </c>
      <c r="I1028" s="42" t="s">
        <v>733</v>
      </c>
      <c r="J1028" s="28">
        <v>511062052</v>
      </c>
      <c r="K1028" s="28">
        <v>38212</v>
      </c>
      <c r="L1028" s="28" t="s">
        <v>500</v>
      </c>
      <c r="M1028" s="28" t="s">
        <v>212</v>
      </c>
      <c r="N1028" s="28" t="s">
        <v>501</v>
      </c>
      <c r="O1028" s="28" t="s">
        <v>422</v>
      </c>
      <c r="P1028" s="28" t="s">
        <v>347</v>
      </c>
      <c r="Q1028" s="28">
        <v>291740539</v>
      </c>
      <c r="R1028" s="28">
        <v>291743782</v>
      </c>
      <c r="S1028" s="28" t="s">
        <v>502</v>
      </c>
      <c r="T1028" s="28" t="s">
        <v>504</v>
      </c>
      <c r="U1028" s="28" t="s">
        <v>505</v>
      </c>
      <c r="V1028" s="28" t="s">
        <v>350</v>
      </c>
      <c r="W1028" s="28" t="s">
        <v>351</v>
      </c>
      <c r="X1028" s="28"/>
      <c r="Y1028" s="28"/>
      <c r="Z1028" s="28"/>
      <c r="AA1028" s="28" t="s">
        <v>499</v>
      </c>
      <c r="AB1028" s="43" t="s">
        <v>503</v>
      </c>
    </row>
    <row r="1029" spans="1:28" ht="15" customHeight="1" x14ac:dyDescent="0.25">
      <c r="A1029" s="46" t="s">
        <v>205</v>
      </c>
      <c r="B1029" s="42" t="s">
        <v>94</v>
      </c>
      <c r="C1029" s="42" t="s">
        <v>141</v>
      </c>
      <c r="D1029" s="42" t="s">
        <v>312</v>
      </c>
      <c r="E1029" s="18" t="str">
        <f t="shared" si="18"/>
        <v>D15</v>
      </c>
      <c r="F1029" s="42" t="s">
        <v>735</v>
      </c>
      <c r="G1029" s="47" t="e">
        <f>#REF!</f>
        <v>#REF!</v>
      </c>
      <c r="H1029" s="42" t="s">
        <v>351</v>
      </c>
      <c r="I1029" s="42" t="s">
        <v>733</v>
      </c>
      <c r="J1029" s="28">
        <v>511062052</v>
      </c>
      <c r="K1029" s="28">
        <v>38212</v>
      </c>
      <c r="L1029" s="28" t="s">
        <v>500</v>
      </c>
      <c r="M1029" s="28" t="s">
        <v>212</v>
      </c>
      <c r="N1029" s="28" t="s">
        <v>501</v>
      </c>
      <c r="O1029" s="28" t="s">
        <v>422</v>
      </c>
      <c r="P1029" s="28" t="s">
        <v>347</v>
      </c>
      <c r="Q1029" s="28">
        <v>291740539</v>
      </c>
      <c r="R1029" s="28">
        <v>291743782</v>
      </c>
      <c r="S1029" s="28" t="s">
        <v>502</v>
      </c>
      <c r="T1029" s="28" t="s">
        <v>504</v>
      </c>
      <c r="U1029" s="28" t="s">
        <v>505</v>
      </c>
      <c r="V1029" s="28" t="s">
        <v>350</v>
      </c>
      <c r="W1029" s="28" t="s">
        <v>351</v>
      </c>
      <c r="X1029" s="28"/>
      <c r="Y1029" s="28"/>
      <c r="Z1029" s="28"/>
      <c r="AA1029" s="28" t="s">
        <v>499</v>
      </c>
      <c r="AB1029" s="43" t="s">
        <v>503</v>
      </c>
    </row>
    <row r="1030" spans="1:28" ht="15" customHeight="1" x14ac:dyDescent="0.25">
      <c r="A1030" s="46" t="s">
        <v>205</v>
      </c>
      <c r="B1030" s="42" t="s">
        <v>684</v>
      </c>
      <c r="C1030" s="42" t="s">
        <v>141</v>
      </c>
      <c r="D1030" s="42" t="s">
        <v>198</v>
      </c>
      <c r="E1030" s="18" t="str">
        <f t="shared" si="18"/>
        <v>D15</v>
      </c>
      <c r="F1030" s="42" t="s">
        <v>735</v>
      </c>
      <c r="G1030" s="47" t="e">
        <f>#REF!</f>
        <v>#REF!</v>
      </c>
      <c r="H1030" s="42" t="s">
        <v>351</v>
      </c>
      <c r="I1030" s="42" t="s">
        <v>733</v>
      </c>
      <c r="J1030" s="28">
        <v>511062052</v>
      </c>
      <c r="K1030" s="28">
        <v>38212</v>
      </c>
      <c r="L1030" s="28" t="s">
        <v>500</v>
      </c>
      <c r="M1030" s="28" t="s">
        <v>212</v>
      </c>
      <c r="N1030" s="28" t="s">
        <v>501</v>
      </c>
      <c r="O1030" s="28" t="s">
        <v>422</v>
      </c>
      <c r="P1030" s="28" t="s">
        <v>347</v>
      </c>
      <c r="Q1030" s="28">
        <v>291740539</v>
      </c>
      <c r="R1030" s="28">
        <v>291743782</v>
      </c>
      <c r="S1030" s="28" t="s">
        <v>502</v>
      </c>
      <c r="T1030" s="28" t="s">
        <v>504</v>
      </c>
      <c r="U1030" s="28" t="s">
        <v>505</v>
      </c>
      <c r="V1030" s="28" t="s">
        <v>350</v>
      </c>
      <c r="W1030" s="28" t="s">
        <v>351</v>
      </c>
      <c r="X1030" s="28"/>
      <c r="Y1030" s="28"/>
      <c r="Z1030" s="28"/>
      <c r="AA1030" s="28" t="s">
        <v>499</v>
      </c>
      <c r="AB1030" s="43" t="s">
        <v>503</v>
      </c>
    </row>
    <row r="1031" spans="1:28" ht="15" customHeight="1" x14ac:dyDescent="0.25">
      <c r="A1031" s="46" t="s">
        <v>205</v>
      </c>
      <c r="B1031" s="42" t="s">
        <v>95</v>
      </c>
      <c r="C1031" s="42" t="s">
        <v>141</v>
      </c>
      <c r="D1031" s="42" t="s">
        <v>694</v>
      </c>
      <c r="E1031" s="18" t="str">
        <f t="shared" si="18"/>
        <v>D15</v>
      </c>
      <c r="F1031" s="42" t="s">
        <v>735</v>
      </c>
      <c r="G1031" s="47" t="e">
        <f>#REF!</f>
        <v>#REF!</v>
      </c>
      <c r="H1031" s="42" t="s">
        <v>351</v>
      </c>
      <c r="I1031" s="42" t="s">
        <v>733</v>
      </c>
      <c r="J1031" s="28">
        <v>511062052</v>
      </c>
      <c r="K1031" s="28">
        <v>38212</v>
      </c>
      <c r="L1031" s="28" t="s">
        <v>500</v>
      </c>
      <c r="M1031" s="28" t="s">
        <v>212</v>
      </c>
      <c r="N1031" s="28" t="s">
        <v>501</v>
      </c>
      <c r="O1031" s="28" t="s">
        <v>422</v>
      </c>
      <c r="P1031" s="28" t="s">
        <v>347</v>
      </c>
      <c r="Q1031" s="28">
        <v>291740539</v>
      </c>
      <c r="R1031" s="28">
        <v>291743782</v>
      </c>
      <c r="S1031" s="28" t="s">
        <v>502</v>
      </c>
      <c r="T1031" s="28" t="s">
        <v>504</v>
      </c>
      <c r="U1031" s="28" t="s">
        <v>505</v>
      </c>
      <c r="V1031" s="28" t="s">
        <v>350</v>
      </c>
      <c r="W1031" s="28" t="s">
        <v>351</v>
      </c>
      <c r="X1031" s="28"/>
      <c r="Y1031" s="28"/>
      <c r="Z1031" s="28"/>
      <c r="AA1031" s="28" t="s">
        <v>499</v>
      </c>
      <c r="AB1031" s="43" t="s">
        <v>503</v>
      </c>
    </row>
    <row r="1032" spans="1:28" ht="15" customHeight="1" x14ac:dyDescent="0.25">
      <c r="A1032" s="46" t="s">
        <v>205</v>
      </c>
      <c r="B1032" s="42" t="s">
        <v>646</v>
      </c>
      <c r="C1032" s="42" t="s">
        <v>203</v>
      </c>
      <c r="D1032" s="42" t="s">
        <v>736</v>
      </c>
      <c r="E1032" s="18" t="str">
        <f t="shared" si="18"/>
        <v>D9/D15</v>
      </c>
      <c r="F1032" s="42" t="s">
        <v>735</v>
      </c>
      <c r="G1032" s="47" t="e">
        <f>#REF!</f>
        <v>#REF!</v>
      </c>
      <c r="H1032" s="42" t="s">
        <v>351</v>
      </c>
      <c r="I1032" s="42" t="s">
        <v>733</v>
      </c>
      <c r="J1032" s="28">
        <v>511062052</v>
      </c>
      <c r="K1032" s="28">
        <v>38212</v>
      </c>
      <c r="L1032" s="28" t="s">
        <v>500</v>
      </c>
      <c r="M1032" s="28" t="s">
        <v>212</v>
      </c>
      <c r="N1032" s="28" t="s">
        <v>501</v>
      </c>
      <c r="O1032" s="28" t="s">
        <v>422</v>
      </c>
      <c r="P1032" s="28" t="s">
        <v>347</v>
      </c>
      <c r="Q1032" s="28">
        <v>291740539</v>
      </c>
      <c r="R1032" s="28">
        <v>291743782</v>
      </c>
      <c r="S1032" s="28" t="s">
        <v>502</v>
      </c>
      <c r="T1032" s="28" t="s">
        <v>504</v>
      </c>
      <c r="U1032" s="28" t="s">
        <v>505</v>
      </c>
      <c r="V1032" s="28" t="s">
        <v>350</v>
      </c>
      <c r="W1032" s="28" t="s">
        <v>351</v>
      </c>
      <c r="X1032" s="28"/>
      <c r="Y1032" s="28"/>
      <c r="Z1032" s="28"/>
      <c r="AA1032" s="28" t="s">
        <v>499</v>
      </c>
      <c r="AB1032" s="43" t="s">
        <v>503</v>
      </c>
    </row>
    <row r="1033" spans="1:28" ht="15" customHeight="1" x14ac:dyDescent="0.25">
      <c r="A1033" s="46" t="s">
        <v>205</v>
      </c>
      <c r="B1033" s="42" t="s">
        <v>96</v>
      </c>
      <c r="C1033" s="42" t="s">
        <v>141</v>
      </c>
      <c r="D1033" s="42" t="s">
        <v>948</v>
      </c>
      <c r="E1033" s="18" t="str">
        <f t="shared" si="18"/>
        <v>D15</v>
      </c>
      <c r="F1033" s="42" t="s">
        <v>735</v>
      </c>
      <c r="G1033" s="47" t="e">
        <f>#REF!</f>
        <v>#REF!</v>
      </c>
      <c r="H1033" s="42" t="s">
        <v>351</v>
      </c>
      <c r="I1033" s="42" t="s">
        <v>733</v>
      </c>
      <c r="J1033" s="28">
        <v>511062052</v>
      </c>
      <c r="K1033" s="28">
        <v>38212</v>
      </c>
      <c r="L1033" s="28" t="s">
        <v>500</v>
      </c>
      <c r="M1033" s="28" t="s">
        <v>212</v>
      </c>
      <c r="N1033" s="28" t="s">
        <v>501</v>
      </c>
      <c r="O1033" s="28" t="s">
        <v>422</v>
      </c>
      <c r="P1033" s="28" t="s">
        <v>347</v>
      </c>
      <c r="Q1033" s="28">
        <v>291740539</v>
      </c>
      <c r="R1033" s="28">
        <v>291743782</v>
      </c>
      <c r="S1033" s="28" t="s">
        <v>502</v>
      </c>
      <c r="T1033" s="28" t="s">
        <v>504</v>
      </c>
      <c r="U1033" s="28" t="s">
        <v>505</v>
      </c>
      <c r="V1033" s="28" t="s">
        <v>350</v>
      </c>
      <c r="W1033" s="28" t="s">
        <v>351</v>
      </c>
      <c r="X1033" s="28"/>
      <c r="Y1033" s="28"/>
      <c r="Z1033" s="28"/>
      <c r="AA1033" s="28" t="s">
        <v>499</v>
      </c>
      <c r="AB1033" s="43" t="s">
        <v>503</v>
      </c>
    </row>
    <row r="1034" spans="1:28" ht="15" customHeight="1" x14ac:dyDescent="0.25">
      <c r="A1034" s="46" t="s">
        <v>205</v>
      </c>
      <c r="B1034" s="42" t="s">
        <v>647</v>
      </c>
      <c r="C1034" s="42" t="s">
        <v>141</v>
      </c>
      <c r="D1034" s="42" t="s">
        <v>173</v>
      </c>
      <c r="E1034" s="18" t="str">
        <f t="shared" si="18"/>
        <v>D15</v>
      </c>
      <c r="F1034" s="42" t="s">
        <v>735</v>
      </c>
      <c r="G1034" s="47" t="e">
        <f>#REF!</f>
        <v>#REF!</v>
      </c>
      <c r="H1034" s="42" t="s">
        <v>351</v>
      </c>
      <c r="I1034" s="42" t="s">
        <v>733</v>
      </c>
      <c r="J1034" s="28">
        <v>511062052</v>
      </c>
      <c r="K1034" s="28">
        <v>38212</v>
      </c>
      <c r="L1034" s="28" t="s">
        <v>500</v>
      </c>
      <c r="M1034" s="28" t="s">
        <v>212</v>
      </c>
      <c r="N1034" s="28" t="s">
        <v>501</v>
      </c>
      <c r="O1034" s="28" t="s">
        <v>422</v>
      </c>
      <c r="P1034" s="28" t="s">
        <v>347</v>
      </c>
      <c r="Q1034" s="28">
        <v>291740539</v>
      </c>
      <c r="R1034" s="28">
        <v>291743782</v>
      </c>
      <c r="S1034" s="28" t="s">
        <v>502</v>
      </c>
      <c r="T1034" s="28" t="s">
        <v>504</v>
      </c>
      <c r="U1034" s="28" t="s">
        <v>505</v>
      </c>
      <c r="V1034" s="28" t="s">
        <v>350</v>
      </c>
      <c r="W1034" s="28" t="s">
        <v>351</v>
      </c>
      <c r="X1034" s="28"/>
      <c r="Y1034" s="28"/>
      <c r="Z1034" s="28"/>
      <c r="AA1034" s="28" t="s">
        <v>499</v>
      </c>
      <c r="AB1034" s="43" t="s">
        <v>503</v>
      </c>
    </row>
    <row r="1035" spans="1:28" ht="15" customHeight="1" x14ac:dyDescent="0.25">
      <c r="A1035" s="46" t="s">
        <v>205</v>
      </c>
      <c r="B1035" s="42" t="s">
        <v>97</v>
      </c>
      <c r="C1035" s="42" t="s">
        <v>141</v>
      </c>
      <c r="D1035" s="42" t="s">
        <v>311</v>
      </c>
      <c r="E1035" s="18" t="str">
        <f t="shared" si="18"/>
        <v>D15</v>
      </c>
      <c r="F1035" s="42" t="s">
        <v>735</v>
      </c>
      <c r="G1035" s="47" t="e">
        <f>#REF!</f>
        <v>#REF!</v>
      </c>
      <c r="H1035" s="42" t="s">
        <v>351</v>
      </c>
      <c r="I1035" s="42" t="s">
        <v>733</v>
      </c>
      <c r="J1035" s="28">
        <v>511062052</v>
      </c>
      <c r="K1035" s="28">
        <v>38212</v>
      </c>
      <c r="L1035" s="28" t="s">
        <v>500</v>
      </c>
      <c r="M1035" s="28" t="s">
        <v>212</v>
      </c>
      <c r="N1035" s="28" t="s">
        <v>501</v>
      </c>
      <c r="O1035" s="28" t="s">
        <v>422</v>
      </c>
      <c r="P1035" s="28" t="s">
        <v>347</v>
      </c>
      <c r="Q1035" s="28">
        <v>291740539</v>
      </c>
      <c r="R1035" s="28">
        <v>291743782</v>
      </c>
      <c r="S1035" s="28" t="s">
        <v>502</v>
      </c>
      <c r="T1035" s="28" t="s">
        <v>504</v>
      </c>
      <c r="U1035" s="28" t="s">
        <v>505</v>
      </c>
      <c r="V1035" s="28" t="s">
        <v>350</v>
      </c>
      <c r="W1035" s="28" t="s">
        <v>351</v>
      </c>
      <c r="X1035" s="28"/>
      <c r="Y1035" s="28"/>
      <c r="Z1035" s="28"/>
      <c r="AA1035" s="28" t="s">
        <v>499</v>
      </c>
      <c r="AB1035" s="43" t="s">
        <v>503</v>
      </c>
    </row>
    <row r="1036" spans="1:28" ht="15" customHeight="1" x14ac:dyDescent="0.25">
      <c r="A1036" s="46" t="s">
        <v>205</v>
      </c>
      <c r="B1036" s="42" t="s">
        <v>648</v>
      </c>
      <c r="C1036" s="42" t="s">
        <v>141</v>
      </c>
      <c r="D1036" s="42" t="s">
        <v>175</v>
      </c>
      <c r="E1036" s="18" t="str">
        <f t="shared" si="18"/>
        <v>D15</v>
      </c>
      <c r="F1036" s="42" t="s">
        <v>735</v>
      </c>
      <c r="G1036" s="47" t="e">
        <f>#REF!</f>
        <v>#REF!</v>
      </c>
      <c r="H1036" s="42" t="s">
        <v>351</v>
      </c>
      <c r="I1036" s="42" t="s">
        <v>733</v>
      </c>
      <c r="J1036" s="28">
        <v>511062052</v>
      </c>
      <c r="K1036" s="28">
        <v>38212</v>
      </c>
      <c r="L1036" s="28" t="s">
        <v>500</v>
      </c>
      <c r="M1036" s="28" t="s">
        <v>212</v>
      </c>
      <c r="N1036" s="28" t="s">
        <v>501</v>
      </c>
      <c r="O1036" s="28" t="s">
        <v>422</v>
      </c>
      <c r="P1036" s="28" t="s">
        <v>347</v>
      </c>
      <c r="Q1036" s="28">
        <v>291740539</v>
      </c>
      <c r="R1036" s="28">
        <v>291743782</v>
      </c>
      <c r="S1036" s="28" t="s">
        <v>502</v>
      </c>
      <c r="T1036" s="28" t="s">
        <v>504</v>
      </c>
      <c r="U1036" s="28" t="s">
        <v>505</v>
      </c>
      <c r="V1036" s="28" t="s">
        <v>350</v>
      </c>
      <c r="W1036" s="28" t="s">
        <v>351</v>
      </c>
      <c r="X1036" s="28"/>
      <c r="Y1036" s="28"/>
      <c r="Z1036" s="28"/>
      <c r="AA1036" s="28" t="s">
        <v>499</v>
      </c>
      <c r="AB1036" s="43" t="s">
        <v>503</v>
      </c>
    </row>
    <row r="1037" spans="1:28" ht="15" customHeight="1" x14ac:dyDescent="0.25">
      <c r="A1037" s="46" t="s">
        <v>205</v>
      </c>
      <c r="B1037" s="42" t="s">
        <v>98</v>
      </c>
      <c r="C1037" s="42" t="s">
        <v>141</v>
      </c>
      <c r="D1037" s="42" t="s">
        <v>313</v>
      </c>
      <c r="E1037" s="18" t="str">
        <f t="shared" si="18"/>
        <v>D15</v>
      </c>
      <c r="F1037" s="42" t="s">
        <v>735</v>
      </c>
      <c r="G1037" s="47" t="e">
        <f>#REF!</f>
        <v>#REF!</v>
      </c>
      <c r="H1037" s="42" t="s">
        <v>351</v>
      </c>
      <c r="I1037" s="42" t="s">
        <v>733</v>
      </c>
      <c r="J1037" s="28">
        <v>511062052</v>
      </c>
      <c r="K1037" s="28">
        <v>38212</v>
      </c>
      <c r="L1037" s="28" t="s">
        <v>500</v>
      </c>
      <c r="M1037" s="28" t="s">
        <v>212</v>
      </c>
      <c r="N1037" s="28" t="s">
        <v>501</v>
      </c>
      <c r="O1037" s="28" t="s">
        <v>422</v>
      </c>
      <c r="P1037" s="28" t="s">
        <v>347</v>
      </c>
      <c r="Q1037" s="28">
        <v>291740539</v>
      </c>
      <c r="R1037" s="28">
        <v>291743782</v>
      </c>
      <c r="S1037" s="28" t="s">
        <v>502</v>
      </c>
      <c r="T1037" s="28" t="s">
        <v>504</v>
      </c>
      <c r="U1037" s="28" t="s">
        <v>505</v>
      </c>
      <c r="V1037" s="28" t="s">
        <v>350</v>
      </c>
      <c r="W1037" s="28" t="s">
        <v>351</v>
      </c>
      <c r="X1037" s="28"/>
      <c r="Y1037" s="28"/>
      <c r="Z1037" s="28"/>
      <c r="AA1037" s="28" t="s">
        <v>499</v>
      </c>
      <c r="AB1037" s="43" t="s">
        <v>503</v>
      </c>
    </row>
    <row r="1038" spans="1:28" ht="15" customHeight="1" x14ac:dyDescent="0.25">
      <c r="A1038" s="6" t="s">
        <v>205</v>
      </c>
      <c r="B1038" s="5" t="s">
        <v>609</v>
      </c>
      <c r="C1038" s="5" t="s">
        <v>136</v>
      </c>
      <c r="D1038" s="5" t="s">
        <v>142</v>
      </c>
      <c r="E1038" s="18" t="str">
        <f t="shared" si="18"/>
        <v>R13</v>
      </c>
      <c r="F1038" s="5" t="s">
        <v>734</v>
      </c>
      <c r="G1038" s="7" t="e">
        <f>#REF!</f>
        <v>#REF!</v>
      </c>
      <c r="H1038" s="5" t="s">
        <v>351</v>
      </c>
      <c r="I1038" s="5" t="s">
        <v>733</v>
      </c>
      <c r="J1038" s="23">
        <v>511062052</v>
      </c>
      <c r="K1038" s="23">
        <v>38212</v>
      </c>
      <c r="L1038" s="23" t="s">
        <v>500</v>
      </c>
      <c r="M1038" s="23" t="s">
        <v>212</v>
      </c>
      <c r="N1038" s="23" t="s">
        <v>501</v>
      </c>
      <c r="O1038" s="23" t="s">
        <v>422</v>
      </c>
      <c r="P1038" s="23" t="s">
        <v>347</v>
      </c>
      <c r="Q1038" s="23">
        <v>291740539</v>
      </c>
      <c r="R1038" s="23">
        <v>291743782</v>
      </c>
      <c r="S1038" s="23" t="s">
        <v>502</v>
      </c>
      <c r="T1038" s="23" t="s">
        <v>504</v>
      </c>
      <c r="U1038" s="23" t="s">
        <v>505</v>
      </c>
      <c r="V1038" s="23" t="s">
        <v>350</v>
      </c>
      <c r="W1038" s="23" t="s">
        <v>351</v>
      </c>
      <c r="X1038" s="23"/>
      <c r="Y1038" s="23"/>
      <c r="Z1038" s="23"/>
      <c r="AA1038" s="23" t="s">
        <v>499</v>
      </c>
      <c r="AB1038" s="32" t="s">
        <v>503</v>
      </c>
    </row>
    <row r="1039" spans="1:28" ht="15" customHeight="1" x14ac:dyDescent="0.25">
      <c r="A1039" s="6" t="s">
        <v>205</v>
      </c>
      <c r="B1039" s="5" t="s">
        <v>573</v>
      </c>
      <c r="C1039" s="5" t="s">
        <v>136</v>
      </c>
      <c r="D1039" s="5" t="s">
        <v>51</v>
      </c>
      <c r="E1039" s="18" t="str">
        <f t="shared" si="18"/>
        <v>R13</v>
      </c>
      <c r="F1039" s="5" t="s">
        <v>734</v>
      </c>
      <c r="G1039" s="7" t="e">
        <f>#REF!</f>
        <v>#REF!</v>
      </c>
      <c r="H1039" s="5" t="s">
        <v>351</v>
      </c>
      <c r="I1039" s="5" t="s">
        <v>733</v>
      </c>
      <c r="J1039" s="23">
        <v>511062052</v>
      </c>
      <c r="K1039" s="23">
        <v>38212</v>
      </c>
      <c r="L1039" s="23" t="s">
        <v>500</v>
      </c>
      <c r="M1039" s="23" t="s">
        <v>212</v>
      </c>
      <c r="N1039" s="23" t="s">
        <v>501</v>
      </c>
      <c r="O1039" s="23" t="s">
        <v>422</v>
      </c>
      <c r="P1039" s="23" t="s">
        <v>347</v>
      </c>
      <c r="Q1039" s="23">
        <v>291740539</v>
      </c>
      <c r="R1039" s="23">
        <v>291743782</v>
      </c>
      <c r="S1039" s="23" t="s">
        <v>502</v>
      </c>
      <c r="T1039" s="23" t="s">
        <v>504</v>
      </c>
      <c r="U1039" s="23" t="s">
        <v>505</v>
      </c>
      <c r="V1039" s="23" t="s">
        <v>350</v>
      </c>
      <c r="W1039" s="23" t="s">
        <v>351</v>
      </c>
      <c r="X1039" s="23"/>
      <c r="Y1039" s="23"/>
      <c r="Z1039" s="23"/>
      <c r="AA1039" s="23" t="s">
        <v>499</v>
      </c>
      <c r="AB1039" s="32" t="s">
        <v>503</v>
      </c>
    </row>
    <row r="1040" spans="1:28" ht="15" customHeight="1" x14ac:dyDescent="0.25">
      <c r="A1040" s="6" t="s">
        <v>205</v>
      </c>
      <c r="B1040" s="5" t="s">
        <v>594</v>
      </c>
      <c r="C1040" s="5" t="s">
        <v>136</v>
      </c>
      <c r="D1040" s="5" t="s">
        <v>82</v>
      </c>
      <c r="E1040" s="18" t="str">
        <f t="shared" si="18"/>
        <v>R13</v>
      </c>
      <c r="F1040" s="5" t="s">
        <v>734</v>
      </c>
      <c r="G1040" s="7" t="e">
        <f>#REF!</f>
        <v>#REF!</v>
      </c>
      <c r="H1040" s="5" t="s">
        <v>351</v>
      </c>
      <c r="I1040" s="5" t="s">
        <v>733</v>
      </c>
      <c r="J1040" s="23">
        <v>511062052</v>
      </c>
      <c r="K1040" s="23">
        <v>38212</v>
      </c>
      <c r="L1040" s="23" t="s">
        <v>500</v>
      </c>
      <c r="M1040" s="23" t="s">
        <v>212</v>
      </c>
      <c r="N1040" s="23" t="s">
        <v>501</v>
      </c>
      <c r="O1040" s="23" t="s">
        <v>422</v>
      </c>
      <c r="P1040" s="23" t="s">
        <v>347</v>
      </c>
      <c r="Q1040" s="23">
        <v>291740539</v>
      </c>
      <c r="R1040" s="23">
        <v>291743782</v>
      </c>
      <c r="S1040" s="23" t="s">
        <v>502</v>
      </c>
      <c r="T1040" s="23" t="s">
        <v>504</v>
      </c>
      <c r="U1040" s="23" t="s">
        <v>505</v>
      </c>
      <c r="V1040" s="23" t="s">
        <v>350</v>
      </c>
      <c r="W1040" s="23" t="s">
        <v>351</v>
      </c>
      <c r="X1040" s="23"/>
      <c r="Y1040" s="23"/>
      <c r="Z1040" s="23"/>
      <c r="AA1040" s="23" t="s">
        <v>499</v>
      </c>
      <c r="AB1040" s="32" t="s">
        <v>503</v>
      </c>
    </row>
    <row r="1041" spans="1:28" ht="15" customHeight="1" x14ac:dyDescent="0.25">
      <c r="A1041" s="6" t="s">
        <v>205</v>
      </c>
      <c r="B1041" s="5" t="s">
        <v>81</v>
      </c>
      <c r="C1041" s="5" t="s">
        <v>136</v>
      </c>
      <c r="D1041" s="5" t="s">
        <v>689</v>
      </c>
      <c r="E1041" s="18" t="str">
        <f t="shared" si="18"/>
        <v>R13</v>
      </c>
      <c r="F1041" s="5" t="s">
        <v>734</v>
      </c>
      <c r="G1041" s="7" t="e">
        <f>#REF!</f>
        <v>#REF!</v>
      </c>
      <c r="H1041" s="5" t="s">
        <v>351</v>
      </c>
      <c r="I1041" s="5" t="s">
        <v>733</v>
      </c>
      <c r="J1041" s="23">
        <v>511062052</v>
      </c>
      <c r="K1041" s="23">
        <v>38212</v>
      </c>
      <c r="L1041" s="23" t="s">
        <v>500</v>
      </c>
      <c r="M1041" s="23" t="s">
        <v>212</v>
      </c>
      <c r="N1041" s="23" t="s">
        <v>501</v>
      </c>
      <c r="O1041" s="23" t="s">
        <v>422</v>
      </c>
      <c r="P1041" s="23" t="s">
        <v>347</v>
      </c>
      <c r="Q1041" s="23">
        <v>291740539</v>
      </c>
      <c r="R1041" s="23">
        <v>291743782</v>
      </c>
      <c r="S1041" s="23" t="s">
        <v>502</v>
      </c>
      <c r="T1041" s="23" t="s">
        <v>504</v>
      </c>
      <c r="U1041" s="23" t="s">
        <v>505</v>
      </c>
      <c r="V1041" s="23" t="s">
        <v>350</v>
      </c>
      <c r="W1041" s="23" t="s">
        <v>351</v>
      </c>
      <c r="X1041" s="23"/>
      <c r="Y1041" s="23"/>
      <c r="Z1041" s="23"/>
      <c r="AA1041" s="23" t="s">
        <v>499</v>
      </c>
      <c r="AB1041" s="32" t="s">
        <v>503</v>
      </c>
    </row>
    <row r="1042" spans="1:28" ht="15" customHeight="1" x14ac:dyDescent="0.25">
      <c r="A1042" s="6" t="s">
        <v>205</v>
      </c>
      <c r="B1042" s="5" t="s">
        <v>45</v>
      </c>
      <c r="C1042" s="5" t="s">
        <v>136</v>
      </c>
      <c r="D1042" s="5" t="s">
        <v>52</v>
      </c>
      <c r="E1042" s="18" t="str">
        <f t="shared" si="18"/>
        <v>R13</v>
      </c>
      <c r="F1042" s="5" t="s">
        <v>734</v>
      </c>
      <c r="G1042" s="7" t="e">
        <f>#REF!</f>
        <v>#REF!</v>
      </c>
      <c r="H1042" s="5" t="s">
        <v>351</v>
      </c>
      <c r="I1042" s="5" t="s">
        <v>733</v>
      </c>
      <c r="J1042" s="23">
        <v>511062052</v>
      </c>
      <c r="K1042" s="23">
        <v>38212</v>
      </c>
      <c r="L1042" s="23" t="s">
        <v>500</v>
      </c>
      <c r="M1042" s="23" t="s">
        <v>212</v>
      </c>
      <c r="N1042" s="23" t="s">
        <v>501</v>
      </c>
      <c r="O1042" s="23" t="s">
        <v>422</v>
      </c>
      <c r="P1042" s="23" t="s">
        <v>347</v>
      </c>
      <c r="Q1042" s="23">
        <v>291740539</v>
      </c>
      <c r="R1042" s="23">
        <v>291743782</v>
      </c>
      <c r="S1042" s="23" t="s">
        <v>502</v>
      </c>
      <c r="T1042" s="23" t="s">
        <v>504</v>
      </c>
      <c r="U1042" s="23" t="s">
        <v>505</v>
      </c>
      <c r="V1042" s="23" t="s">
        <v>350</v>
      </c>
      <c r="W1042" s="23" t="s">
        <v>351</v>
      </c>
      <c r="X1042" s="23"/>
      <c r="Y1042" s="23"/>
      <c r="Z1042" s="23"/>
      <c r="AA1042" s="23" t="s">
        <v>499</v>
      </c>
      <c r="AB1042" s="32" t="s">
        <v>503</v>
      </c>
    </row>
    <row r="1043" spans="1:28" ht="15" customHeight="1" x14ac:dyDescent="0.25">
      <c r="A1043" s="6" t="s">
        <v>205</v>
      </c>
      <c r="B1043" s="5" t="s">
        <v>90</v>
      </c>
      <c r="C1043" s="5" t="s">
        <v>141</v>
      </c>
      <c r="D1043" s="5" t="s">
        <v>700</v>
      </c>
      <c r="E1043" s="18" t="str">
        <f t="shared" si="18"/>
        <v>D15</v>
      </c>
      <c r="F1043" s="5" t="s">
        <v>734</v>
      </c>
      <c r="G1043" s="7" t="e">
        <f>#REF!</f>
        <v>#REF!</v>
      </c>
      <c r="H1043" s="5" t="s">
        <v>351</v>
      </c>
      <c r="I1043" s="5" t="s">
        <v>733</v>
      </c>
      <c r="J1043" s="23">
        <v>511062052</v>
      </c>
      <c r="K1043" s="23">
        <v>38212</v>
      </c>
      <c r="L1043" s="23" t="s">
        <v>500</v>
      </c>
      <c r="M1043" s="23" t="s">
        <v>212</v>
      </c>
      <c r="N1043" s="23" t="s">
        <v>501</v>
      </c>
      <c r="O1043" s="23" t="s">
        <v>422</v>
      </c>
      <c r="P1043" s="23" t="s">
        <v>347</v>
      </c>
      <c r="Q1043" s="23">
        <v>291740539</v>
      </c>
      <c r="R1043" s="23">
        <v>291743782</v>
      </c>
      <c r="S1043" s="23" t="s">
        <v>502</v>
      </c>
      <c r="T1043" s="23" t="s">
        <v>504</v>
      </c>
      <c r="U1043" s="23" t="s">
        <v>505</v>
      </c>
      <c r="V1043" s="23" t="s">
        <v>350</v>
      </c>
      <c r="W1043" s="23" t="s">
        <v>351</v>
      </c>
      <c r="X1043" s="23"/>
      <c r="Y1043" s="23"/>
      <c r="Z1043" s="23"/>
      <c r="AA1043" s="23" t="s">
        <v>499</v>
      </c>
      <c r="AB1043" s="32" t="s">
        <v>503</v>
      </c>
    </row>
    <row r="1044" spans="1:28" ht="15" customHeight="1" x14ac:dyDescent="0.25">
      <c r="A1044" s="6" t="s">
        <v>205</v>
      </c>
      <c r="B1044" s="5" t="s">
        <v>511</v>
      </c>
      <c r="C1044" s="5" t="s">
        <v>224</v>
      </c>
      <c r="D1044" s="22" t="s">
        <v>885</v>
      </c>
      <c r="E1044" s="18" t="str">
        <f t="shared" si="18"/>
        <v>D9</v>
      </c>
      <c r="F1044" s="5" t="s">
        <v>734</v>
      </c>
      <c r="G1044" s="7" t="e">
        <f>#REF!</f>
        <v>#REF!</v>
      </c>
      <c r="H1044" s="5" t="s">
        <v>351</v>
      </c>
      <c r="I1044" s="5" t="s">
        <v>733</v>
      </c>
      <c r="J1044" s="23">
        <v>511062052</v>
      </c>
      <c r="K1044" s="23">
        <v>38212</v>
      </c>
      <c r="L1044" s="23" t="s">
        <v>500</v>
      </c>
      <c r="M1044" s="23" t="s">
        <v>212</v>
      </c>
      <c r="N1044" s="23" t="s">
        <v>501</v>
      </c>
      <c r="O1044" s="23" t="s">
        <v>422</v>
      </c>
      <c r="P1044" s="23" t="s">
        <v>347</v>
      </c>
      <c r="Q1044" s="23">
        <v>291740539</v>
      </c>
      <c r="R1044" s="23">
        <v>291743782</v>
      </c>
      <c r="S1044" s="23" t="s">
        <v>502</v>
      </c>
      <c r="T1044" s="23" t="s">
        <v>504</v>
      </c>
      <c r="U1044" s="23" t="s">
        <v>505</v>
      </c>
      <c r="V1044" s="23" t="s">
        <v>350</v>
      </c>
      <c r="W1044" s="23" t="s">
        <v>351</v>
      </c>
      <c r="X1044" s="23"/>
      <c r="Y1044" s="23"/>
      <c r="Z1044" s="23"/>
      <c r="AA1044" s="23" t="s">
        <v>499</v>
      </c>
      <c r="AB1044" s="32" t="s">
        <v>503</v>
      </c>
    </row>
    <row r="1045" spans="1:28" ht="15" customHeight="1" x14ac:dyDescent="0.25">
      <c r="A1045" s="6" t="s">
        <v>205</v>
      </c>
      <c r="B1045" s="5" t="s">
        <v>574</v>
      </c>
      <c r="C1045" s="5" t="s">
        <v>136</v>
      </c>
      <c r="D1045" s="5" t="s">
        <v>576</v>
      </c>
      <c r="E1045" s="18" t="str">
        <f t="shared" si="18"/>
        <v>R13</v>
      </c>
      <c r="F1045" s="5" t="s">
        <v>734</v>
      </c>
      <c r="G1045" s="7" t="e">
        <f>#REF!</f>
        <v>#REF!</v>
      </c>
      <c r="H1045" s="5" t="s">
        <v>351</v>
      </c>
      <c r="I1045" s="5" t="s">
        <v>733</v>
      </c>
      <c r="J1045" s="23">
        <v>511062052</v>
      </c>
      <c r="K1045" s="23">
        <v>38212</v>
      </c>
      <c r="L1045" s="23" t="s">
        <v>500</v>
      </c>
      <c r="M1045" s="23" t="s">
        <v>212</v>
      </c>
      <c r="N1045" s="23" t="s">
        <v>501</v>
      </c>
      <c r="O1045" s="23" t="s">
        <v>422</v>
      </c>
      <c r="P1045" s="23" t="s">
        <v>347</v>
      </c>
      <c r="Q1045" s="23">
        <v>291740539</v>
      </c>
      <c r="R1045" s="23">
        <v>291743782</v>
      </c>
      <c r="S1045" s="23" t="s">
        <v>502</v>
      </c>
      <c r="T1045" s="23" t="s">
        <v>504</v>
      </c>
      <c r="U1045" s="23" t="s">
        <v>505</v>
      </c>
      <c r="V1045" s="23" t="s">
        <v>350</v>
      </c>
      <c r="W1045" s="23" t="s">
        <v>351</v>
      </c>
      <c r="X1045" s="23"/>
      <c r="Y1045" s="23"/>
      <c r="Z1045" s="23"/>
      <c r="AA1045" s="23" t="s">
        <v>499</v>
      </c>
      <c r="AB1045" s="32" t="s">
        <v>503</v>
      </c>
    </row>
    <row r="1046" spans="1:28" ht="15" customHeight="1" x14ac:dyDescent="0.25">
      <c r="A1046" s="6" t="s">
        <v>205</v>
      </c>
      <c r="B1046" s="5" t="s">
        <v>46</v>
      </c>
      <c r="C1046" s="5" t="s">
        <v>136</v>
      </c>
      <c r="D1046" s="5" t="s">
        <v>577</v>
      </c>
      <c r="E1046" s="18" t="str">
        <f t="shared" si="18"/>
        <v>R13</v>
      </c>
      <c r="F1046" s="5" t="s">
        <v>734</v>
      </c>
      <c r="G1046" s="7" t="e">
        <f>#REF!</f>
        <v>#REF!</v>
      </c>
      <c r="H1046" s="5" t="s">
        <v>351</v>
      </c>
      <c r="I1046" s="5" t="s">
        <v>733</v>
      </c>
      <c r="J1046" s="23">
        <v>511062052</v>
      </c>
      <c r="K1046" s="23">
        <v>38212</v>
      </c>
      <c r="L1046" s="23" t="s">
        <v>500</v>
      </c>
      <c r="M1046" s="23" t="s">
        <v>212</v>
      </c>
      <c r="N1046" s="23" t="s">
        <v>501</v>
      </c>
      <c r="O1046" s="23" t="s">
        <v>422</v>
      </c>
      <c r="P1046" s="23" t="s">
        <v>347</v>
      </c>
      <c r="Q1046" s="23">
        <v>291740539</v>
      </c>
      <c r="R1046" s="23">
        <v>291743782</v>
      </c>
      <c r="S1046" s="23" t="s">
        <v>502</v>
      </c>
      <c r="T1046" s="23" t="s">
        <v>504</v>
      </c>
      <c r="U1046" s="23" t="s">
        <v>505</v>
      </c>
      <c r="V1046" s="23" t="s">
        <v>350</v>
      </c>
      <c r="W1046" s="23" t="s">
        <v>351</v>
      </c>
      <c r="X1046" s="23"/>
      <c r="Y1046" s="23"/>
      <c r="Z1046" s="23"/>
      <c r="AA1046" s="23" t="s">
        <v>499</v>
      </c>
      <c r="AB1046" s="32" t="s">
        <v>503</v>
      </c>
    </row>
    <row r="1047" spans="1:28" ht="15" customHeight="1" x14ac:dyDescent="0.25">
      <c r="A1047" s="6" t="s">
        <v>205</v>
      </c>
      <c r="B1047" s="5" t="s">
        <v>76</v>
      </c>
      <c r="C1047" s="5" t="s">
        <v>141</v>
      </c>
      <c r="D1047" s="5" t="s">
        <v>958</v>
      </c>
      <c r="E1047" s="18" t="str">
        <f t="shared" si="18"/>
        <v>D15</v>
      </c>
      <c r="F1047" s="5" t="s">
        <v>734</v>
      </c>
      <c r="G1047" s="7" t="e">
        <f>#REF!</f>
        <v>#REF!</v>
      </c>
      <c r="H1047" s="5" t="s">
        <v>351</v>
      </c>
      <c r="I1047" s="5" t="s">
        <v>733</v>
      </c>
      <c r="J1047" s="23">
        <v>511062052</v>
      </c>
      <c r="K1047" s="23">
        <v>38212</v>
      </c>
      <c r="L1047" s="23" t="s">
        <v>500</v>
      </c>
      <c r="M1047" s="23" t="s">
        <v>212</v>
      </c>
      <c r="N1047" s="23" t="s">
        <v>501</v>
      </c>
      <c r="O1047" s="23" t="s">
        <v>422</v>
      </c>
      <c r="P1047" s="23" t="s">
        <v>347</v>
      </c>
      <c r="Q1047" s="23">
        <v>291740539</v>
      </c>
      <c r="R1047" s="23">
        <v>291743782</v>
      </c>
      <c r="S1047" s="23" t="s">
        <v>502</v>
      </c>
      <c r="T1047" s="23" t="s">
        <v>504</v>
      </c>
      <c r="U1047" s="23" t="s">
        <v>505</v>
      </c>
      <c r="V1047" s="23" t="s">
        <v>350</v>
      </c>
      <c r="W1047" s="23" t="s">
        <v>351</v>
      </c>
      <c r="X1047" s="23"/>
      <c r="Y1047" s="23"/>
      <c r="Z1047" s="23"/>
      <c r="AA1047" s="23" t="s">
        <v>499</v>
      </c>
      <c r="AB1047" s="32" t="s">
        <v>503</v>
      </c>
    </row>
    <row r="1048" spans="1:28" ht="15" customHeight="1" x14ac:dyDescent="0.25">
      <c r="A1048" s="6" t="s">
        <v>205</v>
      </c>
      <c r="B1048" s="5" t="s">
        <v>89</v>
      </c>
      <c r="C1048" s="5" t="s">
        <v>141</v>
      </c>
      <c r="D1048" s="5" t="s">
        <v>396</v>
      </c>
      <c r="E1048" s="18" t="str">
        <f t="shared" si="18"/>
        <v>D15</v>
      </c>
      <c r="F1048" s="5" t="s">
        <v>734</v>
      </c>
      <c r="G1048" s="7" t="e">
        <f>#REF!</f>
        <v>#REF!</v>
      </c>
      <c r="H1048" s="5" t="s">
        <v>351</v>
      </c>
      <c r="I1048" s="5" t="s">
        <v>733</v>
      </c>
      <c r="J1048" s="23">
        <v>511062052</v>
      </c>
      <c r="K1048" s="23">
        <v>38212</v>
      </c>
      <c r="L1048" s="23" t="s">
        <v>500</v>
      </c>
      <c r="M1048" s="23" t="s">
        <v>212</v>
      </c>
      <c r="N1048" s="23" t="s">
        <v>501</v>
      </c>
      <c r="O1048" s="23" t="s">
        <v>422</v>
      </c>
      <c r="P1048" s="23" t="s">
        <v>347</v>
      </c>
      <c r="Q1048" s="23">
        <v>291740539</v>
      </c>
      <c r="R1048" s="23">
        <v>291743782</v>
      </c>
      <c r="S1048" s="23" t="s">
        <v>502</v>
      </c>
      <c r="T1048" s="23" t="s">
        <v>504</v>
      </c>
      <c r="U1048" s="23" t="s">
        <v>505</v>
      </c>
      <c r="V1048" s="23" t="s">
        <v>350</v>
      </c>
      <c r="W1048" s="23" t="s">
        <v>351</v>
      </c>
      <c r="X1048" s="23"/>
      <c r="Y1048" s="23"/>
      <c r="Z1048" s="23"/>
      <c r="AA1048" s="23" t="s">
        <v>499</v>
      </c>
      <c r="AB1048" s="32" t="s">
        <v>503</v>
      </c>
    </row>
    <row r="1049" spans="1:28" ht="15" customHeight="1" x14ac:dyDescent="0.25">
      <c r="A1049" s="6" t="s">
        <v>209</v>
      </c>
      <c r="B1049" s="5" t="s">
        <v>11</v>
      </c>
      <c r="C1049" s="5" t="s">
        <v>359</v>
      </c>
      <c r="D1049" s="5" t="s">
        <v>27</v>
      </c>
      <c r="E1049" s="18" t="str">
        <f t="shared" si="18"/>
        <v>R12</v>
      </c>
      <c r="F1049" s="5" t="s">
        <v>731</v>
      </c>
      <c r="G1049" s="7" t="e">
        <f>#REF!</f>
        <v>#REF!</v>
      </c>
      <c r="H1049" s="5" t="s">
        <v>356</v>
      </c>
      <c r="I1049" s="5" t="s">
        <v>730</v>
      </c>
      <c r="J1049" s="23">
        <v>511281595</v>
      </c>
      <c r="K1049" s="28">
        <v>46771</v>
      </c>
      <c r="L1049" s="23" t="s">
        <v>361</v>
      </c>
      <c r="M1049" s="23" t="s">
        <v>219</v>
      </c>
      <c r="N1049" s="23" t="s">
        <v>362</v>
      </c>
      <c r="O1049" s="23" t="s">
        <v>355</v>
      </c>
      <c r="P1049" s="23" t="s">
        <v>356</v>
      </c>
      <c r="Q1049" s="23">
        <v>912624143</v>
      </c>
      <c r="R1049" s="23"/>
      <c r="S1049" s="23" t="s">
        <v>240</v>
      </c>
      <c r="T1049" s="23" t="s">
        <v>357</v>
      </c>
      <c r="U1049" s="23" t="s">
        <v>360</v>
      </c>
      <c r="V1049" s="23" t="s">
        <v>355</v>
      </c>
      <c r="W1049" s="23" t="s">
        <v>356</v>
      </c>
      <c r="X1049" s="23"/>
      <c r="Y1049" s="23"/>
      <c r="Z1049" s="23"/>
      <c r="AA1049" s="23" t="s">
        <v>544</v>
      </c>
      <c r="AB1049" s="32" t="s">
        <v>545</v>
      </c>
    </row>
    <row r="1050" spans="1:28" ht="15" customHeight="1" x14ac:dyDescent="0.25">
      <c r="A1050" s="6" t="s">
        <v>209</v>
      </c>
      <c r="B1050" s="5" t="s">
        <v>12</v>
      </c>
      <c r="C1050" s="5" t="s">
        <v>359</v>
      </c>
      <c r="D1050" s="5" t="s">
        <v>28</v>
      </c>
      <c r="E1050" s="18" t="str">
        <f t="shared" si="18"/>
        <v>R12</v>
      </c>
      <c r="F1050" s="5" t="s">
        <v>731</v>
      </c>
      <c r="G1050" s="7" t="e">
        <f>#REF!</f>
        <v>#REF!</v>
      </c>
      <c r="H1050" s="5" t="s">
        <v>356</v>
      </c>
      <c r="I1050" s="5" t="s">
        <v>730</v>
      </c>
      <c r="J1050" s="23">
        <v>511281595</v>
      </c>
      <c r="K1050" s="28">
        <v>46771</v>
      </c>
      <c r="L1050" s="23" t="s">
        <v>361</v>
      </c>
      <c r="M1050" s="23" t="s">
        <v>219</v>
      </c>
      <c r="N1050" s="23" t="s">
        <v>362</v>
      </c>
      <c r="O1050" s="23" t="s">
        <v>355</v>
      </c>
      <c r="P1050" s="23" t="s">
        <v>356</v>
      </c>
      <c r="Q1050" s="23">
        <v>912624143</v>
      </c>
      <c r="R1050" s="23"/>
      <c r="S1050" s="23" t="s">
        <v>240</v>
      </c>
      <c r="T1050" s="23" t="s">
        <v>357</v>
      </c>
      <c r="U1050" s="23" t="s">
        <v>360</v>
      </c>
      <c r="V1050" s="23" t="s">
        <v>355</v>
      </c>
      <c r="W1050" s="23" t="s">
        <v>356</v>
      </c>
      <c r="X1050" s="23"/>
      <c r="Y1050" s="23"/>
      <c r="Z1050" s="23"/>
      <c r="AA1050" s="23" t="s">
        <v>544</v>
      </c>
      <c r="AB1050" s="32" t="s">
        <v>545</v>
      </c>
    </row>
    <row r="1051" spans="1:28" ht="15" customHeight="1" x14ac:dyDescent="0.25">
      <c r="A1051" s="6" t="s">
        <v>209</v>
      </c>
      <c r="B1051" s="5" t="s">
        <v>13</v>
      </c>
      <c r="C1051" s="5" t="s">
        <v>136</v>
      </c>
      <c r="D1051" s="5" t="s">
        <v>29</v>
      </c>
      <c r="E1051" s="18" t="str">
        <f t="shared" si="18"/>
        <v>R13</v>
      </c>
      <c r="F1051" s="5" t="s">
        <v>731</v>
      </c>
      <c r="G1051" s="7" t="e">
        <f>#REF!</f>
        <v>#REF!</v>
      </c>
      <c r="H1051" s="5" t="s">
        <v>356</v>
      </c>
      <c r="I1051" s="5" t="s">
        <v>730</v>
      </c>
      <c r="J1051" s="23">
        <v>511281595</v>
      </c>
      <c r="K1051" s="28">
        <v>46771</v>
      </c>
      <c r="L1051" s="23" t="s">
        <v>361</v>
      </c>
      <c r="M1051" s="23" t="s">
        <v>219</v>
      </c>
      <c r="N1051" s="23" t="s">
        <v>362</v>
      </c>
      <c r="O1051" s="23" t="s">
        <v>355</v>
      </c>
      <c r="P1051" s="23" t="s">
        <v>356</v>
      </c>
      <c r="Q1051" s="23">
        <v>912624143</v>
      </c>
      <c r="R1051" s="23"/>
      <c r="S1051" s="23" t="s">
        <v>240</v>
      </c>
      <c r="T1051" s="23" t="s">
        <v>357</v>
      </c>
      <c r="U1051" s="23" t="s">
        <v>360</v>
      </c>
      <c r="V1051" s="23" t="s">
        <v>355</v>
      </c>
      <c r="W1051" s="23" t="s">
        <v>356</v>
      </c>
      <c r="X1051" s="23"/>
      <c r="Y1051" s="23"/>
      <c r="Z1051" s="23"/>
      <c r="AA1051" s="23" t="s">
        <v>544</v>
      </c>
      <c r="AB1051" s="32" t="s">
        <v>545</v>
      </c>
    </row>
    <row r="1052" spans="1:28" ht="15" customHeight="1" x14ac:dyDescent="0.25">
      <c r="A1052" s="6" t="s">
        <v>209</v>
      </c>
      <c r="B1052" s="5" t="s">
        <v>43</v>
      </c>
      <c r="C1052" s="5" t="s">
        <v>136</v>
      </c>
      <c r="D1052" s="5" t="s">
        <v>176</v>
      </c>
      <c r="E1052" s="18" t="str">
        <f t="shared" si="18"/>
        <v>R13</v>
      </c>
      <c r="F1052" s="5" t="s">
        <v>731</v>
      </c>
      <c r="G1052" s="7" t="e">
        <f>#REF!</f>
        <v>#REF!</v>
      </c>
      <c r="H1052" s="5" t="s">
        <v>356</v>
      </c>
      <c r="I1052" s="5" t="s">
        <v>730</v>
      </c>
      <c r="J1052" s="23">
        <v>511281595</v>
      </c>
      <c r="K1052" s="28">
        <v>46771</v>
      </c>
      <c r="L1052" s="23" t="s">
        <v>361</v>
      </c>
      <c r="M1052" s="23" t="s">
        <v>219</v>
      </c>
      <c r="N1052" s="23" t="s">
        <v>362</v>
      </c>
      <c r="O1052" s="23" t="s">
        <v>355</v>
      </c>
      <c r="P1052" s="23" t="s">
        <v>356</v>
      </c>
      <c r="Q1052" s="23">
        <v>912624143</v>
      </c>
      <c r="R1052" s="23"/>
      <c r="S1052" s="23" t="s">
        <v>240</v>
      </c>
      <c r="T1052" s="23" t="s">
        <v>357</v>
      </c>
      <c r="U1052" s="23" t="s">
        <v>360</v>
      </c>
      <c r="V1052" s="23" t="s">
        <v>355</v>
      </c>
      <c r="W1052" s="23" t="s">
        <v>356</v>
      </c>
      <c r="X1052" s="23"/>
      <c r="Y1052" s="23"/>
      <c r="Z1052" s="23"/>
      <c r="AA1052" s="23" t="s">
        <v>544</v>
      </c>
      <c r="AB1052" s="32" t="s">
        <v>545</v>
      </c>
    </row>
    <row r="1053" spans="1:28" ht="15" customHeight="1" x14ac:dyDescent="0.25">
      <c r="A1053" s="6" t="s">
        <v>209</v>
      </c>
      <c r="B1053" s="5" t="s">
        <v>44</v>
      </c>
      <c r="C1053" s="5" t="s">
        <v>359</v>
      </c>
      <c r="D1053" s="5" t="s">
        <v>49</v>
      </c>
      <c r="E1053" s="18" t="str">
        <f t="shared" si="18"/>
        <v>R12</v>
      </c>
      <c r="F1053" s="5" t="s">
        <v>731</v>
      </c>
      <c r="G1053" s="7" t="e">
        <f>#REF!</f>
        <v>#REF!</v>
      </c>
      <c r="H1053" s="5" t="s">
        <v>356</v>
      </c>
      <c r="I1053" s="5" t="s">
        <v>730</v>
      </c>
      <c r="J1053" s="23">
        <v>511281595</v>
      </c>
      <c r="K1053" s="28">
        <v>46771</v>
      </c>
      <c r="L1053" s="23" t="s">
        <v>361</v>
      </c>
      <c r="M1053" s="23" t="s">
        <v>219</v>
      </c>
      <c r="N1053" s="23" t="s">
        <v>362</v>
      </c>
      <c r="O1053" s="23" t="s">
        <v>355</v>
      </c>
      <c r="P1053" s="23" t="s">
        <v>356</v>
      </c>
      <c r="Q1053" s="23">
        <v>912624143</v>
      </c>
      <c r="R1053" s="23"/>
      <c r="S1053" s="23" t="s">
        <v>240</v>
      </c>
      <c r="T1053" s="23" t="s">
        <v>357</v>
      </c>
      <c r="U1053" s="23" t="s">
        <v>360</v>
      </c>
      <c r="V1053" s="23" t="s">
        <v>355</v>
      </c>
      <c r="W1053" s="23" t="s">
        <v>356</v>
      </c>
      <c r="X1053" s="23"/>
      <c r="Y1053" s="23"/>
      <c r="Z1053" s="23"/>
      <c r="AA1053" s="23" t="s">
        <v>544</v>
      </c>
      <c r="AB1053" s="32" t="s">
        <v>545</v>
      </c>
    </row>
    <row r="1054" spans="1:28" ht="15" customHeight="1" x14ac:dyDescent="0.25">
      <c r="A1054" s="6" t="s">
        <v>209</v>
      </c>
      <c r="B1054" s="5" t="s">
        <v>72</v>
      </c>
      <c r="C1054" s="5" t="s">
        <v>359</v>
      </c>
      <c r="D1054" s="5" t="s">
        <v>38</v>
      </c>
      <c r="E1054" s="18" t="str">
        <f t="shared" si="18"/>
        <v>R12</v>
      </c>
      <c r="F1054" s="5" t="s">
        <v>731</v>
      </c>
      <c r="G1054" s="7" t="e">
        <f>#REF!</f>
        <v>#REF!</v>
      </c>
      <c r="H1054" s="5" t="s">
        <v>356</v>
      </c>
      <c r="I1054" s="5" t="s">
        <v>730</v>
      </c>
      <c r="J1054" s="23">
        <v>511281595</v>
      </c>
      <c r="K1054" s="28">
        <v>46771</v>
      </c>
      <c r="L1054" s="23" t="s">
        <v>361</v>
      </c>
      <c r="M1054" s="23" t="s">
        <v>219</v>
      </c>
      <c r="N1054" s="23" t="s">
        <v>362</v>
      </c>
      <c r="O1054" s="23" t="s">
        <v>355</v>
      </c>
      <c r="P1054" s="23" t="s">
        <v>356</v>
      </c>
      <c r="Q1054" s="23">
        <v>912624143</v>
      </c>
      <c r="R1054" s="23"/>
      <c r="S1054" s="23" t="s">
        <v>240</v>
      </c>
      <c r="T1054" s="23" t="s">
        <v>357</v>
      </c>
      <c r="U1054" s="23" t="s">
        <v>360</v>
      </c>
      <c r="V1054" s="23" t="s">
        <v>355</v>
      </c>
      <c r="W1054" s="23" t="s">
        <v>356</v>
      </c>
      <c r="X1054" s="23"/>
      <c r="Y1054" s="23"/>
      <c r="Z1054" s="23"/>
      <c r="AA1054" s="23" t="s">
        <v>544</v>
      </c>
      <c r="AB1054" s="32" t="s">
        <v>545</v>
      </c>
    </row>
    <row r="1055" spans="1:28" ht="15" customHeight="1" x14ac:dyDescent="0.25">
      <c r="A1055" s="6" t="s">
        <v>209</v>
      </c>
      <c r="B1055" s="5" t="s">
        <v>73</v>
      </c>
      <c r="C1055" s="5" t="s">
        <v>359</v>
      </c>
      <c r="D1055" s="5" t="s">
        <v>39</v>
      </c>
      <c r="E1055" s="18" t="str">
        <f t="shared" si="18"/>
        <v>R12</v>
      </c>
      <c r="F1055" s="5" t="s">
        <v>731</v>
      </c>
      <c r="G1055" s="7" t="e">
        <f>#REF!</f>
        <v>#REF!</v>
      </c>
      <c r="H1055" s="5" t="s">
        <v>356</v>
      </c>
      <c r="I1055" s="5" t="s">
        <v>730</v>
      </c>
      <c r="J1055" s="23">
        <v>511281595</v>
      </c>
      <c r="K1055" s="28">
        <v>46771</v>
      </c>
      <c r="L1055" s="23" t="s">
        <v>361</v>
      </c>
      <c r="M1055" s="23" t="s">
        <v>219</v>
      </c>
      <c r="N1055" s="23" t="s">
        <v>362</v>
      </c>
      <c r="O1055" s="23" t="s">
        <v>355</v>
      </c>
      <c r="P1055" s="23" t="s">
        <v>356</v>
      </c>
      <c r="Q1055" s="23">
        <v>912624143</v>
      </c>
      <c r="R1055" s="23"/>
      <c r="S1055" s="23" t="s">
        <v>240</v>
      </c>
      <c r="T1055" s="23" t="s">
        <v>357</v>
      </c>
      <c r="U1055" s="23" t="s">
        <v>360</v>
      </c>
      <c r="V1055" s="23" t="s">
        <v>355</v>
      </c>
      <c r="W1055" s="23" t="s">
        <v>356</v>
      </c>
      <c r="X1055" s="23"/>
      <c r="Y1055" s="23"/>
      <c r="Z1055" s="23"/>
      <c r="AA1055" s="23" t="s">
        <v>544</v>
      </c>
      <c r="AB1055" s="32" t="s">
        <v>545</v>
      </c>
    </row>
    <row r="1056" spans="1:28" ht="15" customHeight="1" x14ac:dyDescent="0.25">
      <c r="A1056" s="6" t="s">
        <v>209</v>
      </c>
      <c r="B1056" s="5" t="s">
        <v>593</v>
      </c>
      <c r="C1056" s="5" t="s">
        <v>136</v>
      </c>
      <c r="D1056" s="5" t="s">
        <v>521</v>
      </c>
      <c r="E1056" s="18" t="str">
        <f t="shared" si="18"/>
        <v>R13</v>
      </c>
      <c r="F1056" s="5" t="s">
        <v>731</v>
      </c>
      <c r="G1056" s="7" t="e">
        <f>#REF!</f>
        <v>#REF!</v>
      </c>
      <c r="H1056" s="5" t="s">
        <v>356</v>
      </c>
      <c r="I1056" s="5" t="s">
        <v>730</v>
      </c>
      <c r="J1056" s="23">
        <v>511281595</v>
      </c>
      <c r="K1056" s="28">
        <v>46771</v>
      </c>
      <c r="L1056" s="23" t="s">
        <v>361</v>
      </c>
      <c r="M1056" s="23" t="s">
        <v>219</v>
      </c>
      <c r="N1056" s="23" t="s">
        <v>362</v>
      </c>
      <c r="O1056" s="23" t="s">
        <v>355</v>
      </c>
      <c r="P1056" s="23" t="s">
        <v>356</v>
      </c>
      <c r="Q1056" s="23">
        <v>912624143</v>
      </c>
      <c r="R1056" s="23"/>
      <c r="S1056" s="23" t="s">
        <v>240</v>
      </c>
      <c r="T1056" s="23" t="s">
        <v>357</v>
      </c>
      <c r="U1056" s="23" t="s">
        <v>360</v>
      </c>
      <c r="V1056" s="23" t="s">
        <v>355</v>
      </c>
      <c r="W1056" s="23" t="s">
        <v>356</v>
      </c>
      <c r="X1056" s="23"/>
      <c r="Y1056" s="23"/>
      <c r="Z1056" s="23"/>
      <c r="AA1056" s="23" t="s">
        <v>544</v>
      </c>
      <c r="AB1056" s="32" t="s">
        <v>545</v>
      </c>
    </row>
    <row r="1057" spans="1:28" ht="15" customHeight="1" x14ac:dyDescent="0.25">
      <c r="A1057" s="6" t="s">
        <v>209</v>
      </c>
      <c r="B1057" s="5" t="s">
        <v>571</v>
      </c>
      <c r="C1057" s="5" t="s">
        <v>136</v>
      </c>
      <c r="D1057" s="5" t="s">
        <v>522</v>
      </c>
      <c r="E1057" s="18" t="str">
        <f t="shared" si="18"/>
        <v>R13</v>
      </c>
      <c r="F1057" s="5" t="s">
        <v>731</v>
      </c>
      <c r="G1057" s="7" t="e">
        <f>#REF!</f>
        <v>#REF!</v>
      </c>
      <c r="H1057" s="5" t="s">
        <v>356</v>
      </c>
      <c r="I1057" s="5" t="s">
        <v>730</v>
      </c>
      <c r="J1057" s="23">
        <v>511281595</v>
      </c>
      <c r="K1057" s="28">
        <v>46771</v>
      </c>
      <c r="L1057" s="23" t="s">
        <v>361</v>
      </c>
      <c r="M1057" s="23" t="s">
        <v>219</v>
      </c>
      <c r="N1057" s="23" t="s">
        <v>362</v>
      </c>
      <c r="O1057" s="23" t="s">
        <v>355</v>
      </c>
      <c r="P1057" s="23" t="s">
        <v>356</v>
      </c>
      <c r="Q1057" s="23">
        <v>912624143</v>
      </c>
      <c r="R1057" s="23"/>
      <c r="S1057" s="23" t="s">
        <v>240</v>
      </c>
      <c r="T1057" s="23" t="s">
        <v>357</v>
      </c>
      <c r="U1057" s="23" t="s">
        <v>360</v>
      </c>
      <c r="V1057" s="23" t="s">
        <v>355</v>
      </c>
      <c r="W1057" s="23" t="s">
        <v>356</v>
      </c>
      <c r="X1057" s="23"/>
      <c r="Y1057" s="23"/>
      <c r="Z1057" s="23"/>
      <c r="AA1057" s="23" t="s">
        <v>544</v>
      </c>
      <c r="AB1057" s="32" t="s">
        <v>545</v>
      </c>
    </row>
    <row r="1058" spans="1:28" ht="15" customHeight="1" x14ac:dyDescent="0.25">
      <c r="A1058" s="6" t="s">
        <v>209</v>
      </c>
      <c r="B1058" s="5" t="s">
        <v>121</v>
      </c>
      <c r="C1058" s="5" t="s">
        <v>136</v>
      </c>
      <c r="D1058" s="5" t="s">
        <v>189</v>
      </c>
      <c r="E1058" s="18" t="str">
        <f t="shared" si="18"/>
        <v>R13</v>
      </c>
      <c r="F1058" s="5" t="s">
        <v>731</v>
      </c>
      <c r="G1058" s="7" t="e">
        <f>#REF!</f>
        <v>#REF!</v>
      </c>
      <c r="H1058" s="5" t="s">
        <v>356</v>
      </c>
      <c r="I1058" s="5" t="s">
        <v>730</v>
      </c>
      <c r="J1058" s="23">
        <v>511281595</v>
      </c>
      <c r="K1058" s="28">
        <v>46771</v>
      </c>
      <c r="L1058" s="23" t="s">
        <v>361</v>
      </c>
      <c r="M1058" s="23" t="s">
        <v>219</v>
      </c>
      <c r="N1058" s="23" t="s">
        <v>362</v>
      </c>
      <c r="O1058" s="23" t="s">
        <v>355</v>
      </c>
      <c r="P1058" s="23" t="s">
        <v>356</v>
      </c>
      <c r="Q1058" s="23">
        <v>912624143</v>
      </c>
      <c r="R1058" s="23"/>
      <c r="S1058" s="23" t="s">
        <v>240</v>
      </c>
      <c r="T1058" s="23" t="s">
        <v>357</v>
      </c>
      <c r="U1058" s="23" t="s">
        <v>360</v>
      </c>
      <c r="V1058" s="23" t="s">
        <v>355</v>
      </c>
      <c r="W1058" s="23" t="s">
        <v>356</v>
      </c>
      <c r="X1058" s="23"/>
      <c r="Y1058" s="23"/>
      <c r="Z1058" s="23"/>
      <c r="AA1058" s="23" t="s">
        <v>544</v>
      </c>
      <c r="AB1058" s="32" t="s">
        <v>545</v>
      </c>
    </row>
    <row r="1059" spans="1:28" ht="15" customHeight="1" x14ac:dyDescent="0.25">
      <c r="A1059" s="6" t="s">
        <v>209</v>
      </c>
      <c r="B1059" s="5" t="s">
        <v>572</v>
      </c>
      <c r="C1059" s="5" t="s">
        <v>136</v>
      </c>
      <c r="D1059" s="5" t="s">
        <v>50</v>
      </c>
      <c r="E1059" s="18" t="str">
        <f t="shared" si="18"/>
        <v>R13</v>
      </c>
      <c r="F1059" s="5" t="s">
        <v>731</v>
      </c>
      <c r="G1059" s="7" t="e">
        <f>#REF!</f>
        <v>#REF!</v>
      </c>
      <c r="H1059" s="5" t="s">
        <v>356</v>
      </c>
      <c r="I1059" s="5" t="s">
        <v>730</v>
      </c>
      <c r="J1059" s="23">
        <v>511281595</v>
      </c>
      <c r="K1059" s="28">
        <v>46771</v>
      </c>
      <c r="L1059" s="23" t="s">
        <v>361</v>
      </c>
      <c r="M1059" s="23" t="s">
        <v>219</v>
      </c>
      <c r="N1059" s="23" t="s">
        <v>362</v>
      </c>
      <c r="O1059" s="23" t="s">
        <v>355</v>
      </c>
      <c r="P1059" s="23" t="s">
        <v>356</v>
      </c>
      <c r="Q1059" s="23">
        <v>912624143</v>
      </c>
      <c r="R1059" s="23"/>
      <c r="S1059" s="23" t="s">
        <v>240</v>
      </c>
      <c r="T1059" s="23" t="s">
        <v>357</v>
      </c>
      <c r="U1059" s="23" t="s">
        <v>360</v>
      </c>
      <c r="V1059" s="23" t="s">
        <v>355</v>
      </c>
      <c r="W1059" s="23" t="s">
        <v>356</v>
      </c>
      <c r="X1059" s="23"/>
      <c r="Y1059" s="23"/>
      <c r="Z1059" s="23"/>
      <c r="AA1059" s="23" t="s">
        <v>544</v>
      </c>
      <c r="AB1059" s="32" t="s">
        <v>545</v>
      </c>
    </row>
    <row r="1060" spans="1:28" ht="15" customHeight="1" x14ac:dyDescent="0.25">
      <c r="A1060" s="6" t="s">
        <v>209</v>
      </c>
      <c r="B1060" s="5" t="s">
        <v>573</v>
      </c>
      <c r="C1060" s="5" t="s">
        <v>136</v>
      </c>
      <c r="D1060" s="5" t="s">
        <v>51</v>
      </c>
      <c r="E1060" s="18" t="str">
        <f t="shared" si="18"/>
        <v>R13</v>
      </c>
      <c r="F1060" s="5" t="s">
        <v>731</v>
      </c>
      <c r="G1060" s="7" t="e">
        <f>#REF!</f>
        <v>#REF!</v>
      </c>
      <c r="H1060" s="5" t="s">
        <v>356</v>
      </c>
      <c r="I1060" s="5" t="s">
        <v>730</v>
      </c>
      <c r="J1060" s="23">
        <v>511281595</v>
      </c>
      <c r="K1060" s="28">
        <v>46771</v>
      </c>
      <c r="L1060" s="23" t="s">
        <v>361</v>
      </c>
      <c r="M1060" s="23" t="s">
        <v>219</v>
      </c>
      <c r="N1060" s="23" t="s">
        <v>362</v>
      </c>
      <c r="O1060" s="23" t="s">
        <v>355</v>
      </c>
      <c r="P1060" s="23" t="s">
        <v>356</v>
      </c>
      <c r="Q1060" s="23">
        <v>912624143</v>
      </c>
      <c r="R1060" s="23"/>
      <c r="S1060" s="23" t="s">
        <v>240</v>
      </c>
      <c r="T1060" s="23" t="s">
        <v>357</v>
      </c>
      <c r="U1060" s="23" t="s">
        <v>360</v>
      </c>
      <c r="V1060" s="23" t="s">
        <v>355</v>
      </c>
      <c r="W1060" s="23" t="s">
        <v>356</v>
      </c>
      <c r="X1060" s="23"/>
      <c r="Y1060" s="23"/>
      <c r="Z1060" s="23"/>
      <c r="AA1060" s="23" t="s">
        <v>544</v>
      </c>
      <c r="AB1060" s="32" t="s">
        <v>545</v>
      </c>
    </row>
    <row r="1061" spans="1:28" ht="15" customHeight="1" x14ac:dyDescent="0.25">
      <c r="A1061" s="6" t="s">
        <v>209</v>
      </c>
      <c r="B1061" s="5" t="s">
        <v>106</v>
      </c>
      <c r="C1061" s="5" t="s">
        <v>136</v>
      </c>
      <c r="D1061" s="5" t="s">
        <v>113</v>
      </c>
      <c r="E1061" s="18" t="str">
        <f t="shared" si="18"/>
        <v>R13</v>
      </c>
      <c r="F1061" s="5" t="s">
        <v>731</v>
      </c>
      <c r="G1061" s="7" t="e">
        <f>#REF!</f>
        <v>#REF!</v>
      </c>
      <c r="H1061" s="5" t="s">
        <v>356</v>
      </c>
      <c r="I1061" s="5" t="s">
        <v>730</v>
      </c>
      <c r="J1061" s="23">
        <v>511281595</v>
      </c>
      <c r="K1061" s="28">
        <v>46771</v>
      </c>
      <c r="L1061" s="23" t="s">
        <v>361</v>
      </c>
      <c r="M1061" s="23" t="s">
        <v>219</v>
      </c>
      <c r="N1061" s="23" t="s">
        <v>362</v>
      </c>
      <c r="O1061" s="23" t="s">
        <v>355</v>
      </c>
      <c r="P1061" s="23" t="s">
        <v>356</v>
      </c>
      <c r="Q1061" s="23">
        <v>912624143</v>
      </c>
      <c r="R1061" s="23"/>
      <c r="S1061" s="23" t="s">
        <v>240</v>
      </c>
      <c r="T1061" s="23" t="s">
        <v>357</v>
      </c>
      <c r="U1061" s="23" t="s">
        <v>360</v>
      </c>
      <c r="V1061" s="23" t="s">
        <v>355</v>
      </c>
      <c r="W1061" s="23" t="s">
        <v>356</v>
      </c>
      <c r="X1061" s="23"/>
      <c r="Y1061" s="23"/>
      <c r="Z1061" s="23"/>
      <c r="AA1061" s="23" t="s">
        <v>544</v>
      </c>
      <c r="AB1061" s="32" t="s">
        <v>545</v>
      </c>
    </row>
    <row r="1062" spans="1:28" ht="15" customHeight="1" x14ac:dyDescent="0.25">
      <c r="A1062" s="6" t="s">
        <v>209</v>
      </c>
      <c r="B1062" s="5" t="s">
        <v>107</v>
      </c>
      <c r="C1062" s="5" t="s">
        <v>136</v>
      </c>
      <c r="D1062" s="5" t="s">
        <v>66</v>
      </c>
      <c r="E1062" s="18" t="str">
        <f t="shared" si="18"/>
        <v>R13</v>
      </c>
      <c r="F1062" s="5" t="s">
        <v>731</v>
      </c>
      <c r="G1062" s="7" t="e">
        <f>#REF!</f>
        <v>#REF!</v>
      </c>
      <c r="H1062" s="5" t="s">
        <v>356</v>
      </c>
      <c r="I1062" s="5" t="s">
        <v>730</v>
      </c>
      <c r="J1062" s="23">
        <v>511281595</v>
      </c>
      <c r="K1062" s="28">
        <v>46771</v>
      </c>
      <c r="L1062" s="23" t="s">
        <v>361</v>
      </c>
      <c r="M1062" s="23" t="s">
        <v>219</v>
      </c>
      <c r="N1062" s="23" t="s">
        <v>362</v>
      </c>
      <c r="O1062" s="23" t="s">
        <v>355</v>
      </c>
      <c r="P1062" s="23" t="s">
        <v>356</v>
      </c>
      <c r="Q1062" s="23">
        <v>912624143</v>
      </c>
      <c r="R1062" s="23"/>
      <c r="S1062" s="23" t="s">
        <v>240</v>
      </c>
      <c r="T1062" s="23" t="s">
        <v>357</v>
      </c>
      <c r="U1062" s="23" t="s">
        <v>360</v>
      </c>
      <c r="V1062" s="23" t="s">
        <v>355</v>
      </c>
      <c r="W1062" s="23" t="s">
        <v>356</v>
      </c>
      <c r="X1062" s="23"/>
      <c r="Y1062" s="23"/>
      <c r="Z1062" s="23"/>
      <c r="AA1062" s="23" t="s">
        <v>544</v>
      </c>
      <c r="AB1062" s="32" t="s">
        <v>545</v>
      </c>
    </row>
    <row r="1063" spans="1:28" ht="15" customHeight="1" x14ac:dyDescent="0.25">
      <c r="A1063" s="6" t="s">
        <v>209</v>
      </c>
      <c r="B1063" s="5" t="s">
        <v>78</v>
      </c>
      <c r="C1063" s="5" t="s">
        <v>136</v>
      </c>
      <c r="D1063" s="5" t="s">
        <v>77</v>
      </c>
      <c r="E1063" s="18" t="str">
        <f t="shared" si="18"/>
        <v>R13</v>
      </c>
      <c r="F1063" s="5" t="s">
        <v>731</v>
      </c>
      <c r="G1063" s="7" t="e">
        <f>#REF!</f>
        <v>#REF!</v>
      </c>
      <c r="H1063" s="5" t="s">
        <v>356</v>
      </c>
      <c r="I1063" s="5" t="s">
        <v>730</v>
      </c>
      <c r="J1063" s="23">
        <v>511281595</v>
      </c>
      <c r="K1063" s="28">
        <v>46771</v>
      </c>
      <c r="L1063" s="23" t="s">
        <v>361</v>
      </c>
      <c r="M1063" s="23" t="s">
        <v>219</v>
      </c>
      <c r="N1063" s="23" t="s">
        <v>362</v>
      </c>
      <c r="O1063" s="23" t="s">
        <v>355</v>
      </c>
      <c r="P1063" s="23" t="s">
        <v>356</v>
      </c>
      <c r="Q1063" s="23">
        <v>912624143</v>
      </c>
      <c r="R1063" s="23"/>
      <c r="S1063" s="23" t="s">
        <v>240</v>
      </c>
      <c r="T1063" s="23" t="s">
        <v>357</v>
      </c>
      <c r="U1063" s="23" t="s">
        <v>360</v>
      </c>
      <c r="V1063" s="23" t="s">
        <v>355</v>
      </c>
      <c r="W1063" s="23" t="s">
        <v>356</v>
      </c>
      <c r="X1063" s="23"/>
      <c r="Y1063" s="23"/>
      <c r="Z1063" s="23"/>
      <c r="AA1063" s="23" t="s">
        <v>544</v>
      </c>
      <c r="AB1063" s="32" t="s">
        <v>545</v>
      </c>
    </row>
    <row r="1064" spans="1:28" ht="15" customHeight="1" x14ac:dyDescent="0.25">
      <c r="A1064" s="6" t="s">
        <v>209</v>
      </c>
      <c r="B1064" s="5" t="s">
        <v>14</v>
      </c>
      <c r="C1064" s="5" t="s">
        <v>359</v>
      </c>
      <c r="D1064" s="5" t="s">
        <v>30</v>
      </c>
      <c r="E1064" s="18" t="str">
        <f t="shared" si="18"/>
        <v>R12</v>
      </c>
      <c r="F1064" s="5" t="s">
        <v>731</v>
      </c>
      <c r="G1064" s="7" t="e">
        <f>#REF!</f>
        <v>#REF!</v>
      </c>
      <c r="H1064" s="5" t="s">
        <v>356</v>
      </c>
      <c r="I1064" s="5" t="s">
        <v>730</v>
      </c>
      <c r="J1064" s="23">
        <v>511281595</v>
      </c>
      <c r="K1064" s="28">
        <v>46771</v>
      </c>
      <c r="L1064" s="23" t="s">
        <v>361</v>
      </c>
      <c r="M1064" s="23" t="s">
        <v>219</v>
      </c>
      <c r="N1064" s="23" t="s">
        <v>362</v>
      </c>
      <c r="O1064" s="23" t="s">
        <v>355</v>
      </c>
      <c r="P1064" s="23" t="s">
        <v>356</v>
      </c>
      <c r="Q1064" s="23">
        <v>912624143</v>
      </c>
      <c r="R1064" s="23"/>
      <c r="S1064" s="23" t="s">
        <v>240</v>
      </c>
      <c r="T1064" s="23" t="s">
        <v>357</v>
      </c>
      <c r="U1064" s="23" t="s">
        <v>360</v>
      </c>
      <c r="V1064" s="23" t="s">
        <v>355</v>
      </c>
      <c r="W1064" s="23" t="s">
        <v>356</v>
      </c>
      <c r="X1064" s="23"/>
      <c r="Y1064" s="23"/>
      <c r="Z1064" s="23"/>
      <c r="AA1064" s="23" t="s">
        <v>544</v>
      </c>
      <c r="AB1064" s="32" t="s">
        <v>545</v>
      </c>
    </row>
    <row r="1065" spans="1:28" ht="15" customHeight="1" x14ac:dyDescent="0.25">
      <c r="A1065" s="6" t="s">
        <v>209</v>
      </c>
      <c r="B1065" s="5" t="s">
        <v>15</v>
      </c>
      <c r="C1065" s="5" t="s">
        <v>359</v>
      </c>
      <c r="D1065" s="5" t="s">
        <v>31</v>
      </c>
      <c r="E1065" s="18" t="str">
        <f t="shared" si="18"/>
        <v>R12</v>
      </c>
      <c r="F1065" s="5" t="s">
        <v>731</v>
      </c>
      <c r="G1065" s="7" t="e">
        <f>#REF!</f>
        <v>#REF!</v>
      </c>
      <c r="H1065" s="5" t="s">
        <v>356</v>
      </c>
      <c r="I1065" s="5" t="s">
        <v>730</v>
      </c>
      <c r="J1065" s="23">
        <v>511281595</v>
      </c>
      <c r="K1065" s="28">
        <v>46771</v>
      </c>
      <c r="L1065" s="23" t="s">
        <v>361</v>
      </c>
      <c r="M1065" s="23" t="s">
        <v>219</v>
      </c>
      <c r="N1065" s="23" t="s">
        <v>362</v>
      </c>
      <c r="O1065" s="23" t="s">
        <v>355</v>
      </c>
      <c r="P1065" s="23" t="s">
        <v>356</v>
      </c>
      <c r="Q1065" s="23">
        <v>912624143</v>
      </c>
      <c r="R1065" s="23"/>
      <c r="S1065" s="23" t="s">
        <v>240</v>
      </c>
      <c r="T1065" s="23" t="s">
        <v>357</v>
      </c>
      <c r="U1065" s="23" t="s">
        <v>360</v>
      </c>
      <c r="V1065" s="23" t="s">
        <v>355</v>
      </c>
      <c r="W1065" s="23" t="s">
        <v>356</v>
      </c>
      <c r="X1065" s="23"/>
      <c r="Y1065" s="23"/>
      <c r="Z1065" s="23"/>
      <c r="AA1065" s="23" t="s">
        <v>544</v>
      </c>
      <c r="AB1065" s="32" t="s">
        <v>545</v>
      </c>
    </row>
    <row r="1066" spans="1:28" ht="15" customHeight="1" x14ac:dyDescent="0.25">
      <c r="A1066" s="6" t="s">
        <v>209</v>
      </c>
      <c r="B1066" s="5" t="s">
        <v>16</v>
      </c>
      <c r="C1066" s="5" t="s">
        <v>359</v>
      </c>
      <c r="D1066" s="5" t="s">
        <v>32</v>
      </c>
      <c r="E1066" s="18" t="str">
        <f t="shared" si="18"/>
        <v>R12</v>
      </c>
      <c r="F1066" s="5" t="s">
        <v>731</v>
      </c>
      <c r="G1066" s="7" t="e">
        <f>#REF!</f>
        <v>#REF!</v>
      </c>
      <c r="H1066" s="5" t="s">
        <v>356</v>
      </c>
      <c r="I1066" s="5" t="s">
        <v>730</v>
      </c>
      <c r="J1066" s="23">
        <v>511281595</v>
      </c>
      <c r="K1066" s="28">
        <v>46771</v>
      </c>
      <c r="L1066" s="23" t="s">
        <v>361</v>
      </c>
      <c r="M1066" s="23" t="s">
        <v>219</v>
      </c>
      <c r="N1066" s="23" t="s">
        <v>362</v>
      </c>
      <c r="O1066" s="23" t="s">
        <v>355</v>
      </c>
      <c r="P1066" s="23" t="s">
        <v>356</v>
      </c>
      <c r="Q1066" s="23">
        <v>912624143</v>
      </c>
      <c r="R1066" s="23"/>
      <c r="S1066" s="23" t="s">
        <v>240</v>
      </c>
      <c r="T1066" s="23" t="s">
        <v>357</v>
      </c>
      <c r="U1066" s="23" t="s">
        <v>360</v>
      </c>
      <c r="V1066" s="23" t="s">
        <v>355</v>
      </c>
      <c r="W1066" s="23" t="s">
        <v>356</v>
      </c>
      <c r="X1066" s="23"/>
      <c r="Y1066" s="23"/>
      <c r="Z1066" s="23"/>
      <c r="AA1066" s="23" t="s">
        <v>544</v>
      </c>
      <c r="AB1066" s="32" t="s">
        <v>545</v>
      </c>
    </row>
    <row r="1067" spans="1:28" ht="15" customHeight="1" x14ac:dyDescent="0.25">
      <c r="A1067" s="6" t="s">
        <v>209</v>
      </c>
      <c r="B1067" s="5" t="s">
        <v>17</v>
      </c>
      <c r="C1067" s="5" t="s">
        <v>359</v>
      </c>
      <c r="D1067" s="5" t="s">
        <v>33</v>
      </c>
      <c r="E1067" s="18" t="str">
        <f t="shared" si="18"/>
        <v>R12</v>
      </c>
      <c r="F1067" s="5" t="s">
        <v>731</v>
      </c>
      <c r="G1067" s="7" t="e">
        <f>#REF!</f>
        <v>#REF!</v>
      </c>
      <c r="H1067" s="5" t="s">
        <v>356</v>
      </c>
      <c r="I1067" s="5" t="s">
        <v>730</v>
      </c>
      <c r="J1067" s="23">
        <v>511281595</v>
      </c>
      <c r="K1067" s="28">
        <v>46771</v>
      </c>
      <c r="L1067" s="23" t="s">
        <v>361</v>
      </c>
      <c r="M1067" s="23" t="s">
        <v>219</v>
      </c>
      <c r="N1067" s="23" t="s">
        <v>362</v>
      </c>
      <c r="O1067" s="23" t="s">
        <v>355</v>
      </c>
      <c r="P1067" s="23" t="s">
        <v>356</v>
      </c>
      <c r="Q1067" s="23">
        <v>912624143</v>
      </c>
      <c r="R1067" s="23"/>
      <c r="S1067" s="23" t="s">
        <v>240</v>
      </c>
      <c r="T1067" s="23" t="s">
        <v>357</v>
      </c>
      <c r="U1067" s="23" t="s">
        <v>360</v>
      </c>
      <c r="V1067" s="23" t="s">
        <v>355</v>
      </c>
      <c r="W1067" s="23" t="s">
        <v>356</v>
      </c>
      <c r="X1067" s="23"/>
      <c r="Y1067" s="23"/>
      <c r="Z1067" s="23"/>
      <c r="AA1067" s="23" t="s">
        <v>544</v>
      </c>
      <c r="AB1067" s="32" t="s">
        <v>545</v>
      </c>
    </row>
    <row r="1068" spans="1:28" ht="15" customHeight="1" x14ac:dyDescent="0.25">
      <c r="A1068" s="6" t="s">
        <v>209</v>
      </c>
      <c r="B1068" s="5" t="s">
        <v>18</v>
      </c>
      <c r="C1068" s="5" t="s">
        <v>359</v>
      </c>
      <c r="D1068" s="5" t="s">
        <v>34</v>
      </c>
      <c r="E1068" s="18" t="str">
        <f t="shared" si="18"/>
        <v>R12</v>
      </c>
      <c r="F1068" s="5" t="s">
        <v>731</v>
      </c>
      <c r="G1068" s="7" t="e">
        <f>#REF!</f>
        <v>#REF!</v>
      </c>
      <c r="H1068" s="5" t="s">
        <v>356</v>
      </c>
      <c r="I1068" s="5" t="s">
        <v>730</v>
      </c>
      <c r="J1068" s="23">
        <v>511281595</v>
      </c>
      <c r="K1068" s="28">
        <v>46771</v>
      </c>
      <c r="L1068" s="23" t="s">
        <v>361</v>
      </c>
      <c r="M1068" s="23" t="s">
        <v>219</v>
      </c>
      <c r="N1068" s="23" t="s">
        <v>362</v>
      </c>
      <c r="O1068" s="23" t="s">
        <v>355</v>
      </c>
      <c r="P1068" s="23" t="s">
        <v>356</v>
      </c>
      <c r="Q1068" s="23">
        <v>912624143</v>
      </c>
      <c r="R1068" s="23"/>
      <c r="S1068" s="23" t="s">
        <v>240</v>
      </c>
      <c r="T1068" s="23" t="s">
        <v>357</v>
      </c>
      <c r="U1068" s="23" t="s">
        <v>360</v>
      </c>
      <c r="V1068" s="23" t="s">
        <v>355</v>
      </c>
      <c r="W1068" s="23" t="s">
        <v>356</v>
      </c>
      <c r="X1068" s="23"/>
      <c r="Y1068" s="23"/>
      <c r="Z1068" s="23"/>
      <c r="AA1068" s="23" t="s">
        <v>544</v>
      </c>
      <c r="AB1068" s="32" t="s">
        <v>545</v>
      </c>
    </row>
    <row r="1069" spans="1:28" ht="15" customHeight="1" x14ac:dyDescent="0.25">
      <c r="A1069" s="6" t="s">
        <v>209</v>
      </c>
      <c r="B1069" s="5" t="s">
        <v>108</v>
      </c>
      <c r="C1069" s="5" t="s">
        <v>359</v>
      </c>
      <c r="D1069" s="5" t="s">
        <v>114</v>
      </c>
      <c r="E1069" s="18" t="str">
        <f t="shared" si="18"/>
        <v>R12</v>
      </c>
      <c r="F1069" s="5" t="s">
        <v>731</v>
      </c>
      <c r="G1069" s="7" t="e">
        <f>#REF!</f>
        <v>#REF!</v>
      </c>
      <c r="H1069" s="5" t="s">
        <v>356</v>
      </c>
      <c r="I1069" s="5" t="s">
        <v>730</v>
      </c>
      <c r="J1069" s="23">
        <v>511281595</v>
      </c>
      <c r="K1069" s="28">
        <v>46771</v>
      </c>
      <c r="L1069" s="23" t="s">
        <v>361</v>
      </c>
      <c r="M1069" s="23" t="s">
        <v>219</v>
      </c>
      <c r="N1069" s="23" t="s">
        <v>362</v>
      </c>
      <c r="O1069" s="23" t="s">
        <v>355</v>
      </c>
      <c r="P1069" s="23" t="s">
        <v>356</v>
      </c>
      <c r="Q1069" s="23">
        <v>912624143</v>
      </c>
      <c r="R1069" s="23"/>
      <c r="S1069" s="23" t="s">
        <v>240</v>
      </c>
      <c r="T1069" s="23" t="s">
        <v>357</v>
      </c>
      <c r="U1069" s="23" t="s">
        <v>360</v>
      </c>
      <c r="V1069" s="23" t="s">
        <v>355</v>
      </c>
      <c r="W1069" s="23" t="s">
        <v>356</v>
      </c>
      <c r="X1069" s="23"/>
      <c r="Y1069" s="23"/>
      <c r="Z1069" s="23"/>
      <c r="AA1069" s="23" t="s">
        <v>544</v>
      </c>
      <c r="AB1069" s="32" t="s">
        <v>545</v>
      </c>
    </row>
    <row r="1070" spans="1:28" ht="15" customHeight="1" x14ac:dyDescent="0.25">
      <c r="A1070" s="6" t="s">
        <v>209</v>
      </c>
      <c r="B1070" s="5" t="s">
        <v>19</v>
      </c>
      <c r="C1070" s="5" t="s">
        <v>359</v>
      </c>
      <c r="D1070" s="5" t="s">
        <v>35</v>
      </c>
      <c r="E1070" s="18" t="str">
        <f t="shared" si="18"/>
        <v>R12</v>
      </c>
      <c r="F1070" s="5" t="s">
        <v>731</v>
      </c>
      <c r="G1070" s="7" t="e">
        <f>#REF!</f>
        <v>#REF!</v>
      </c>
      <c r="H1070" s="5" t="s">
        <v>356</v>
      </c>
      <c r="I1070" s="5" t="s">
        <v>730</v>
      </c>
      <c r="J1070" s="23">
        <v>511281595</v>
      </c>
      <c r="K1070" s="28">
        <v>46771</v>
      </c>
      <c r="L1070" s="23" t="s">
        <v>361</v>
      </c>
      <c r="M1070" s="23" t="s">
        <v>219</v>
      </c>
      <c r="N1070" s="23" t="s">
        <v>362</v>
      </c>
      <c r="O1070" s="23" t="s">
        <v>355</v>
      </c>
      <c r="P1070" s="23" t="s">
        <v>356</v>
      </c>
      <c r="Q1070" s="23">
        <v>912624143</v>
      </c>
      <c r="R1070" s="23"/>
      <c r="S1070" s="23" t="s">
        <v>240</v>
      </c>
      <c r="T1070" s="23" t="s">
        <v>357</v>
      </c>
      <c r="U1070" s="23" t="s">
        <v>360</v>
      </c>
      <c r="V1070" s="23" t="s">
        <v>355</v>
      </c>
      <c r="W1070" s="23" t="s">
        <v>356</v>
      </c>
      <c r="X1070" s="23"/>
      <c r="Y1070" s="23"/>
      <c r="Z1070" s="23"/>
      <c r="AA1070" s="23" t="s">
        <v>544</v>
      </c>
      <c r="AB1070" s="32" t="s">
        <v>545</v>
      </c>
    </row>
    <row r="1071" spans="1:28" ht="15" customHeight="1" x14ac:dyDescent="0.25">
      <c r="A1071" s="6" t="s">
        <v>209</v>
      </c>
      <c r="B1071" s="5" t="s">
        <v>20</v>
      </c>
      <c r="C1071" s="5" t="s">
        <v>359</v>
      </c>
      <c r="D1071" s="5" t="s">
        <v>36</v>
      </c>
      <c r="E1071" s="18" t="str">
        <f t="shared" si="18"/>
        <v>R12</v>
      </c>
      <c r="F1071" s="5" t="s">
        <v>731</v>
      </c>
      <c r="G1071" s="7" t="e">
        <f>#REF!</f>
        <v>#REF!</v>
      </c>
      <c r="H1071" s="5" t="s">
        <v>356</v>
      </c>
      <c r="I1071" s="5" t="s">
        <v>730</v>
      </c>
      <c r="J1071" s="23">
        <v>511281595</v>
      </c>
      <c r="K1071" s="28">
        <v>46771</v>
      </c>
      <c r="L1071" s="23" t="s">
        <v>361</v>
      </c>
      <c r="M1071" s="23" t="s">
        <v>219</v>
      </c>
      <c r="N1071" s="23" t="s">
        <v>362</v>
      </c>
      <c r="O1071" s="23" t="s">
        <v>355</v>
      </c>
      <c r="P1071" s="23" t="s">
        <v>356</v>
      </c>
      <c r="Q1071" s="23">
        <v>912624143</v>
      </c>
      <c r="R1071" s="23"/>
      <c r="S1071" s="23" t="s">
        <v>240</v>
      </c>
      <c r="T1071" s="23" t="s">
        <v>357</v>
      </c>
      <c r="U1071" s="23" t="s">
        <v>360</v>
      </c>
      <c r="V1071" s="23" t="s">
        <v>355</v>
      </c>
      <c r="W1071" s="23" t="s">
        <v>356</v>
      </c>
      <c r="X1071" s="23"/>
      <c r="Y1071" s="23"/>
      <c r="Z1071" s="23"/>
      <c r="AA1071" s="23" t="s">
        <v>544</v>
      </c>
      <c r="AB1071" s="32" t="s">
        <v>545</v>
      </c>
    </row>
    <row r="1072" spans="1:28" ht="15" customHeight="1" x14ac:dyDescent="0.25">
      <c r="A1072" s="6" t="s">
        <v>209</v>
      </c>
      <c r="B1072" s="5" t="s">
        <v>22</v>
      </c>
      <c r="C1072" s="5" t="s">
        <v>257</v>
      </c>
      <c r="D1072" s="5" t="s">
        <v>38</v>
      </c>
      <c r="E1072" s="18" t="str">
        <f t="shared" si="18"/>
        <v>R12/R13</v>
      </c>
      <c r="F1072" s="5" t="s">
        <v>731</v>
      </c>
      <c r="G1072" s="7" t="e">
        <f>#REF!</f>
        <v>#REF!</v>
      </c>
      <c r="H1072" s="5" t="s">
        <v>356</v>
      </c>
      <c r="I1072" s="5" t="s">
        <v>730</v>
      </c>
      <c r="J1072" s="23">
        <v>511281595</v>
      </c>
      <c r="K1072" s="28">
        <v>46771</v>
      </c>
      <c r="L1072" s="23" t="s">
        <v>361</v>
      </c>
      <c r="M1072" s="23" t="s">
        <v>219</v>
      </c>
      <c r="N1072" s="23" t="s">
        <v>362</v>
      </c>
      <c r="O1072" s="23" t="s">
        <v>355</v>
      </c>
      <c r="P1072" s="23" t="s">
        <v>356</v>
      </c>
      <c r="Q1072" s="23">
        <v>912624143</v>
      </c>
      <c r="R1072" s="23"/>
      <c r="S1072" s="23" t="s">
        <v>240</v>
      </c>
      <c r="T1072" s="23" t="s">
        <v>357</v>
      </c>
      <c r="U1072" s="23" t="s">
        <v>360</v>
      </c>
      <c r="V1072" s="23" t="s">
        <v>355</v>
      </c>
      <c r="W1072" s="23" t="s">
        <v>356</v>
      </c>
      <c r="X1072" s="23"/>
      <c r="Y1072" s="23"/>
      <c r="Z1072" s="23"/>
      <c r="AA1072" s="23" t="s">
        <v>544</v>
      </c>
      <c r="AB1072" s="32" t="s">
        <v>545</v>
      </c>
    </row>
    <row r="1073" spans="1:28" ht="15" customHeight="1" x14ac:dyDescent="0.25">
      <c r="A1073" s="6" t="s">
        <v>209</v>
      </c>
      <c r="B1073" s="5" t="s">
        <v>23</v>
      </c>
      <c r="C1073" s="5" t="s">
        <v>732</v>
      </c>
      <c r="D1073" s="5" t="s">
        <v>39</v>
      </c>
      <c r="E1073" s="18" t="str">
        <f t="shared" si="18"/>
        <v>R12/R14</v>
      </c>
      <c r="F1073" s="5" t="s">
        <v>731</v>
      </c>
      <c r="G1073" s="7" t="e">
        <f>#REF!</f>
        <v>#REF!</v>
      </c>
      <c r="H1073" s="5" t="s">
        <v>356</v>
      </c>
      <c r="I1073" s="5" t="s">
        <v>730</v>
      </c>
      <c r="J1073" s="23">
        <v>511281595</v>
      </c>
      <c r="K1073" s="28">
        <v>46771</v>
      </c>
      <c r="L1073" s="23" t="s">
        <v>361</v>
      </c>
      <c r="M1073" s="23" t="s">
        <v>219</v>
      </c>
      <c r="N1073" s="23" t="s">
        <v>362</v>
      </c>
      <c r="O1073" s="23" t="s">
        <v>355</v>
      </c>
      <c r="P1073" s="23" t="s">
        <v>356</v>
      </c>
      <c r="Q1073" s="23">
        <v>912624143</v>
      </c>
      <c r="R1073" s="23"/>
      <c r="S1073" s="23" t="s">
        <v>240</v>
      </c>
      <c r="T1073" s="23" t="s">
        <v>357</v>
      </c>
      <c r="U1073" s="23" t="s">
        <v>360</v>
      </c>
      <c r="V1073" s="23" t="s">
        <v>355</v>
      </c>
      <c r="W1073" s="23" t="s">
        <v>356</v>
      </c>
      <c r="X1073" s="23"/>
      <c r="Y1073" s="23"/>
      <c r="Z1073" s="23"/>
      <c r="AA1073" s="23" t="s">
        <v>544</v>
      </c>
      <c r="AB1073" s="32" t="s">
        <v>545</v>
      </c>
    </row>
    <row r="1074" spans="1:28" ht="15" customHeight="1" x14ac:dyDescent="0.25">
      <c r="A1074" s="6" t="s">
        <v>209</v>
      </c>
      <c r="B1074" s="5" t="s">
        <v>54</v>
      </c>
      <c r="C1074" s="5" t="s">
        <v>136</v>
      </c>
      <c r="D1074" s="5" t="s">
        <v>61</v>
      </c>
      <c r="E1074" s="18" t="str">
        <f t="shared" si="18"/>
        <v>R13</v>
      </c>
      <c r="F1074" s="5" t="s">
        <v>731</v>
      </c>
      <c r="G1074" s="7" t="e">
        <f>#REF!</f>
        <v>#REF!</v>
      </c>
      <c r="H1074" s="5" t="s">
        <v>356</v>
      </c>
      <c r="I1074" s="5" t="s">
        <v>730</v>
      </c>
      <c r="J1074" s="23">
        <v>511281595</v>
      </c>
      <c r="K1074" s="28">
        <v>46771</v>
      </c>
      <c r="L1074" s="23" t="s">
        <v>361</v>
      </c>
      <c r="M1074" s="23" t="s">
        <v>219</v>
      </c>
      <c r="N1074" s="23" t="s">
        <v>362</v>
      </c>
      <c r="O1074" s="23" t="s">
        <v>355</v>
      </c>
      <c r="P1074" s="23" t="s">
        <v>356</v>
      </c>
      <c r="Q1074" s="23">
        <v>912624143</v>
      </c>
      <c r="R1074" s="23"/>
      <c r="S1074" s="23" t="s">
        <v>240</v>
      </c>
      <c r="T1074" s="23" t="s">
        <v>357</v>
      </c>
      <c r="U1074" s="23" t="s">
        <v>360</v>
      </c>
      <c r="V1074" s="23" t="s">
        <v>355</v>
      </c>
      <c r="W1074" s="23" t="s">
        <v>356</v>
      </c>
      <c r="X1074" s="23"/>
      <c r="Y1074" s="23"/>
      <c r="Z1074" s="23"/>
      <c r="AA1074" s="23" t="s">
        <v>544</v>
      </c>
      <c r="AB1074" s="32" t="s">
        <v>545</v>
      </c>
    </row>
    <row r="1075" spans="1:28" ht="15" customHeight="1" x14ac:dyDescent="0.25">
      <c r="A1075" s="6" t="s">
        <v>209</v>
      </c>
      <c r="B1075" s="5" t="s">
        <v>60</v>
      </c>
      <c r="C1075" s="5" t="s">
        <v>136</v>
      </c>
      <c r="D1075" s="5" t="s">
        <v>66</v>
      </c>
      <c r="E1075" s="18" t="str">
        <f t="shared" si="18"/>
        <v>R13</v>
      </c>
      <c r="F1075" s="5" t="s">
        <v>731</v>
      </c>
      <c r="G1075" s="7" t="e">
        <f>#REF!</f>
        <v>#REF!</v>
      </c>
      <c r="H1075" s="5" t="s">
        <v>356</v>
      </c>
      <c r="I1075" s="5" t="s">
        <v>730</v>
      </c>
      <c r="J1075" s="23">
        <v>511281595</v>
      </c>
      <c r="K1075" s="28">
        <v>46771</v>
      </c>
      <c r="L1075" s="23" t="s">
        <v>361</v>
      </c>
      <c r="M1075" s="23" t="s">
        <v>219</v>
      </c>
      <c r="N1075" s="23" t="s">
        <v>362</v>
      </c>
      <c r="O1075" s="23" t="s">
        <v>355</v>
      </c>
      <c r="P1075" s="23" t="s">
        <v>356</v>
      </c>
      <c r="Q1075" s="23">
        <v>912624143</v>
      </c>
      <c r="R1075" s="23"/>
      <c r="S1075" s="23" t="s">
        <v>240</v>
      </c>
      <c r="T1075" s="23" t="s">
        <v>357</v>
      </c>
      <c r="U1075" s="23" t="s">
        <v>360</v>
      </c>
      <c r="V1075" s="23" t="s">
        <v>355</v>
      </c>
      <c r="W1075" s="23" t="s">
        <v>356</v>
      </c>
      <c r="X1075" s="23"/>
      <c r="Y1075" s="23"/>
      <c r="Z1075" s="23"/>
      <c r="AA1075" s="23" t="s">
        <v>544</v>
      </c>
      <c r="AB1075" s="32" t="s">
        <v>545</v>
      </c>
    </row>
    <row r="1076" spans="1:28" ht="15" customHeight="1" x14ac:dyDescent="0.25">
      <c r="A1076" s="6" t="s">
        <v>209</v>
      </c>
      <c r="B1076" s="5" t="s">
        <v>452</v>
      </c>
      <c r="C1076" s="5" t="s">
        <v>136</v>
      </c>
      <c r="D1076" s="5" t="s">
        <v>153</v>
      </c>
      <c r="E1076" s="18" t="str">
        <f t="shared" si="18"/>
        <v>R13</v>
      </c>
      <c r="F1076" s="5" t="s">
        <v>731</v>
      </c>
      <c r="G1076" s="7" t="e">
        <f>#REF!</f>
        <v>#REF!</v>
      </c>
      <c r="H1076" s="5" t="s">
        <v>356</v>
      </c>
      <c r="I1076" s="5" t="s">
        <v>730</v>
      </c>
      <c r="J1076" s="23">
        <v>511281595</v>
      </c>
      <c r="K1076" s="28">
        <v>46771</v>
      </c>
      <c r="L1076" s="23" t="s">
        <v>361</v>
      </c>
      <c r="M1076" s="23" t="s">
        <v>219</v>
      </c>
      <c r="N1076" s="23" t="s">
        <v>362</v>
      </c>
      <c r="O1076" s="23" t="s">
        <v>355</v>
      </c>
      <c r="P1076" s="23" t="s">
        <v>356</v>
      </c>
      <c r="Q1076" s="23">
        <v>912624143</v>
      </c>
      <c r="R1076" s="23"/>
      <c r="S1076" s="23" t="s">
        <v>240</v>
      </c>
      <c r="T1076" s="23" t="s">
        <v>357</v>
      </c>
      <c r="U1076" s="23" t="s">
        <v>360</v>
      </c>
      <c r="V1076" s="23" t="s">
        <v>355</v>
      </c>
      <c r="W1076" s="23" t="s">
        <v>356</v>
      </c>
      <c r="X1076" s="23"/>
      <c r="Y1076" s="23"/>
      <c r="Z1076" s="23"/>
      <c r="AA1076" s="23" t="s">
        <v>544</v>
      </c>
      <c r="AB1076" s="32" t="s">
        <v>545</v>
      </c>
    </row>
    <row r="1077" spans="1:28" ht="15" customHeight="1" x14ac:dyDescent="0.25">
      <c r="A1077" s="6" t="s">
        <v>209</v>
      </c>
      <c r="B1077" s="5" t="s">
        <v>453</v>
      </c>
      <c r="C1077" s="5" t="s">
        <v>136</v>
      </c>
      <c r="D1077" s="5" t="s">
        <v>454</v>
      </c>
      <c r="E1077" s="18" t="str">
        <f t="shared" si="18"/>
        <v>R13</v>
      </c>
      <c r="F1077" s="5" t="s">
        <v>731</v>
      </c>
      <c r="G1077" s="7" t="e">
        <f>#REF!</f>
        <v>#REF!</v>
      </c>
      <c r="H1077" s="5" t="s">
        <v>356</v>
      </c>
      <c r="I1077" s="5" t="s">
        <v>730</v>
      </c>
      <c r="J1077" s="23">
        <v>511281595</v>
      </c>
      <c r="K1077" s="28">
        <v>46771</v>
      </c>
      <c r="L1077" s="23" t="s">
        <v>361</v>
      </c>
      <c r="M1077" s="23" t="s">
        <v>219</v>
      </c>
      <c r="N1077" s="23" t="s">
        <v>362</v>
      </c>
      <c r="O1077" s="23" t="s">
        <v>355</v>
      </c>
      <c r="P1077" s="23" t="s">
        <v>356</v>
      </c>
      <c r="Q1077" s="23">
        <v>912624143</v>
      </c>
      <c r="R1077" s="23"/>
      <c r="S1077" s="23" t="s">
        <v>240</v>
      </c>
      <c r="T1077" s="23" t="s">
        <v>357</v>
      </c>
      <c r="U1077" s="23" t="s">
        <v>360</v>
      </c>
      <c r="V1077" s="23" t="s">
        <v>355</v>
      </c>
      <c r="W1077" s="23" t="s">
        <v>356</v>
      </c>
      <c r="X1077" s="23"/>
      <c r="Y1077" s="23"/>
      <c r="Z1077" s="23"/>
      <c r="AA1077" s="23" t="s">
        <v>544</v>
      </c>
      <c r="AB1077" s="32" t="s">
        <v>545</v>
      </c>
    </row>
    <row r="1078" spans="1:28" ht="15" customHeight="1" x14ac:dyDescent="0.25">
      <c r="A1078" s="6" t="s">
        <v>209</v>
      </c>
      <c r="B1078" s="5" t="s">
        <v>575</v>
      </c>
      <c r="C1078" s="5" t="s">
        <v>136</v>
      </c>
      <c r="D1078" s="5" t="s">
        <v>523</v>
      </c>
      <c r="E1078" s="18" t="str">
        <f t="shared" si="18"/>
        <v>R13</v>
      </c>
      <c r="F1078" s="5" t="s">
        <v>731</v>
      </c>
      <c r="G1078" s="7" t="e">
        <f>#REF!</f>
        <v>#REF!</v>
      </c>
      <c r="H1078" s="5" t="s">
        <v>356</v>
      </c>
      <c r="I1078" s="5" t="s">
        <v>730</v>
      </c>
      <c r="J1078" s="23">
        <v>511281595</v>
      </c>
      <c r="K1078" s="28">
        <v>46771</v>
      </c>
      <c r="L1078" s="23" t="s">
        <v>361</v>
      </c>
      <c r="M1078" s="23" t="s">
        <v>219</v>
      </c>
      <c r="N1078" s="23" t="s">
        <v>362</v>
      </c>
      <c r="O1078" s="23" t="s">
        <v>355</v>
      </c>
      <c r="P1078" s="23" t="s">
        <v>356</v>
      </c>
      <c r="Q1078" s="23">
        <v>912624143</v>
      </c>
      <c r="R1078" s="23"/>
      <c r="S1078" s="23" t="s">
        <v>240</v>
      </c>
      <c r="T1078" s="23" t="s">
        <v>357</v>
      </c>
      <c r="U1078" s="23" t="s">
        <v>360</v>
      </c>
      <c r="V1078" s="23" t="s">
        <v>355</v>
      </c>
      <c r="W1078" s="23" t="s">
        <v>356</v>
      </c>
      <c r="X1078" s="23"/>
      <c r="Y1078" s="23"/>
      <c r="Z1078" s="23"/>
      <c r="AA1078" s="23" t="s">
        <v>544</v>
      </c>
      <c r="AB1078" s="32" t="s">
        <v>545</v>
      </c>
    </row>
    <row r="1079" spans="1:28" ht="15" customHeight="1" x14ac:dyDescent="0.25">
      <c r="A1079" s="6" t="s">
        <v>209</v>
      </c>
      <c r="B1079" s="5" t="s">
        <v>127</v>
      </c>
      <c r="C1079" s="5" t="s">
        <v>136</v>
      </c>
      <c r="D1079" s="5" t="s">
        <v>957</v>
      </c>
      <c r="E1079" s="18" t="str">
        <f t="shared" si="18"/>
        <v>R13</v>
      </c>
      <c r="F1079" s="5" t="s">
        <v>731</v>
      </c>
      <c r="G1079" s="7" t="e">
        <f>#REF!</f>
        <v>#REF!</v>
      </c>
      <c r="H1079" s="5" t="s">
        <v>356</v>
      </c>
      <c r="I1079" s="5" t="s">
        <v>730</v>
      </c>
      <c r="J1079" s="23">
        <v>511281595</v>
      </c>
      <c r="K1079" s="28">
        <v>46771</v>
      </c>
      <c r="L1079" s="23" t="s">
        <v>361</v>
      </c>
      <c r="M1079" s="23" t="s">
        <v>219</v>
      </c>
      <c r="N1079" s="23" t="s">
        <v>362</v>
      </c>
      <c r="O1079" s="23" t="s">
        <v>355</v>
      </c>
      <c r="P1079" s="23" t="s">
        <v>356</v>
      </c>
      <c r="Q1079" s="23">
        <v>912624143</v>
      </c>
      <c r="R1079" s="23"/>
      <c r="S1079" s="23" t="s">
        <v>240</v>
      </c>
      <c r="T1079" s="23" t="s">
        <v>357</v>
      </c>
      <c r="U1079" s="23" t="s">
        <v>360</v>
      </c>
      <c r="V1079" s="23" t="s">
        <v>355</v>
      </c>
      <c r="W1079" s="23" t="s">
        <v>356</v>
      </c>
      <c r="X1079" s="23"/>
      <c r="Y1079" s="23"/>
      <c r="Z1079" s="23"/>
      <c r="AA1079" s="23" t="s">
        <v>544</v>
      </c>
      <c r="AB1079" s="32" t="s">
        <v>545</v>
      </c>
    </row>
    <row r="1080" spans="1:28" ht="15" customHeight="1" thickBot="1" x14ac:dyDescent="0.3">
      <c r="A1080" s="10" t="s">
        <v>209</v>
      </c>
      <c r="B1080" s="8" t="s">
        <v>24</v>
      </c>
      <c r="C1080" s="8" t="s">
        <v>359</v>
      </c>
      <c r="D1080" s="8" t="s">
        <v>40</v>
      </c>
      <c r="E1080" s="18" t="str">
        <f t="shared" si="18"/>
        <v>R12</v>
      </c>
      <c r="F1080" s="8" t="s">
        <v>731</v>
      </c>
      <c r="G1080" s="11" t="e">
        <f>#REF!</f>
        <v>#REF!</v>
      </c>
      <c r="H1080" s="8" t="s">
        <v>356</v>
      </c>
      <c r="I1080" s="8" t="s">
        <v>730</v>
      </c>
      <c r="J1080" s="34">
        <v>511281595</v>
      </c>
      <c r="K1080" s="35">
        <v>46771</v>
      </c>
      <c r="L1080" s="34" t="s">
        <v>361</v>
      </c>
      <c r="M1080" s="34" t="s">
        <v>219</v>
      </c>
      <c r="N1080" s="34" t="s">
        <v>362</v>
      </c>
      <c r="O1080" s="34" t="s">
        <v>355</v>
      </c>
      <c r="P1080" s="34" t="s">
        <v>356</v>
      </c>
      <c r="Q1080" s="34">
        <v>912624143</v>
      </c>
      <c r="R1080" s="34"/>
      <c r="S1080" s="34" t="s">
        <v>240</v>
      </c>
      <c r="T1080" s="34" t="s">
        <v>357</v>
      </c>
      <c r="U1080" s="34" t="s">
        <v>360</v>
      </c>
      <c r="V1080" s="34" t="s">
        <v>355</v>
      </c>
      <c r="W1080" s="34" t="s">
        <v>356</v>
      </c>
      <c r="X1080" s="34"/>
      <c r="Y1080" s="34"/>
      <c r="Z1080" s="34"/>
      <c r="AA1080" s="34" t="s">
        <v>544</v>
      </c>
      <c r="AB1080" s="36" t="s">
        <v>545</v>
      </c>
    </row>
  </sheetData>
  <sheetProtection sort="0" autoFilter="0" pivotTables="0"/>
  <autoFilter ref="A3:AB1080" xr:uid="{0BC79A25-FD6C-49D3-A9E6-8F1F45174394}"/>
  <hyperlinks>
    <hyperlink ref="S4" r:id="rId1" xr:uid="{3C040D2E-D2CD-43D2-9D2F-001CA078A128}"/>
    <hyperlink ref="S5" r:id="rId2" xr:uid="{5F75240D-3F48-43FD-B814-9F1A12CCAC2A}"/>
    <hyperlink ref="S6" r:id="rId3" xr:uid="{50347A8D-DCD6-48CD-8DA8-F3D0F11685D3}"/>
    <hyperlink ref="S7" r:id="rId4" xr:uid="{7410C990-24DD-4F49-A6A4-17EA5F08B328}"/>
    <hyperlink ref="S8" r:id="rId5" xr:uid="{6740CB03-F58C-4CFE-AA72-2C66B67B864A}"/>
    <hyperlink ref="S9" r:id="rId6" xr:uid="{CAAC9E42-E5C0-48CF-96CE-72DC45400037}"/>
    <hyperlink ref="AA4" r:id="rId7" xr:uid="{0A8A01DF-7432-4AAB-9BBA-7D5A0881C9C9}"/>
    <hyperlink ref="AA5" r:id="rId8" xr:uid="{80A66F36-E2A5-4DEC-9ECF-B9E2BFD171B4}"/>
    <hyperlink ref="AA6" r:id="rId9" xr:uid="{29F93F45-4873-4029-9F8E-E5D0E2B968D2}"/>
    <hyperlink ref="AA7" r:id="rId10" xr:uid="{E5AE5998-6A70-4396-AC71-803D41944B90}"/>
    <hyperlink ref="AA8" r:id="rId11" xr:uid="{1A5E0CC8-8EA1-4CD9-B2C1-27DA89B36B2D}"/>
    <hyperlink ref="AA9" r:id="rId12" xr:uid="{6C2AB331-7810-4F95-B6CE-1894BDB03AE1}"/>
    <hyperlink ref="AA47" r:id="rId13" xr:uid="{33F29075-9BC4-49BD-92FA-02E1FEC56E7E}"/>
    <hyperlink ref="AA46" r:id="rId14" xr:uid="{2A6CB5FB-CC41-4424-8793-299D2C55A724}"/>
    <hyperlink ref="AA45" r:id="rId15" xr:uid="{37EFD24C-4E4A-45BC-B407-C79595F09FFE}"/>
    <hyperlink ref="AA44" r:id="rId16" xr:uid="{68EBAECF-41E8-4A3A-ADC4-B642190CB06B}"/>
    <hyperlink ref="AA43" r:id="rId17" xr:uid="{FE16F6E0-EC10-41A7-B874-6CB2421B8AD0}"/>
    <hyperlink ref="AA42" r:id="rId18" xr:uid="{FF352271-6815-4EF8-A1A8-45B03A44388D}"/>
    <hyperlink ref="AA41" r:id="rId19" xr:uid="{6BF21560-89B0-4EE4-BA60-15DEF7231124}"/>
    <hyperlink ref="AA40" r:id="rId20" xr:uid="{85E4CCB6-6673-46AC-B8F1-EE5FBB37277D}"/>
    <hyperlink ref="AA39" r:id="rId21" xr:uid="{EE3AA0E5-215A-4015-9DC9-C2319A5DFD1B}"/>
    <hyperlink ref="AA38" r:id="rId22" xr:uid="{9AD6A801-5EE1-420D-AA4B-18A8E80BDD4E}"/>
    <hyperlink ref="AA37" r:id="rId23" xr:uid="{37FFED98-062A-4649-A564-7BA6F0E8D505}"/>
    <hyperlink ref="AA36" r:id="rId24" xr:uid="{ECCDAD60-E65A-4716-B664-3DF61DBCDF38}"/>
    <hyperlink ref="AA35" r:id="rId25" xr:uid="{A5079E39-8EDF-4C47-A149-F604F893CE1C}"/>
    <hyperlink ref="AA34" r:id="rId26" xr:uid="{B1FE9FCE-CE80-4CE3-BAB8-5C79F7C516A1}"/>
    <hyperlink ref="AA33" r:id="rId27" xr:uid="{D8F996F0-AD4A-43F7-AEA8-1659FF58975D}"/>
    <hyperlink ref="AA32" r:id="rId28" xr:uid="{FEBB2E10-02E1-4E1F-A450-A10CB340ACFE}"/>
    <hyperlink ref="AA31" r:id="rId29" xr:uid="{9B9F8047-747C-4E67-B3D4-3662A3CDF949}"/>
    <hyperlink ref="AA30" r:id="rId30" xr:uid="{063F474C-FAB7-4D73-8F39-108D44B3A172}"/>
    <hyperlink ref="AA29" r:id="rId31" xr:uid="{7AE89236-C2B2-45B0-AE44-8CAF155438E8}"/>
    <hyperlink ref="AA28" r:id="rId32" xr:uid="{641512F1-3A16-413A-B234-23CE5F4938B2}"/>
    <hyperlink ref="AA27" r:id="rId33" xr:uid="{FD9511FD-D22C-489E-984B-BF9510DC3DB1}"/>
    <hyperlink ref="AA26" r:id="rId34" xr:uid="{8583596F-E801-4805-B2DA-284663013357}"/>
    <hyperlink ref="AA25" r:id="rId35" xr:uid="{5D3452D2-AEBE-4232-88E4-512E2E7E5B02}"/>
    <hyperlink ref="AA24" r:id="rId36" xr:uid="{9477FCE5-ACD5-4A5B-800F-10A416E10A91}"/>
    <hyperlink ref="AA21" r:id="rId37" xr:uid="{16D3C429-2262-4EDE-8CF4-B8CDB7E73268}"/>
    <hyperlink ref="AA20" r:id="rId38" xr:uid="{B0003AAA-B93B-4A7E-9A49-4F53BEE3F285}"/>
    <hyperlink ref="AA19" r:id="rId39" xr:uid="{EF4A6D2A-0C06-44B9-9F01-0DF8C5ED1FAE}"/>
    <hyperlink ref="AA18" r:id="rId40" xr:uid="{EACEC8A1-1DAE-4448-A2A6-120432542D9A}"/>
    <hyperlink ref="AA17" r:id="rId41" xr:uid="{3C398C8B-4E5E-49A2-9CFC-E66AB7DF8FC2}"/>
    <hyperlink ref="AA16" r:id="rId42" xr:uid="{2181FF95-3769-4DEF-883C-3462E28D467F}"/>
    <hyperlink ref="AA15" r:id="rId43" xr:uid="{9099F48A-5EB1-4E8C-B761-007E4EA1150C}"/>
    <hyperlink ref="AA14" r:id="rId44" xr:uid="{3D9B51B7-8073-4677-AF2B-7DF5374CA96C}"/>
    <hyperlink ref="AA13" r:id="rId45" xr:uid="{72EFFE3D-9160-4672-901D-A31B146B8E66}"/>
    <hyperlink ref="AA12" r:id="rId46" xr:uid="{40771BEF-94E6-4901-8109-BBA8A1971504}"/>
    <hyperlink ref="AA11" r:id="rId47" xr:uid="{CFDF0E5B-2708-4ABF-8783-EB6AC28B2709}"/>
    <hyperlink ref="S47" r:id="rId48" xr:uid="{D90B4E37-B82A-404D-AA1F-915402DDD393}"/>
    <hyperlink ref="S46" r:id="rId49" xr:uid="{A2E15DC7-414D-47C5-8990-96EEBFC3992B}"/>
    <hyperlink ref="S45" r:id="rId50" xr:uid="{13E31E06-4DB8-4C5B-9BFA-8BE5F761DADD}"/>
    <hyperlink ref="S44" r:id="rId51" xr:uid="{305AE19B-50CE-4E4B-9EF8-760A4E636623}"/>
    <hyperlink ref="S43" r:id="rId52" xr:uid="{41AE75D2-B5F0-4966-9211-BE0A2D578E5D}"/>
    <hyperlink ref="S42" r:id="rId53" xr:uid="{AF0AFF86-6B9E-4177-8BEC-7304151FB51E}"/>
    <hyperlink ref="S41" r:id="rId54" xr:uid="{DCA5AD17-88B6-4987-BB76-8522AFFECCD9}"/>
    <hyperlink ref="S40" r:id="rId55" xr:uid="{69F71C23-7351-492A-9DD2-72B6CC12FAB1}"/>
    <hyperlink ref="S39" r:id="rId56" xr:uid="{C2C43DD4-6366-481D-84C0-CA2EF1176E70}"/>
    <hyperlink ref="S38" r:id="rId57" xr:uid="{F4E1B2A9-2833-4B73-AF38-37B3D2B1F21D}"/>
    <hyperlink ref="S37" r:id="rId58" xr:uid="{26CCAAEE-AD58-4F3A-AEB5-2CCFE836F321}"/>
    <hyperlink ref="S36" r:id="rId59" xr:uid="{4D9F8E90-5DBF-460F-8185-5192374F8CBD}"/>
    <hyperlink ref="S35" r:id="rId60" xr:uid="{0BF02721-26AA-4B8C-9187-0BC8B72F4812}"/>
    <hyperlink ref="S34" r:id="rId61" xr:uid="{A2099518-996F-4120-94BA-2B7E6B9FC3BA}"/>
    <hyperlink ref="S33" r:id="rId62" xr:uid="{8F55BCDA-17DA-45DB-9A54-3CD5F2A54F2E}"/>
    <hyperlink ref="S32" r:id="rId63" xr:uid="{5D58CD06-329F-483B-A6DB-6954AA92871D}"/>
    <hyperlink ref="S31" r:id="rId64" xr:uid="{C8B130D2-4230-4FE3-9544-B02F2EA092A4}"/>
    <hyperlink ref="S30" r:id="rId65" xr:uid="{3C30001D-51F4-4FE3-A341-B02AF1E86EEC}"/>
    <hyperlink ref="S29" r:id="rId66" xr:uid="{D36F149E-34C5-4F7F-A4C2-86091C30A0AF}"/>
    <hyperlink ref="S28" r:id="rId67" xr:uid="{03B2CCD7-82A5-405C-B56C-C61AC888BAEB}"/>
    <hyperlink ref="S27" r:id="rId68" xr:uid="{C2C3548B-B72D-46C1-A085-999B0CD7FDA7}"/>
    <hyperlink ref="S26" r:id="rId69" xr:uid="{74BD4F1B-358F-4563-B774-54ABEB8CCD41}"/>
    <hyperlink ref="S25" r:id="rId70" xr:uid="{CA510D71-10AB-4EB3-8D4A-6C3ADC9FF7D0}"/>
    <hyperlink ref="S24" r:id="rId71" xr:uid="{0C4A4D66-17F5-43DD-848D-11883D61A672}"/>
    <hyperlink ref="S21" r:id="rId72" xr:uid="{A84FFF93-17B2-4856-AA03-676C9EEF3036}"/>
    <hyperlink ref="S20" r:id="rId73" xr:uid="{C061BAD9-35DE-4A9C-9621-905A0FDAA6BC}"/>
    <hyperlink ref="S19" r:id="rId74" xr:uid="{FDA999E1-5183-48BE-9871-972F5A09556D}"/>
    <hyperlink ref="S18" r:id="rId75" xr:uid="{4CE5C805-9B03-4400-84B3-1CA82692ED61}"/>
    <hyperlink ref="S17" r:id="rId76" xr:uid="{16CBF5EE-25C6-477E-B194-B20F6032E8BA}"/>
    <hyperlink ref="S16" r:id="rId77" xr:uid="{D8EBF7E3-22A7-4768-B34B-5F2607057C5C}"/>
    <hyperlink ref="S15" r:id="rId78" xr:uid="{61AEDE8A-7A89-4E9A-8238-B8C5E95A4EFE}"/>
    <hyperlink ref="S14" r:id="rId79" xr:uid="{C6A69C78-2403-4BC9-A06D-EA373BB78B7B}"/>
    <hyperlink ref="S13" r:id="rId80" xr:uid="{4893594A-9419-458F-BF28-DDA274467253}"/>
    <hyperlink ref="S12" r:id="rId81" xr:uid="{56E72F8F-DBA7-4824-A5FF-5E665DDF9EB5}"/>
    <hyperlink ref="S11" r:id="rId82" xr:uid="{B471CAF9-B357-47C4-865A-35E7E7E85012}"/>
    <hyperlink ref="S10" r:id="rId83" xr:uid="{1ED8AF06-2755-483B-8BCA-EB04F491B397}"/>
    <hyperlink ref="AA10" r:id="rId84" xr:uid="{93FB1A45-36BF-4BED-8F46-1BC8551DE735}"/>
    <hyperlink ref="AA22" r:id="rId85" xr:uid="{A17E6682-E58E-4C5B-B380-9334B42EC21D}"/>
    <hyperlink ref="AA23" r:id="rId86" xr:uid="{5985602A-49A9-4470-93C8-7F1276691171}"/>
    <hyperlink ref="S22" r:id="rId87" xr:uid="{741BDBE6-1114-4477-B3EE-409F13396E04}"/>
    <hyperlink ref="S23" r:id="rId88" xr:uid="{5E55C592-5D09-4C62-9E9E-023650C45D89}"/>
    <hyperlink ref="AA48" r:id="rId89" xr:uid="{DFF45163-5BBB-41CE-9F37-9777A15B4B2D}"/>
    <hyperlink ref="Z48" r:id="rId90" xr:uid="{5605E00F-0D2C-4670-AF94-BA94255A7B0C}"/>
    <hyperlink ref="S48" r:id="rId91" xr:uid="{BF734F8E-E477-4E8D-85B0-6BBDCE4D02F2}"/>
    <hyperlink ref="Z49" r:id="rId92" xr:uid="{B2900003-7188-4524-B397-96C521C3AFD3}"/>
    <hyperlink ref="Z50" r:id="rId93" xr:uid="{64F5C657-E1AD-4129-BF30-0410568E5370}"/>
    <hyperlink ref="Z51" r:id="rId94" xr:uid="{C224D4F6-666A-4846-A03B-96B3805BBED7}"/>
    <hyperlink ref="Z52" r:id="rId95" xr:uid="{CF171F83-B75C-4AF4-A093-87C3CF0C35BD}"/>
    <hyperlink ref="Z53" r:id="rId96" xr:uid="{6D158C88-3227-4E30-8B58-B16373A32FEC}"/>
    <hyperlink ref="Z54" r:id="rId97" xr:uid="{332FFE57-6D12-43FF-8915-0E0BF4A0D48B}"/>
    <hyperlink ref="Z55" r:id="rId98" xr:uid="{0674DA6A-21A9-4743-84F7-0CD920E18ABD}"/>
    <hyperlink ref="Z56" r:id="rId99" xr:uid="{DCE52C0C-4B9B-4B00-BF5C-CFC64FAD0AA4}"/>
    <hyperlink ref="Z57" r:id="rId100" xr:uid="{B6B4FDE3-FB7E-45AF-A8AF-05B4DE30DE61}"/>
    <hyperlink ref="Z58" r:id="rId101" xr:uid="{D2F8AC36-0883-4B1E-85D9-67191BE46F53}"/>
    <hyperlink ref="Z59" r:id="rId102" xr:uid="{6968C022-EF3D-4EA5-A917-0FE9D0B1B7E6}"/>
    <hyperlink ref="Z60" r:id="rId103" xr:uid="{1272DFC6-1278-44A0-9C2C-AE0661F0015F}"/>
    <hyperlink ref="Z61" r:id="rId104" xr:uid="{75DFABF9-2F37-4B17-9DFC-B913CD882FFA}"/>
    <hyperlink ref="Z62" r:id="rId105" xr:uid="{8D77F5DD-EA08-45CC-B7E5-703D117347FB}"/>
    <hyperlink ref="Z63" r:id="rId106" xr:uid="{E8609A41-E45F-491B-97E1-1A0E144E231A}"/>
    <hyperlink ref="Z64" r:id="rId107" xr:uid="{5D2FE47B-8B78-4EDC-83A6-4D786C5AE9D8}"/>
    <hyperlink ref="Z65" r:id="rId108" xr:uid="{3E71F2C4-8F5C-4293-B1CE-7B9157715598}"/>
    <hyperlink ref="Z66" r:id="rId109" xr:uid="{8F34A9BF-B228-420E-B8C1-D3116F30795E}"/>
    <hyperlink ref="Z67" r:id="rId110" xr:uid="{A84BBAE5-1B5A-4D54-8CD9-5C9152BE5F35}"/>
    <hyperlink ref="Z68" r:id="rId111" xr:uid="{12D43F90-60B9-41FC-B503-E768E56C9797}"/>
    <hyperlink ref="Z69" r:id="rId112" xr:uid="{927A71E5-C117-4CA5-9C92-FEC2F87031AD}"/>
    <hyperlink ref="Z70" r:id="rId113" xr:uid="{C5F6FE07-4F45-45AB-9F7D-A2D71ED5CB2F}"/>
    <hyperlink ref="Z71" r:id="rId114" xr:uid="{0609A19A-C5FF-4115-A07B-43064A4A7C5A}"/>
    <hyperlink ref="Z72" r:id="rId115" xr:uid="{0DE69DB0-F1CF-41E7-9C1E-4A5089EECA32}"/>
    <hyperlink ref="Z73" r:id="rId116" xr:uid="{93630D3E-A9BC-4C4C-8CC6-AD5BBD4898AD}"/>
    <hyperlink ref="Z74" r:id="rId117" xr:uid="{656190D4-A8FF-4A6E-836D-C0BE5CD2E390}"/>
    <hyperlink ref="Z75" r:id="rId118" xr:uid="{4A8DA71B-9BC4-40C5-A9AA-7C321A82DBE3}"/>
    <hyperlink ref="Z76" r:id="rId119" xr:uid="{D9493C9F-EFA6-46FB-8023-EBC3D6D79A6C}"/>
    <hyperlink ref="S49" r:id="rId120" xr:uid="{FD2D4F62-187E-463F-9312-2113AE998134}"/>
    <hyperlink ref="S50" r:id="rId121" xr:uid="{FA1B284D-2895-42F4-9BB3-C01A508998C6}"/>
    <hyperlink ref="S51" r:id="rId122" xr:uid="{72187AD6-4C08-41F8-BEE8-A7EBC09F2B17}"/>
    <hyperlink ref="S52" r:id="rId123" xr:uid="{B85EB54A-3BBF-478C-B5AE-C1D9EF21E88C}"/>
    <hyperlink ref="S53" r:id="rId124" xr:uid="{390CF497-5E0D-427A-A211-8B3C40FF8412}"/>
    <hyperlink ref="S54" r:id="rId125" xr:uid="{EF3B13F4-2145-42C8-8D8B-42B530E44264}"/>
    <hyperlink ref="S55" r:id="rId126" xr:uid="{E6F3F545-F099-41BC-9D35-737F2E56242F}"/>
    <hyperlink ref="S56" r:id="rId127" xr:uid="{D4C09DF0-E41B-4392-8CD8-62B80E8F260D}"/>
    <hyperlink ref="S57" r:id="rId128" xr:uid="{5E0CF454-42C0-4D3E-8E12-4CC015C73A46}"/>
    <hyperlink ref="S58" r:id="rId129" xr:uid="{22DF416E-DB03-47DC-BEC5-DBB829D2A040}"/>
    <hyperlink ref="S59" r:id="rId130" xr:uid="{17D9C2AC-4DDB-425C-A69D-0B5269E7BD58}"/>
    <hyperlink ref="S60" r:id="rId131" xr:uid="{7BBEFE7D-FFFA-4DA6-BF22-99145E53EC10}"/>
    <hyperlink ref="S61" r:id="rId132" xr:uid="{FCEB45DB-0E34-41C5-BA9F-CB406E9E602E}"/>
    <hyperlink ref="S62" r:id="rId133" xr:uid="{F3C11480-7EE0-4B79-9754-0155C2071661}"/>
    <hyperlink ref="S63" r:id="rId134" xr:uid="{6C593F0B-561D-4FAA-B487-84B65A55535A}"/>
    <hyperlink ref="S64" r:id="rId135" xr:uid="{33E5A587-58DF-49BB-B7E5-A313AD3AB7B3}"/>
    <hyperlink ref="S65" r:id="rId136" xr:uid="{012A9C1B-76F0-4E2B-B696-F27B70F25D6B}"/>
    <hyperlink ref="S66" r:id="rId137" xr:uid="{2B536123-6BDE-4390-B639-51C54EF87B09}"/>
    <hyperlink ref="S67" r:id="rId138" xr:uid="{D690E649-046D-48B6-A69D-439056233712}"/>
    <hyperlink ref="S68" r:id="rId139" xr:uid="{9B9A4F40-0189-4C64-9A41-5C44E60E9893}"/>
    <hyperlink ref="S69" r:id="rId140" xr:uid="{E796206D-A229-44F5-950B-FE7AB018A948}"/>
    <hyperlink ref="S70" r:id="rId141" xr:uid="{BAB2877F-251E-42F0-9C81-3B49B3D512C8}"/>
    <hyperlink ref="S71" r:id="rId142" xr:uid="{3E8829C4-DD99-4F0C-BE13-77ED8BA4F704}"/>
    <hyperlink ref="S72" r:id="rId143" xr:uid="{4357B42C-5CB8-4C0A-985D-16F1BD411A26}"/>
    <hyperlink ref="S73" r:id="rId144" xr:uid="{A924CC20-9CCD-42D5-8728-421BE0BAD25B}"/>
    <hyperlink ref="S74" r:id="rId145" xr:uid="{CA2C12F5-589B-42E2-A158-A9752F20E3E7}"/>
    <hyperlink ref="S75" r:id="rId146" xr:uid="{7476D6C3-920C-479E-867C-BC64DABFAF02}"/>
    <hyperlink ref="S76" r:id="rId147" xr:uid="{71DFEDFB-73A6-4AA2-8004-546805A6533A}"/>
    <hyperlink ref="AA49:AA76" r:id="rId148" display="32.661890, -16.835107" xr:uid="{3B788AE0-ED85-467E-806B-659663E3FBCA}"/>
    <hyperlink ref="AA369" r:id="rId149" xr:uid="{2534D823-C2DA-47DE-8536-9B02C9F00C92}"/>
    <hyperlink ref="S369" r:id="rId150" xr:uid="{1CD0E516-63F7-4506-85B8-A05A4010EB2C}"/>
    <hyperlink ref="Z369" r:id="rId151" display="mailto:antonio.rebelo@bensaude.pt" xr:uid="{991C2CBE-453E-4FCB-929D-3655BB601956}"/>
    <hyperlink ref="S370" r:id="rId152" xr:uid="{88AF1D9C-BD7D-44D2-B0F9-64DF7FA98380}"/>
    <hyperlink ref="S371" r:id="rId153" xr:uid="{6C064F06-A8B6-4E51-9876-F1B0BCA079B6}"/>
    <hyperlink ref="S372" r:id="rId154" xr:uid="{9C861336-5674-41FE-8450-E49D014A71AB}"/>
    <hyperlink ref="S373" r:id="rId155" xr:uid="{E35C4AFC-8670-476A-92BA-FE00959FA9B0}"/>
    <hyperlink ref="S374" r:id="rId156" xr:uid="{AAEEDDD8-CB04-444D-811E-6CF13591197C}"/>
    <hyperlink ref="S375" r:id="rId157" xr:uid="{673E4CBE-5AB0-430C-92D7-2CBE47945C00}"/>
    <hyperlink ref="S376" r:id="rId158" xr:uid="{EFC6C157-1A00-4937-B42F-4BDEAC7BBFAD}"/>
    <hyperlink ref="S377" r:id="rId159" xr:uid="{C468FD94-B595-43BC-849A-E71ADD6A00B7}"/>
    <hyperlink ref="S378" r:id="rId160" xr:uid="{45AF712C-ED91-4ECC-B9CE-5648B5E26363}"/>
    <hyperlink ref="S379" r:id="rId161" xr:uid="{BB90A168-1127-4C6D-B393-3A6C81F31257}"/>
    <hyperlink ref="S380" r:id="rId162" xr:uid="{533A4C4A-9D67-42AB-871E-E611FAC31E78}"/>
    <hyperlink ref="S381" r:id="rId163" xr:uid="{6A28EDBD-6107-4F34-B9AE-543FBE258DA8}"/>
    <hyperlink ref="S382" r:id="rId164" xr:uid="{DE7B3683-5958-45E6-BD9A-66C7DF67994F}"/>
    <hyperlink ref="S383" r:id="rId165" xr:uid="{C23E2508-F0E6-46C3-A138-DD11BCB9F217}"/>
    <hyperlink ref="S384" r:id="rId166" xr:uid="{3DB7D767-A667-4E55-9FC2-43D79388C757}"/>
    <hyperlink ref="S385" r:id="rId167" xr:uid="{576DA689-8E5A-40DE-972F-CB8706566E67}"/>
    <hyperlink ref="S386" r:id="rId168" xr:uid="{4B47A223-BC35-4DE5-A664-F084E3890F2C}"/>
    <hyperlink ref="S387" r:id="rId169" xr:uid="{938E4449-049F-46E5-A5D3-62131A8BBBAF}"/>
    <hyperlink ref="S388" r:id="rId170" xr:uid="{ABA84E12-7F69-4DB7-8E20-F9560D683E94}"/>
    <hyperlink ref="S389" r:id="rId171" xr:uid="{CA2900B3-917B-4A6E-9EA1-0FC3088C3526}"/>
    <hyperlink ref="S390" r:id="rId172" xr:uid="{26243C42-D085-4287-8E98-0F3F49689E80}"/>
    <hyperlink ref="S391" r:id="rId173" xr:uid="{3E8E954F-C81C-4802-8F00-55899DE141EA}"/>
    <hyperlink ref="S392" r:id="rId174" xr:uid="{23A1948A-F769-4D7B-98A7-2DD4C70D8BE6}"/>
    <hyperlink ref="S393" r:id="rId175" xr:uid="{340CB0A0-2C42-4DCA-8039-1A6942CEE76F}"/>
    <hyperlink ref="S394" r:id="rId176" xr:uid="{C042F92E-5B4A-4EE6-8513-494D5BC11FC2}"/>
    <hyperlink ref="S395" r:id="rId177" xr:uid="{D05618D2-7009-4914-9584-13EEEA84ADAE}"/>
    <hyperlink ref="S396" r:id="rId178" xr:uid="{8BAA4ABF-955B-46E4-B1A9-204C404CD468}"/>
    <hyperlink ref="S397" r:id="rId179" xr:uid="{17B960DC-B40B-4C79-9551-03A31BBC7153}"/>
    <hyperlink ref="S398" r:id="rId180" xr:uid="{333814A4-34CC-4B00-8AFC-246A724159DD}"/>
    <hyperlink ref="S399" r:id="rId181" xr:uid="{B7813889-4453-4B95-B9CE-56DC23770985}"/>
    <hyperlink ref="S400" r:id="rId182" xr:uid="{49381B3C-3066-4B4E-BCC1-6C012A097140}"/>
    <hyperlink ref="S401" r:id="rId183" xr:uid="{D5F8FF3B-107C-447C-B26C-1895B0207BD6}"/>
    <hyperlink ref="S402" r:id="rId184" xr:uid="{ED849D82-9BC7-4D87-9F44-E99F5634E327}"/>
    <hyperlink ref="S403" r:id="rId185" xr:uid="{B06A2D18-AD88-403F-ABD0-34ED3DE3A977}"/>
    <hyperlink ref="S404" r:id="rId186" xr:uid="{A4BD4B15-0339-407D-93FE-1E63E905EFCF}"/>
    <hyperlink ref="Z370" r:id="rId187" display="mailto:antonio.rebelo@bensaude.pt" xr:uid="{4FB12D0E-4E77-4088-99C0-D8148231C893}"/>
    <hyperlink ref="Z371" r:id="rId188" display="mailto:antonio.rebelo@bensaude.pt" xr:uid="{13019940-AAC8-434E-BB5A-339BF33A545A}"/>
    <hyperlink ref="Z372" r:id="rId189" display="mailto:antonio.rebelo@bensaude.pt" xr:uid="{505B0CA5-46D7-4291-9AC9-43ABFD5E8B97}"/>
    <hyperlink ref="Z373" r:id="rId190" display="mailto:antonio.rebelo@bensaude.pt" xr:uid="{3E74906D-12D7-46E0-B2C9-5C540193B86F}"/>
    <hyperlink ref="Z374" r:id="rId191" display="mailto:antonio.rebelo@bensaude.pt" xr:uid="{34105B0F-592E-4E93-95D4-5B481752F487}"/>
    <hyperlink ref="Z375" r:id="rId192" display="mailto:antonio.rebelo@bensaude.pt" xr:uid="{3A853683-FAB6-4ADA-AE69-EDC4682B1E19}"/>
    <hyperlink ref="Z376" r:id="rId193" display="mailto:antonio.rebelo@bensaude.pt" xr:uid="{06E44057-042F-4D56-8616-2102F79688A1}"/>
    <hyperlink ref="Z377" r:id="rId194" display="mailto:antonio.rebelo@bensaude.pt" xr:uid="{D809C1D9-AF07-475A-AD86-347A152625A5}"/>
    <hyperlink ref="Z378" r:id="rId195" display="mailto:antonio.rebelo@bensaude.pt" xr:uid="{0554AD27-529C-4466-8B56-7075E5FC0927}"/>
    <hyperlink ref="Z379" r:id="rId196" display="mailto:antonio.rebelo@bensaude.pt" xr:uid="{4D52703A-9D80-4ED1-899D-1B0ACC250A5E}"/>
    <hyperlink ref="Z380" r:id="rId197" display="mailto:antonio.rebelo@bensaude.pt" xr:uid="{F3F4D2CA-9995-41E8-A751-FB1090354D5B}"/>
    <hyperlink ref="Z381" r:id="rId198" display="mailto:antonio.rebelo@bensaude.pt" xr:uid="{DCE0D129-6BC7-4F29-BA33-E4470CA2B658}"/>
    <hyperlink ref="Z382" r:id="rId199" display="mailto:antonio.rebelo@bensaude.pt" xr:uid="{190F350E-DBC5-4C14-A6A0-47B357C9EC51}"/>
    <hyperlink ref="Z383" r:id="rId200" display="mailto:antonio.rebelo@bensaude.pt" xr:uid="{7DBA84E8-3539-4D5D-9789-73628F67B8EF}"/>
    <hyperlink ref="Z384" r:id="rId201" display="mailto:antonio.rebelo@bensaude.pt" xr:uid="{B95AFD1D-12AE-4E88-AEC3-C17BE5393722}"/>
    <hyperlink ref="Z385" r:id="rId202" display="mailto:antonio.rebelo@bensaude.pt" xr:uid="{3C2A4AC3-9A5A-4DE8-B5F1-A484E78A224C}"/>
    <hyperlink ref="Z386" r:id="rId203" display="mailto:antonio.rebelo@bensaude.pt" xr:uid="{71847ABE-4B11-48FC-A97F-A82D9C7E34C0}"/>
    <hyperlink ref="Z387" r:id="rId204" display="mailto:antonio.rebelo@bensaude.pt" xr:uid="{64DE97BC-49CA-455C-8F8A-E71F85944668}"/>
    <hyperlink ref="Z388" r:id="rId205" display="mailto:antonio.rebelo@bensaude.pt" xr:uid="{3B91AB50-9748-439A-A68B-3BEBB287B099}"/>
    <hyperlink ref="Z389" r:id="rId206" display="mailto:antonio.rebelo@bensaude.pt" xr:uid="{D6CBA177-4F8C-49D6-A033-F16D0D7825C0}"/>
    <hyperlink ref="Z390" r:id="rId207" display="mailto:antonio.rebelo@bensaude.pt" xr:uid="{2243A6FA-31E3-46E7-B4FD-3BF69C05DA03}"/>
    <hyperlink ref="Z391" r:id="rId208" display="mailto:antonio.rebelo@bensaude.pt" xr:uid="{13611E97-5CAF-4524-88F6-2B8FADC4CA95}"/>
    <hyperlink ref="Z392" r:id="rId209" display="mailto:antonio.rebelo@bensaude.pt" xr:uid="{F888DEFC-E48E-488B-AD34-C93E39D8ADBD}"/>
    <hyperlink ref="Z393" r:id="rId210" display="mailto:antonio.rebelo@bensaude.pt" xr:uid="{C129B4A4-95B6-40B4-87BF-F99530B671C6}"/>
    <hyperlink ref="Z394" r:id="rId211" display="mailto:antonio.rebelo@bensaude.pt" xr:uid="{0240A36F-9604-4B72-8C2A-AE757B0CC0FF}"/>
    <hyperlink ref="Z395" r:id="rId212" display="mailto:antonio.rebelo@bensaude.pt" xr:uid="{33BC8E34-B1C3-4CE3-950A-78F224D0261E}"/>
    <hyperlink ref="Z396" r:id="rId213" display="mailto:antonio.rebelo@bensaude.pt" xr:uid="{3A89D9F2-5AA5-45A9-A00D-8FA29AC4DD8D}"/>
    <hyperlink ref="Z397" r:id="rId214" display="mailto:antonio.rebelo@bensaude.pt" xr:uid="{AAABF988-7D63-48A7-90AB-6CFF2815D29E}"/>
    <hyperlink ref="Z398" r:id="rId215" display="mailto:antonio.rebelo@bensaude.pt" xr:uid="{86CA32F1-02D3-4883-9EFF-BB50020F52CE}"/>
    <hyperlink ref="Z399" r:id="rId216" display="mailto:antonio.rebelo@bensaude.pt" xr:uid="{4940FAD3-13D6-45A2-B616-A6F13E60D443}"/>
    <hyperlink ref="Z400" r:id="rId217" display="mailto:antonio.rebelo@bensaude.pt" xr:uid="{0CEA3A45-9108-4686-A9CB-BBBD8B9B87CB}"/>
    <hyperlink ref="Z401" r:id="rId218" display="mailto:antonio.rebelo@bensaude.pt" xr:uid="{F88D5293-BB84-43F1-A492-446A9E136F8F}"/>
    <hyperlink ref="Z402" r:id="rId219" display="mailto:antonio.rebelo@bensaude.pt" xr:uid="{50DF05B9-3B21-4C24-BC49-913E2FF95975}"/>
    <hyperlink ref="Z403" r:id="rId220" display="mailto:antonio.rebelo@bensaude.pt" xr:uid="{449912B6-38E8-41DD-89A2-7F2BAA50F722}"/>
    <hyperlink ref="Z404" r:id="rId221" display="mailto:antonio.rebelo@bensaude.pt" xr:uid="{692A4F25-6646-4453-9ED5-3786ABC8D2AA}"/>
    <hyperlink ref="AA370:AA404" r:id="rId222" display="32.745423, -16.730504" xr:uid="{A0D59029-1F16-4275-BA71-65872872B9D5}"/>
    <hyperlink ref="S249" r:id="rId223" xr:uid="{B8B99937-AFCA-4444-A710-C890E32091B7}"/>
    <hyperlink ref="AA249" r:id="rId224" xr:uid="{8C94929F-B55F-426B-91B4-4E5A1B0B4BA2}"/>
    <hyperlink ref="S250" r:id="rId225" xr:uid="{D55D770B-5B17-4C69-B5CF-C0C0289CEEBE}"/>
    <hyperlink ref="S251" r:id="rId226" xr:uid="{8FA76663-BB0A-4831-8028-24C6D414F1C7}"/>
    <hyperlink ref="S252" r:id="rId227" xr:uid="{3949F06D-F58F-4245-9B4C-296CF1AAEB7E}"/>
    <hyperlink ref="S253" r:id="rId228" xr:uid="{94BC331C-9385-4DDD-A917-F9791AE589FC}"/>
    <hyperlink ref="S254" r:id="rId229" xr:uid="{D0B0D7D4-8A1A-4763-9E34-F04EEEF68554}"/>
    <hyperlink ref="S255" r:id="rId230" xr:uid="{DA2DC40C-A195-4910-BCFE-DE2E99B7E450}"/>
    <hyperlink ref="S256" r:id="rId231" xr:uid="{C2A50940-5C6C-4DA2-9E9B-7EA0FB408106}"/>
    <hyperlink ref="S257" r:id="rId232" xr:uid="{1CD3D938-E282-41A1-9172-2CA8F41D71EA}"/>
    <hyperlink ref="S258" r:id="rId233" xr:uid="{7D1FFA53-995F-467D-8801-D4F1524BCD9F}"/>
    <hyperlink ref="S259" r:id="rId234" xr:uid="{6DB9BB8A-0869-4AD2-ADC5-F4CE012CAEEE}"/>
    <hyperlink ref="S260" r:id="rId235" xr:uid="{8A3B98EC-D76D-4419-B414-4F18E4A34C27}"/>
    <hyperlink ref="S261" r:id="rId236" xr:uid="{0B624FD7-3EE1-4D77-98BF-407458A63CF5}"/>
    <hyperlink ref="S262" r:id="rId237" xr:uid="{99180729-19A6-4B9B-AC29-44923F67BE58}"/>
    <hyperlink ref="S263" r:id="rId238" xr:uid="{25CAB696-0091-4344-8697-6BDB1A2D16B9}"/>
    <hyperlink ref="S264" r:id="rId239" xr:uid="{DF040156-F8DF-448B-BF06-5D23F80C3036}"/>
    <hyperlink ref="S265" r:id="rId240" xr:uid="{B418461D-2AEB-49F6-AC45-B14EB927A50F}"/>
    <hyperlink ref="S266" r:id="rId241" xr:uid="{C5C9AA30-F465-4B5D-A84E-5830010F8CC9}"/>
    <hyperlink ref="S267" r:id="rId242" xr:uid="{5FC41B79-6712-45A6-8D8D-BC701EF9B4CA}"/>
    <hyperlink ref="S268" r:id="rId243" xr:uid="{7EBE067A-2471-49E8-BCE0-CBFC708DC827}"/>
    <hyperlink ref="S269" r:id="rId244" xr:uid="{0C852846-0E60-4846-8DB1-99121FA9D498}"/>
    <hyperlink ref="S270" r:id="rId245" xr:uid="{8C5327E8-FB50-4665-AA66-2AFC22B8615D}"/>
    <hyperlink ref="S271" r:id="rId246" xr:uid="{2B6D6D58-A1A5-4DA1-9631-E0B150FEDFC7}"/>
    <hyperlink ref="S272" r:id="rId247" xr:uid="{4E75A93A-0899-4F7C-AB3A-711427A34D2F}"/>
    <hyperlink ref="S273" r:id="rId248" xr:uid="{5C070245-D317-44C2-917D-53AD4B23AB6B}"/>
    <hyperlink ref="S274" r:id="rId249" xr:uid="{7C5E67DE-2D9E-4D1C-8510-A2A5273BDE81}"/>
    <hyperlink ref="S275" r:id="rId250" xr:uid="{482BD0AC-AAA3-42C4-8838-B163AC93D038}"/>
    <hyperlink ref="S276" r:id="rId251" xr:uid="{380742ED-12D9-4A69-8E95-FF940BEFE24B}"/>
    <hyperlink ref="S277" r:id="rId252" xr:uid="{46FBCCB9-52C1-47FE-9D58-E27D2BC9E20F}"/>
    <hyperlink ref="S278" r:id="rId253" xr:uid="{5FC3F6A4-1075-4A23-8683-AF35395DC762}"/>
    <hyperlink ref="S279" r:id="rId254" xr:uid="{D0F17CFD-9760-4F7D-8760-AAC49C1950C5}"/>
    <hyperlink ref="S280" r:id="rId255" xr:uid="{D10C498C-DF11-42B5-B43A-32012E875315}"/>
    <hyperlink ref="S281" r:id="rId256" xr:uid="{3AFF87FF-D67A-451C-BEBF-F9CDB5276F8D}"/>
    <hyperlink ref="S282" r:id="rId257" xr:uid="{3E9D762C-1C0B-4285-A48D-C6CDA02265CF}"/>
    <hyperlink ref="S283" r:id="rId258" xr:uid="{3C0DDF64-0B5F-4EC4-8496-6CEB59091D35}"/>
    <hyperlink ref="S284" r:id="rId259" xr:uid="{E9F02250-9860-4D6F-8F0E-3A742CFD94C4}"/>
    <hyperlink ref="S285" r:id="rId260" xr:uid="{9CE34F56-AA87-454E-9B75-A675ED81A7C4}"/>
    <hyperlink ref="S286" r:id="rId261" xr:uid="{3A89F4A6-D5DF-4C5A-8A97-FEF60E07B2DD}"/>
    <hyperlink ref="S287" r:id="rId262" xr:uid="{CF07FA2D-D000-48F6-B05D-111DCCC4FC93}"/>
    <hyperlink ref="S288" r:id="rId263" xr:uid="{CDD0CB3B-7B03-4763-8A7D-69CE81A77401}"/>
    <hyperlink ref="S289" r:id="rId264" xr:uid="{93952B85-C1C3-4133-BC54-3F971D44058A}"/>
    <hyperlink ref="S290" r:id="rId265" xr:uid="{46D96314-029C-4101-9CC5-E692CB679236}"/>
    <hyperlink ref="S291" r:id="rId266" xr:uid="{A1773DC6-CBF0-4D11-AAE5-40F024D8A396}"/>
    <hyperlink ref="S292" r:id="rId267" xr:uid="{DFC1DD0B-D0FF-4486-B890-774A296700FA}"/>
    <hyperlink ref="S293" r:id="rId268" xr:uid="{D415D209-86AF-435A-8EE0-C5E7275CBD8B}"/>
    <hyperlink ref="S294" r:id="rId269" xr:uid="{5D230B2E-A291-43DE-A6BB-8B8AC493BE83}"/>
    <hyperlink ref="S295" r:id="rId270" xr:uid="{1928B28D-3DAF-4727-A680-0404BDAC4C7D}"/>
    <hyperlink ref="S296" r:id="rId271" xr:uid="{80870829-AE8A-426A-8C08-4D721D97CA3C}"/>
    <hyperlink ref="S297" r:id="rId272" xr:uid="{5F4A7392-0B65-4C3F-BA81-09E75932583D}"/>
    <hyperlink ref="S298" r:id="rId273" xr:uid="{488270F2-0260-4689-A5FE-187D7EF79FD0}"/>
    <hyperlink ref="S299" r:id="rId274" xr:uid="{EF90ED70-C697-4D3D-9688-5604AE935A60}"/>
    <hyperlink ref="S300" r:id="rId275" xr:uid="{C35F9DBE-BF89-4602-A0DE-9FBB697863D0}"/>
    <hyperlink ref="S301" r:id="rId276" xr:uid="{EC3822DA-2744-40D0-B5F3-D5576131A71D}"/>
    <hyperlink ref="S302" r:id="rId277" xr:uid="{275C19B7-A19A-46D1-9CF1-2F29E7558A28}"/>
    <hyperlink ref="S303" r:id="rId278" xr:uid="{C7F9E423-FD01-4DAF-8047-5DA2DC74A3E1}"/>
    <hyperlink ref="S304" r:id="rId279" xr:uid="{D9D5DACC-DF4E-4F0C-A99B-8397C4DCB2F2}"/>
    <hyperlink ref="S305" r:id="rId280" xr:uid="{40EF895C-ABD8-40CE-9860-B2E1CCBD2EDC}"/>
    <hyperlink ref="S306" r:id="rId281" xr:uid="{5DA441C8-DF18-416E-98FA-63987F24A54E}"/>
    <hyperlink ref="S307" r:id="rId282" xr:uid="{59DD2711-79CF-4CDF-989A-E058CB3A7DCD}"/>
    <hyperlink ref="S308" r:id="rId283" xr:uid="{30AC5518-AD9C-490C-B42F-B27962B6930E}"/>
    <hyperlink ref="AA250:AA308" r:id="rId284" display="32.661704, -16.812729" xr:uid="{6A6CE65E-9D4F-4579-B5F9-DCD0D0574E1A}"/>
    <hyperlink ref="S77" r:id="rId285" xr:uid="{F6A0D209-F1B9-4D5F-B279-E84FFE36CF25}"/>
    <hyperlink ref="S78" r:id="rId286" xr:uid="{F49F905C-7E9C-43B2-AE49-6D9F7829DD73}"/>
    <hyperlink ref="S79" r:id="rId287" xr:uid="{727611B9-37DD-4F47-978A-BB7B903673B5}"/>
    <hyperlink ref="S80" r:id="rId288" xr:uid="{1990098D-3CE7-47C0-BBD2-1DA301BA1F51}"/>
    <hyperlink ref="S81" r:id="rId289" xr:uid="{C01FA9EB-3AE8-4F53-BE0B-0BBFDE1A413A}"/>
    <hyperlink ref="S82" r:id="rId290" xr:uid="{76ACD92D-35CD-4C9F-B4EA-DB38A2BAA4CD}"/>
    <hyperlink ref="S83" r:id="rId291" xr:uid="{E928451C-6352-45E3-82BD-15EE63BCA47B}"/>
    <hyperlink ref="S84" r:id="rId292" xr:uid="{EEAFDFB3-AEC6-4831-99C3-84AC91DCF0EA}"/>
    <hyperlink ref="S85" r:id="rId293" xr:uid="{97161AA2-8CAC-42CA-87F7-B3868981D816}"/>
    <hyperlink ref="S86" r:id="rId294" xr:uid="{3305889C-F44A-4D5B-88D1-D2B3AC8C42CA}"/>
    <hyperlink ref="S87" r:id="rId295" xr:uid="{2F521054-8DAE-4208-937D-1F7F88AD3A47}"/>
    <hyperlink ref="S88" r:id="rId296" xr:uid="{E3ECAA90-59EE-4B84-B5FA-240270929445}"/>
    <hyperlink ref="S89" r:id="rId297" xr:uid="{B8A548DB-4AA2-423E-8365-F66E8CB37713}"/>
    <hyperlink ref="S90" r:id="rId298" xr:uid="{EDB9D071-B5FD-47F9-97D0-FABC654BC0A1}"/>
    <hyperlink ref="S91" r:id="rId299" xr:uid="{145CBDD2-7CED-4058-82E0-64D38446D7C6}"/>
    <hyperlink ref="S92" r:id="rId300" xr:uid="{B40EFD22-B6ED-4560-B973-42B22B5B6132}"/>
    <hyperlink ref="S93" r:id="rId301" xr:uid="{EB0CA7F8-E1F2-4A8F-9D80-E1D8E46D7AB8}"/>
    <hyperlink ref="S94" r:id="rId302" xr:uid="{524E3396-ADE2-4C4B-BEDC-89718CD96ADC}"/>
    <hyperlink ref="S95" r:id="rId303" xr:uid="{EB096FE3-9005-493E-9B52-E84B3018302F}"/>
    <hyperlink ref="S96" r:id="rId304" xr:uid="{FD43B151-CF5F-4F6F-8894-1DAA02BCBF3B}"/>
    <hyperlink ref="S97" r:id="rId305" xr:uid="{810E76E8-0B22-42C8-B620-05AAB3F9CE89}"/>
    <hyperlink ref="S98" r:id="rId306" xr:uid="{461B1478-4724-47A4-85EC-366511EECEB7}"/>
    <hyperlink ref="S99" r:id="rId307" xr:uid="{E808855C-EAD8-40CE-92BD-F0CD00D91308}"/>
    <hyperlink ref="S100" r:id="rId308" xr:uid="{51FDD6FA-0416-461F-848E-BC83C56E87A8}"/>
    <hyperlink ref="S101" r:id="rId309" xr:uid="{DD3EB9EC-7752-4B41-B720-FD7CA8AB9F59}"/>
    <hyperlink ref="S102" r:id="rId310" xr:uid="{58C99E8E-7D8B-4142-9291-C3753E6FFA8A}"/>
    <hyperlink ref="S103" r:id="rId311" xr:uid="{A95487B7-7644-4542-BF2B-993215F3E703}"/>
    <hyperlink ref="S104" r:id="rId312" xr:uid="{C57CEFAD-B3A2-417C-A28E-A19CFD97194C}"/>
    <hyperlink ref="S105" r:id="rId313" xr:uid="{2B2F324F-1C58-4A92-84C4-76081C5DE8C5}"/>
    <hyperlink ref="S106" r:id="rId314" xr:uid="{F08A5930-8CE6-4A6B-B9AB-ACD78F0155C6}"/>
    <hyperlink ref="S107" r:id="rId315" xr:uid="{FC8E3042-8B60-44BC-AF74-DC2D266366AB}"/>
    <hyperlink ref="S108" r:id="rId316" xr:uid="{BE4B64B9-503E-4F47-BB0C-B76E143916B6}"/>
    <hyperlink ref="S109" r:id="rId317" xr:uid="{3D2819AC-1251-468A-82AD-9B91FE6A8C8D}"/>
    <hyperlink ref="S110" r:id="rId318" xr:uid="{0A885645-9C09-4B07-A4E0-383439808B1C}"/>
    <hyperlink ref="S111" r:id="rId319" xr:uid="{7BBCDC48-4AB3-422E-BE27-7E3C97CE0E9F}"/>
    <hyperlink ref="S112" r:id="rId320" xr:uid="{6BAEF3CE-6139-43D0-AC36-513EDC3E8653}"/>
    <hyperlink ref="S113" r:id="rId321" xr:uid="{01A2513E-287A-4522-9A0F-4B8BB87122D3}"/>
    <hyperlink ref="S114" r:id="rId322" xr:uid="{1EFE5A87-5A6B-4B9B-AC43-BED68EA6AE24}"/>
    <hyperlink ref="S115" r:id="rId323" xr:uid="{8818868F-E85D-4DBF-ABD3-6E8D1479F4C7}"/>
    <hyperlink ref="S116" r:id="rId324" xr:uid="{466BE280-7159-493E-94C9-A1AAE0420CB9}"/>
    <hyperlink ref="S117" r:id="rId325" xr:uid="{20531A8F-B963-401C-93B4-C9A717CD8A28}"/>
    <hyperlink ref="S118" r:id="rId326" xr:uid="{D910CBE2-3370-45BB-AAD6-4D500AEC656B}"/>
    <hyperlink ref="S119" r:id="rId327" xr:uid="{E7D4B193-8D07-400A-A461-2A799A5AE16E}"/>
    <hyperlink ref="S120" r:id="rId328" xr:uid="{9BC5D2CA-CB57-4A00-A9C4-1EAAAA15C6AB}"/>
    <hyperlink ref="S121" r:id="rId329" xr:uid="{CD711725-D663-457B-ABB1-5638FADA29AB}"/>
    <hyperlink ref="S122" r:id="rId330" xr:uid="{A58D2E1A-6C6B-4ABC-8337-3FAE41343F20}"/>
    <hyperlink ref="S123" r:id="rId331" xr:uid="{4AE40E53-DC43-4EF5-A24C-00660A6C95EB}"/>
    <hyperlink ref="S124" r:id="rId332" xr:uid="{1072B8DF-1B56-4EEF-A2B3-6E699E89634D}"/>
    <hyperlink ref="S125" r:id="rId333" xr:uid="{4BC6948F-1738-4E9D-9A89-08933A5F8DD8}"/>
    <hyperlink ref="S126" r:id="rId334" xr:uid="{AE7A4F6A-5933-4845-9C2C-0421224A90C7}"/>
    <hyperlink ref="S127" r:id="rId335" xr:uid="{4062C33A-C63C-4E79-8AD2-D24EE602B8F8}"/>
    <hyperlink ref="S128" r:id="rId336" xr:uid="{1A6794E4-FF29-4358-9C0A-26D1AF5ADE2A}"/>
    <hyperlink ref="S129" r:id="rId337" xr:uid="{1F49C9FC-D375-47C1-96DA-10CA8761CEE0}"/>
    <hyperlink ref="S130" r:id="rId338" xr:uid="{E274F457-D7B4-468A-8884-A9AD463187D3}"/>
    <hyperlink ref="S131" r:id="rId339" xr:uid="{05EB5C6A-CB8B-4C4D-8B72-B48572689872}"/>
    <hyperlink ref="S132" r:id="rId340" xr:uid="{ED6952D4-ED57-4A3D-8486-711ADB3B7A12}"/>
    <hyperlink ref="S133" r:id="rId341" xr:uid="{73DD09A8-2C2F-4FB6-9DE9-FF27A890E693}"/>
    <hyperlink ref="S134" r:id="rId342" xr:uid="{8A319A7B-53D3-4726-A78A-CAD62E12E5B9}"/>
    <hyperlink ref="S135" r:id="rId343" xr:uid="{8D103FE6-6C2B-462B-A210-D29A8D53A291}"/>
    <hyperlink ref="S136" r:id="rId344" xr:uid="{9999CEC9-5223-4F62-8E82-FE3E83F9F0E2}"/>
    <hyperlink ref="S137" r:id="rId345" xr:uid="{BAC440B2-A996-423A-9D97-68CEF40409B1}"/>
    <hyperlink ref="S138" r:id="rId346" xr:uid="{EBCAD548-686A-44EB-A7ED-1C97E3602001}"/>
    <hyperlink ref="S139" r:id="rId347" xr:uid="{70541710-0815-483E-AD4D-96B40CC8C584}"/>
    <hyperlink ref="S140" r:id="rId348" xr:uid="{EF0BE08B-EB38-42E9-BBDF-65B964F6BDCB}"/>
    <hyperlink ref="S141" r:id="rId349" xr:uid="{EDCDC7D4-A974-4013-B35A-63B2E25BAFB7}"/>
    <hyperlink ref="S142" r:id="rId350" xr:uid="{9EA5A2A0-6B30-4FE3-A01F-AC07618FFB3F}"/>
    <hyperlink ref="S143" r:id="rId351" xr:uid="{159A5B9F-F599-4FF6-A81F-A9AA7CC6CC15}"/>
    <hyperlink ref="S144" r:id="rId352" xr:uid="{DB129A0C-105D-436A-8905-79CD30FB5394}"/>
    <hyperlink ref="S145" r:id="rId353" xr:uid="{B6F8A945-B357-4EDF-9569-68668EE83005}"/>
    <hyperlink ref="Z150" r:id="rId354" xr:uid="{6828846B-74AD-4546-917A-3A534E050EC0}"/>
    <hyperlink ref="AA150" r:id="rId355" xr:uid="{8480132C-67D7-4021-9E79-24DAA705919D}"/>
    <hyperlink ref="S150" r:id="rId356" xr:uid="{09A5D71D-5DF7-4FB2-BD40-F88ECE5A2EAB}"/>
    <hyperlink ref="S151" r:id="rId357" xr:uid="{AC9F2F50-0B93-401F-BCCD-C3BCCF38B1B4}"/>
    <hyperlink ref="S152" r:id="rId358" xr:uid="{E609FDA1-1806-4155-AEB1-6230DD78D638}"/>
    <hyperlink ref="S153" r:id="rId359" xr:uid="{183A0111-FDB4-423A-AEE7-6CC2B66861B4}"/>
    <hyperlink ref="S154" r:id="rId360" xr:uid="{3DBD0FC8-20C9-430E-A7F5-54110CD0BD00}"/>
    <hyperlink ref="S155" r:id="rId361" xr:uid="{AF99B24A-1F01-478D-AD86-FCBAA0C95B92}"/>
    <hyperlink ref="S156" r:id="rId362" xr:uid="{1B5D1437-4C53-4B7D-886A-44AF1622DBA5}"/>
    <hyperlink ref="S157" r:id="rId363" xr:uid="{585B46FD-7014-4675-AD98-1A8BDB349E83}"/>
    <hyperlink ref="S158" r:id="rId364" xr:uid="{5CA1417D-2469-458E-9B38-0462EF19EDA6}"/>
    <hyperlink ref="S159" r:id="rId365" xr:uid="{E94358FD-4B20-4D9D-80B3-BA1BF0503183}"/>
    <hyperlink ref="S160" r:id="rId366" xr:uid="{7211F5EB-4A77-4A62-ABF3-C432088D616F}"/>
    <hyperlink ref="S161" r:id="rId367" xr:uid="{AB3EF7AA-F543-49DD-AF55-6EE2DF4F0B66}"/>
    <hyperlink ref="S162" r:id="rId368" xr:uid="{4F370435-352C-44D7-B61F-EDB2EB7AC6E5}"/>
    <hyperlink ref="S163" r:id="rId369" xr:uid="{87C516C5-736E-4102-B797-18C1B532B07C}"/>
    <hyperlink ref="S164" r:id="rId370" xr:uid="{EEC670EF-C34A-4D18-9D7A-5CBFDB37AB88}"/>
    <hyperlink ref="S165" r:id="rId371" xr:uid="{34C75587-CF8F-4158-B9C8-3E49D7BC4C13}"/>
    <hyperlink ref="S166" r:id="rId372" xr:uid="{520F86E6-5BCD-45F1-8C48-74CBFD07D36A}"/>
    <hyperlink ref="S167" r:id="rId373" xr:uid="{D2A2A0E3-B07E-4B19-9BCA-5ACCF1674E47}"/>
    <hyperlink ref="S168" r:id="rId374" xr:uid="{79CB9108-EC7F-476A-BD9C-033A71B53D3D}"/>
    <hyperlink ref="S169" r:id="rId375" xr:uid="{FA699F7A-1960-4096-B2C1-6237547C86FB}"/>
    <hyperlink ref="S170" r:id="rId376" xr:uid="{88D9079A-8E5B-4299-89DE-081A133AFD85}"/>
    <hyperlink ref="S171" r:id="rId377" xr:uid="{66D1D6A1-5C68-43F3-A6AB-E39325E13DE3}"/>
    <hyperlink ref="S172" r:id="rId378" xr:uid="{FF1C9607-CC4F-4225-B848-08D444AB75BC}"/>
    <hyperlink ref="S173" r:id="rId379" xr:uid="{D4FC4323-F500-4EF9-92EF-5D24A4BC2A24}"/>
    <hyperlink ref="S174" r:id="rId380" xr:uid="{24105818-6CF7-47D7-9092-8C7EC966F9C9}"/>
    <hyperlink ref="S175" r:id="rId381" xr:uid="{BA80FE46-021E-453F-A09A-0F0031089890}"/>
    <hyperlink ref="S176" r:id="rId382" xr:uid="{9DF8B70B-1EA0-48FA-9998-91B1876EE39C}"/>
    <hyperlink ref="S177" r:id="rId383" xr:uid="{DAFB1923-C4C8-4FAB-B7CC-E8F73A2E934B}"/>
    <hyperlink ref="S178" r:id="rId384" xr:uid="{07D4A3A4-0842-470D-B8AD-85CC00DA26FB}"/>
    <hyperlink ref="S179" r:id="rId385" xr:uid="{2D82A4D7-D938-43D0-AA89-697FE68A6AEB}"/>
    <hyperlink ref="S180" r:id="rId386" xr:uid="{570501E6-AA87-42E5-B2D0-25C3861AC393}"/>
    <hyperlink ref="S181" r:id="rId387" xr:uid="{3A3EDDE3-3128-44D3-BEDE-DBF9F3E5E71A}"/>
    <hyperlink ref="S182" r:id="rId388" xr:uid="{E7DF0DB5-7ACA-46BC-850A-B4AC15F747C4}"/>
    <hyperlink ref="S183" r:id="rId389" xr:uid="{4A33C30D-18F0-43CD-B03A-508EB1E05AB0}"/>
    <hyperlink ref="S184" r:id="rId390" xr:uid="{F9497695-604B-4454-AB0D-01C531873A80}"/>
    <hyperlink ref="S185" r:id="rId391" xr:uid="{5E3BC335-F7A2-4844-8A94-1DFED2B45529}"/>
    <hyperlink ref="S186" r:id="rId392" xr:uid="{6F6D3F96-96C8-48A9-8B50-87A6B3A27B90}"/>
    <hyperlink ref="S187" r:id="rId393" xr:uid="{05BAA1F2-F098-4131-96EF-2E3E4447DA99}"/>
    <hyperlink ref="S188" r:id="rId394" xr:uid="{82024603-48E1-4F02-A4D0-8A239261BF53}"/>
    <hyperlink ref="S189" r:id="rId395" xr:uid="{6C246C5C-D86A-4FC6-AE5F-E6D6E62423C6}"/>
    <hyperlink ref="S190" r:id="rId396" xr:uid="{C68910B2-1828-423E-B42D-F23A44B9EF39}"/>
    <hyperlink ref="S191" r:id="rId397" xr:uid="{25216670-12CF-4354-9D51-6A1131F86C91}"/>
    <hyperlink ref="S192" r:id="rId398" xr:uid="{43B4F210-40B3-444E-8233-BFE568398A04}"/>
    <hyperlink ref="S193" r:id="rId399" xr:uid="{7A0B71BF-3334-483B-BCCA-C451AC3256C6}"/>
    <hyperlink ref="S194" r:id="rId400" xr:uid="{5369A0E6-F539-4969-9271-FC1B8B106D06}"/>
    <hyperlink ref="S195" r:id="rId401" xr:uid="{F512AB5D-4A51-4D16-B8C9-7AC3C06717E7}"/>
    <hyperlink ref="S196" r:id="rId402" xr:uid="{4CD3C681-E3E5-438E-9DAE-097F902D9C54}"/>
    <hyperlink ref="S197" r:id="rId403" xr:uid="{2EC198B5-E2DD-4713-BEE0-0A8F51507B7C}"/>
    <hyperlink ref="S198" r:id="rId404" xr:uid="{F1902E06-B8B5-4F14-A556-EE7590F6AE13}"/>
    <hyperlink ref="S199" r:id="rId405" xr:uid="{DBBD42AE-0F9E-4340-8C37-D8C72272A87E}"/>
    <hyperlink ref="S200" r:id="rId406" xr:uid="{FC01350E-5DE6-4E65-9C59-28C7A743BDB8}"/>
    <hyperlink ref="S201" r:id="rId407" xr:uid="{8EB7B093-4137-475B-AA8D-C3D369E66E83}"/>
    <hyperlink ref="S202" r:id="rId408" xr:uid="{9C0BCD4F-B73E-45BF-8598-E83BC5DD3E74}"/>
    <hyperlink ref="S203" r:id="rId409" xr:uid="{A33A1726-2498-4A21-9E9D-A766DD3031BA}"/>
    <hyperlink ref="S204" r:id="rId410" xr:uid="{68A87CD5-78DE-4662-A56A-0B79AFB7AC23}"/>
    <hyperlink ref="S205" r:id="rId411" xr:uid="{C04D81AA-BB1D-4537-BB46-ADDF088E41D1}"/>
    <hyperlink ref="S206" r:id="rId412" xr:uid="{91C0637B-C332-4C67-98A3-F0AAFAD2C0FD}"/>
    <hyperlink ref="S207" r:id="rId413" xr:uid="{EFBEB390-650F-46E1-AB67-EC296E62641A}"/>
    <hyperlink ref="S209" r:id="rId414" xr:uid="{BEA064ED-03DD-4C1C-B6E1-4124AE34E9E5}"/>
    <hyperlink ref="S210" r:id="rId415" xr:uid="{3701079E-5D5E-48A9-9BA9-6680A6F92D07}"/>
    <hyperlink ref="S211" r:id="rId416" xr:uid="{6852713F-20F4-426F-B29E-7C7DD84B5DDF}"/>
    <hyperlink ref="S212" r:id="rId417" xr:uid="{1951EF87-48CB-4DE5-AD6C-4054E4E2F452}"/>
    <hyperlink ref="S213" r:id="rId418" xr:uid="{C64787CE-54F5-4FBA-ACA1-7FF3C6FD9F16}"/>
    <hyperlink ref="S214" r:id="rId419" xr:uid="{D0A83A78-1AF8-4614-82C3-C38A45F1684A}"/>
    <hyperlink ref="S215" r:id="rId420" xr:uid="{A38EA10C-1B88-45D9-9CA1-877299A060B1}"/>
    <hyperlink ref="S216" r:id="rId421" xr:uid="{A910BC9E-AAB7-4BA7-AADF-7B89FEFBCCFF}"/>
    <hyperlink ref="S217" r:id="rId422" xr:uid="{F8DA85E7-60FE-4A63-80A4-35A27714E259}"/>
    <hyperlink ref="S218" r:id="rId423" xr:uid="{3D9C141C-DE77-4E9B-8539-920FE4EE77C3}"/>
    <hyperlink ref="S219" r:id="rId424" xr:uid="{D41B2498-E92A-4C20-A202-A0E6A5C9A484}"/>
    <hyperlink ref="S220" r:id="rId425" xr:uid="{2A07B289-9234-4FFD-A2CE-C9A9FB9CBD93}"/>
    <hyperlink ref="S221" r:id="rId426" xr:uid="{DE606593-5CDA-43E8-B965-8F81FB09348A}"/>
    <hyperlink ref="S222" r:id="rId427" xr:uid="{7A44D29C-CFDA-4B80-83A3-14C5D86C338D}"/>
    <hyperlink ref="S223" r:id="rId428" xr:uid="{3E3061B3-0D7F-480A-B3D2-BCDFA1543096}"/>
    <hyperlink ref="S224" r:id="rId429" xr:uid="{EFEF9DB3-BA39-4C70-A5C1-6B73CCF74A9A}"/>
    <hyperlink ref="S225" r:id="rId430" xr:uid="{B1C9D424-7C29-4C54-8B59-321661E3DB7C}"/>
    <hyperlink ref="S226" r:id="rId431" xr:uid="{0D37D685-64AC-48D1-8AFF-982B27437DDF}"/>
    <hyperlink ref="S227" r:id="rId432" xr:uid="{7E1462EE-AB51-46B0-B91D-C559B75BFCF0}"/>
    <hyperlink ref="S228" r:id="rId433" xr:uid="{D4468F0E-3E63-4EAC-9F3D-08674E44A55C}"/>
    <hyperlink ref="S229" r:id="rId434" xr:uid="{4EB86788-454D-4A7A-88F1-A151C3E6D79A}"/>
    <hyperlink ref="S230" r:id="rId435" xr:uid="{BD73000C-D6EC-4E58-85E1-9B149FFBB0C7}"/>
    <hyperlink ref="S232" r:id="rId436" xr:uid="{9A7EBF42-684E-4993-9959-8C8AF34ACC6C}"/>
    <hyperlink ref="S233" r:id="rId437" xr:uid="{44238182-D6A3-4E87-8767-4B97D8E49FC3}"/>
    <hyperlink ref="S234" r:id="rId438" xr:uid="{69763E4E-25C9-4C9D-A390-910E4AB83E94}"/>
    <hyperlink ref="S235" r:id="rId439" xr:uid="{5B2222C3-7225-44A2-BB35-8F18338B0F51}"/>
    <hyperlink ref="S236" r:id="rId440" xr:uid="{197ACAB2-2B1E-4309-81DC-4F2A5828F038}"/>
    <hyperlink ref="S237" r:id="rId441" xr:uid="{031A23D9-8FCC-4DFF-BAA0-41F3BA6A3602}"/>
    <hyperlink ref="S238" r:id="rId442" xr:uid="{392EEF2C-50D4-453F-8479-A101E4190FEE}"/>
    <hyperlink ref="S239" r:id="rId443" xr:uid="{89FBF1C3-83AD-4262-84F5-0A7DD6EE3945}"/>
    <hyperlink ref="S240" r:id="rId444" xr:uid="{639F4C41-6EC7-4B71-AF68-60DE4908E9FA}"/>
    <hyperlink ref="S241" r:id="rId445" xr:uid="{3E2604AA-1653-41F1-B27C-E182C77CDBC0}"/>
    <hyperlink ref="S242" r:id="rId446" xr:uid="{77DE3B87-D5C3-49BC-B22F-A75E996EB120}"/>
    <hyperlink ref="S243" r:id="rId447" xr:uid="{EB7C7DE4-075A-4A93-943F-58AB8961E3BB}"/>
    <hyperlink ref="S244" r:id="rId448" xr:uid="{641F5F15-7CBE-47FC-A27F-8B5E4D604D46}"/>
    <hyperlink ref="S245" r:id="rId449" xr:uid="{31E194B5-B12B-4DA9-8F43-0CD4A7AF39CC}"/>
    <hyperlink ref="S246" r:id="rId450" xr:uid="{DBA1BB88-F2A2-46E4-83CF-9963AADA64B1}"/>
    <hyperlink ref="S247" r:id="rId451" xr:uid="{41542CEB-97B6-4170-9157-E4CCA7BE6BB5}"/>
    <hyperlink ref="S248" r:id="rId452" xr:uid="{7C6596EB-F55A-499D-992A-01BE815D4D5D}"/>
    <hyperlink ref="Z151" r:id="rId453" xr:uid="{1F148DBF-B473-4471-9131-A9486E919198}"/>
    <hyperlink ref="Z152" r:id="rId454" xr:uid="{1BB7B8EE-28F4-4A1A-8136-D74599B55A79}"/>
    <hyperlink ref="Z153" r:id="rId455" xr:uid="{5A578650-C2F8-4CFD-80C0-687C0F402C82}"/>
    <hyperlink ref="Z154" r:id="rId456" xr:uid="{700FBB06-A44B-4B21-B176-CF8D57392B68}"/>
    <hyperlink ref="Z155" r:id="rId457" xr:uid="{2B20DDEB-8727-4998-AEF1-C0BF7EA7F327}"/>
    <hyperlink ref="Z156" r:id="rId458" xr:uid="{FA58B6DF-EC9C-4F7F-B907-794B92410787}"/>
    <hyperlink ref="Z157" r:id="rId459" xr:uid="{AE745B5C-9976-4B4B-8353-B18495AA35DC}"/>
    <hyperlink ref="Z158" r:id="rId460" xr:uid="{21DDAB85-E4AE-466B-9C86-33240FA19442}"/>
    <hyperlink ref="Z159" r:id="rId461" xr:uid="{5071C1CE-23DA-489B-9913-DFD063EC1FC5}"/>
    <hyperlink ref="Z160" r:id="rId462" xr:uid="{073C6E29-3ED2-4F0F-98D4-81261263AFCF}"/>
    <hyperlink ref="Z161" r:id="rId463" xr:uid="{074AD2A5-F2D5-4AA6-B0B5-53754EAC2647}"/>
    <hyperlink ref="Z162" r:id="rId464" xr:uid="{A76B3C8C-3E5F-435E-9826-945ADD1A5572}"/>
    <hyperlink ref="Z163" r:id="rId465" xr:uid="{5813DB12-737F-4CC6-ACDA-94A400AA8CB1}"/>
    <hyperlink ref="Z164" r:id="rId466" xr:uid="{E23BC530-8C4B-46AB-9F09-4AA97E7244BB}"/>
    <hyperlink ref="Z165" r:id="rId467" xr:uid="{09F2D686-1108-4F6F-88C3-25BA2B631B2A}"/>
    <hyperlink ref="Z166" r:id="rId468" xr:uid="{69BF0909-1156-402F-B2D9-4A4C458DC5A1}"/>
    <hyperlink ref="Z167" r:id="rId469" xr:uid="{910E57B4-7C0C-48F4-9B69-456B22807E4E}"/>
    <hyperlink ref="Z168" r:id="rId470" xr:uid="{6C47681F-CCD6-4CC1-BB9B-4262031CEB36}"/>
    <hyperlink ref="Z169" r:id="rId471" xr:uid="{25885751-A944-45CE-B2DD-02649B7DF8C9}"/>
    <hyperlink ref="Z170" r:id="rId472" xr:uid="{ABF15765-68B3-4C64-9CA2-C3601D6F2CB2}"/>
    <hyperlink ref="Z171" r:id="rId473" xr:uid="{D55BF0C6-E98D-4586-BDE4-68EF25BF04CC}"/>
    <hyperlink ref="Z172" r:id="rId474" xr:uid="{D09B7E63-FCF0-4503-89B0-19488DF52F07}"/>
    <hyperlink ref="Z173" r:id="rId475" xr:uid="{4421DDC4-9113-4501-B554-B4B7AED118F8}"/>
    <hyperlink ref="Z174" r:id="rId476" xr:uid="{575C3177-4A3B-4FBB-8E39-C5A2DA97AE23}"/>
    <hyperlink ref="Z175" r:id="rId477" xr:uid="{80A9351C-AED2-4DC4-8B40-E5E10219A18C}"/>
    <hyperlink ref="Z176" r:id="rId478" xr:uid="{314137E2-F3D8-4FE3-B3EF-B7B3A5AA2025}"/>
    <hyperlink ref="Z177" r:id="rId479" xr:uid="{AB5BD65B-7215-4B8C-93FF-7D8734E53A0E}"/>
    <hyperlink ref="Z178" r:id="rId480" xr:uid="{419C8906-BC5B-48DD-92AC-46B49BF17A16}"/>
    <hyperlink ref="Z179" r:id="rId481" xr:uid="{2075D3E7-55A3-43A5-83B1-E1A157347BFE}"/>
    <hyperlink ref="Z180" r:id="rId482" xr:uid="{6DF5A7AC-BC7A-4F9B-BB14-E9659B132A20}"/>
    <hyperlink ref="Z181" r:id="rId483" xr:uid="{C6890F25-7F13-41DD-B5F9-6A817124D55F}"/>
    <hyperlink ref="Z182" r:id="rId484" xr:uid="{8BAFB9FB-4B62-412A-A4C4-16784BF22711}"/>
    <hyperlink ref="Z183" r:id="rId485" xr:uid="{61F8C138-B1F0-49A6-A27A-66BF078E51EE}"/>
    <hyperlink ref="Z184" r:id="rId486" xr:uid="{7E90C7CB-DEBD-4329-A522-8EB3FCEC49C2}"/>
    <hyperlink ref="Z185" r:id="rId487" xr:uid="{2E581FB6-D4D5-41B7-BF3A-A98B3F3EE832}"/>
    <hyperlink ref="Z186" r:id="rId488" xr:uid="{2EDCE9A6-B62E-4BF4-AF21-28188B901EED}"/>
    <hyperlink ref="Z187" r:id="rId489" xr:uid="{AD1ECB38-582E-423B-A187-9EC4310620D8}"/>
    <hyperlink ref="Z188" r:id="rId490" xr:uid="{ECE79F8A-B2E2-453A-9206-5D42726A7498}"/>
    <hyperlink ref="Z189" r:id="rId491" xr:uid="{B2CD99E7-F0E0-410D-8FDA-3191C60B576E}"/>
    <hyperlink ref="Z190" r:id="rId492" xr:uid="{D2C037E7-5358-45CB-AFCA-CAB38253EF4A}"/>
    <hyperlink ref="Z191" r:id="rId493" xr:uid="{91D028AC-7D28-437A-BD2A-08B412617823}"/>
    <hyperlink ref="Z192" r:id="rId494" xr:uid="{A959C001-7AD6-4CA1-A50F-EAC42D135307}"/>
    <hyperlink ref="Z193" r:id="rId495" xr:uid="{3CEE643A-9E51-4F07-A0B1-0F8B3FC30224}"/>
    <hyperlink ref="Z194" r:id="rId496" xr:uid="{7F1C3B72-9612-4693-9F10-2E735FEF9DFE}"/>
    <hyperlink ref="Z195" r:id="rId497" xr:uid="{B0250A2B-6A3E-439F-83F0-4B746106F612}"/>
    <hyperlink ref="Z196" r:id="rId498" xr:uid="{74AC3003-E8BE-413F-A478-67F2979A46EC}"/>
    <hyperlink ref="Z197" r:id="rId499" xr:uid="{2CA2F081-F7E7-429E-A971-1568C9B757A1}"/>
    <hyperlink ref="Z198" r:id="rId500" xr:uid="{74D5C3B9-6999-4100-A76A-58C0B8E6CA2C}"/>
    <hyperlink ref="Z199" r:id="rId501" xr:uid="{D78AD158-AB35-419D-8D06-0B014622EC17}"/>
    <hyperlink ref="Z200" r:id="rId502" xr:uid="{EC3F777E-8B76-43C2-A338-06E1F29EECD5}"/>
    <hyperlink ref="Z201" r:id="rId503" xr:uid="{CB048D2F-B8A7-4890-9FE7-6DDF7DE7F193}"/>
    <hyperlink ref="Z202" r:id="rId504" xr:uid="{CED968A3-DB42-4D3E-98B3-FD16E88ECFEB}"/>
    <hyperlink ref="Z203" r:id="rId505" xr:uid="{10134D60-E801-47A9-9E5F-5C9BBF59E5EA}"/>
    <hyperlink ref="Z204" r:id="rId506" xr:uid="{214BC4AE-B87C-406E-A8E5-566EA52424B0}"/>
    <hyperlink ref="Z205" r:id="rId507" xr:uid="{D43CE31B-86DA-49B3-98BB-F40561B434F1}"/>
    <hyperlink ref="Z206" r:id="rId508" xr:uid="{4FBFBAF4-52B3-49C3-A3D4-BC76E08EF2C3}"/>
    <hyperlink ref="Z207" r:id="rId509" xr:uid="{D74CE3FD-D507-4D9B-B829-5380609EC38C}"/>
    <hyperlink ref="Z209" r:id="rId510" xr:uid="{6685E1AD-CAFC-418F-BC15-C6967B97DFB2}"/>
    <hyperlink ref="Z210" r:id="rId511" xr:uid="{190D434A-8963-4148-827C-8E55B9341707}"/>
    <hyperlink ref="Z211" r:id="rId512" xr:uid="{4F848760-61B9-4256-97F5-42F450D3CDC8}"/>
    <hyperlink ref="Z212" r:id="rId513" xr:uid="{7245B868-9B5B-42FB-860B-B814EBE2633F}"/>
    <hyperlink ref="Z213" r:id="rId514" xr:uid="{2A5BF182-3B1E-4755-988F-14E22DE0E6E1}"/>
    <hyperlink ref="Z214" r:id="rId515" xr:uid="{2E0622A1-7198-4770-89B8-607CCFED1601}"/>
    <hyperlink ref="Z215" r:id="rId516" xr:uid="{DEAF0CB9-9D83-4139-8B45-B0FBB363662C}"/>
    <hyperlink ref="Z216" r:id="rId517" xr:uid="{36CD009C-D543-4D09-8FBA-69C36DCA5477}"/>
    <hyperlink ref="Z217" r:id="rId518" xr:uid="{5F868454-6648-4D17-85A9-C547F3FE67B9}"/>
    <hyperlink ref="Z218" r:id="rId519" xr:uid="{FA14E936-A839-4493-9787-446901C0CC3D}"/>
    <hyperlink ref="Z219" r:id="rId520" xr:uid="{00F1ADDA-1E17-496B-92D3-08E2C0BA8037}"/>
    <hyperlink ref="Z220" r:id="rId521" xr:uid="{09C3F615-B1AB-4063-A4E2-0EE3C4EBF46B}"/>
    <hyperlink ref="Z221" r:id="rId522" xr:uid="{2D87905A-B99B-4867-B6AE-E7C2A9622598}"/>
    <hyperlink ref="Z222" r:id="rId523" xr:uid="{4BB6EE6A-18A5-4D25-8BEA-245B1CAB6591}"/>
    <hyperlink ref="Z223" r:id="rId524" xr:uid="{506E9A81-F533-438C-AC4D-653D6680FB81}"/>
    <hyperlink ref="Z224" r:id="rId525" xr:uid="{D3616692-046A-4383-BD93-E2BF572D184B}"/>
    <hyperlink ref="Z225" r:id="rId526" xr:uid="{2B48EE82-9B14-452B-80A5-3F7B24740153}"/>
    <hyperlink ref="Z226" r:id="rId527" xr:uid="{B8A16897-085A-4832-8DC9-2B95EF13981B}"/>
    <hyperlink ref="Z227" r:id="rId528" xr:uid="{06D3DBB9-1F17-4967-A73E-3D2C058C9BE3}"/>
    <hyperlink ref="Z228" r:id="rId529" xr:uid="{49DAEB69-05AD-4E1B-AD15-8A8FE6A8B097}"/>
    <hyperlink ref="Z229" r:id="rId530" xr:uid="{39D07983-C84C-495A-8428-F0ABDB7E5DB5}"/>
    <hyperlink ref="Z230" r:id="rId531" xr:uid="{8D6EED87-8DB2-4661-BD24-18AE9A41B6FB}"/>
    <hyperlink ref="Z232" r:id="rId532" xr:uid="{607418E5-3DE4-48CB-B394-16E539B168EF}"/>
    <hyperlink ref="Z233" r:id="rId533" xr:uid="{F7C05B87-EB66-4CC5-85C6-40808323AD2B}"/>
    <hyperlink ref="Z234" r:id="rId534" xr:uid="{A960E1E1-0D8B-4D1A-A5F4-CF021B790AD8}"/>
    <hyperlink ref="Z235" r:id="rId535" xr:uid="{15BB6C70-CC36-41F3-9095-757BB2C7DEF2}"/>
    <hyperlink ref="Z236" r:id="rId536" xr:uid="{CFCD5AE7-6809-431D-9397-5E877F7FE0D0}"/>
    <hyperlink ref="Z237" r:id="rId537" xr:uid="{BB7ABA2D-2FF8-4457-B935-5186B0608146}"/>
    <hyperlink ref="Z238" r:id="rId538" xr:uid="{3816F30F-4B1C-4294-9068-5A43F69C0A13}"/>
    <hyperlink ref="Z239" r:id="rId539" xr:uid="{CC522F42-F73D-4543-8B34-4370E3CAD4CE}"/>
    <hyperlink ref="Z240" r:id="rId540" xr:uid="{1E9B1876-4A53-4F05-B40A-3E553799ADB2}"/>
    <hyperlink ref="Z241" r:id="rId541" xr:uid="{B36B8749-F1B6-4383-8161-14B361AB1D34}"/>
    <hyperlink ref="Z242" r:id="rId542" xr:uid="{A70ECF66-7820-4B92-96AF-4EA668CEBB75}"/>
    <hyperlink ref="Z243" r:id="rId543" xr:uid="{E222B754-E0FB-4397-A1A6-3B8824407800}"/>
    <hyperlink ref="Z244" r:id="rId544" xr:uid="{06C229A4-1D93-4F30-B33B-FB34CB17F6F5}"/>
    <hyperlink ref="Z245" r:id="rId545" xr:uid="{785DFC11-37D8-48F4-B1C7-092BE7EE4F08}"/>
    <hyperlink ref="Z246" r:id="rId546" xr:uid="{0FA0FC83-8BC8-4B84-8A3D-A73926D00526}"/>
    <hyperlink ref="Z247" r:id="rId547" xr:uid="{FE28656F-C15C-41E4-B616-0D3A6622DD24}"/>
    <hyperlink ref="Z248" r:id="rId548" xr:uid="{F55CE2C3-43FD-4F7E-BF9C-29980571BEFD}"/>
    <hyperlink ref="AA151" r:id="rId549" xr:uid="{B8760E5A-0CF6-462E-9A77-FDD11FA69E04}"/>
    <hyperlink ref="AA152" r:id="rId550" xr:uid="{4ACE072E-D7BE-4E03-9A83-F603191612E8}"/>
    <hyperlink ref="AA153" r:id="rId551" xr:uid="{A2F6F999-023A-457F-A27C-3C93E13C9283}"/>
    <hyperlink ref="AA154" r:id="rId552" xr:uid="{9A32B05D-CB4E-4743-9473-1F2CBE38F571}"/>
    <hyperlink ref="AA155" r:id="rId553" xr:uid="{F6282896-3E08-43D7-8B1F-6C46D6C14D03}"/>
    <hyperlink ref="AA156" r:id="rId554" xr:uid="{12D0B645-350C-48B0-95CF-BFBB42C3174D}"/>
    <hyperlink ref="AA157" r:id="rId555" xr:uid="{01AE6D61-1F57-46B9-BB85-4ECE81CC0D7D}"/>
    <hyperlink ref="AA158" r:id="rId556" xr:uid="{04080FD7-A41A-46B2-8AE8-5E7612034D15}"/>
    <hyperlink ref="AA159" r:id="rId557" xr:uid="{288EDA74-657D-4FB8-B258-E8AE776F84CC}"/>
    <hyperlink ref="AA160" r:id="rId558" xr:uid="{F392D005-247F-4E2B-A7D1-2C32C95113E0}"/>
    <hyperlink ref="AA161" r:id="rId559" xr:uid="{F9C904CF-4435-4A28-9FAB-92C8F7E4F42F}"/>
    <hyperlink ref="AA162" r:id="rId560" xr:uid="{549C0007-C2AC-4E97-9571-C528AFAC0A03}"/>
    <hyperlink ref="AA163" r:id="rId561" xr:uid="{C82E7A14-46CA-4898-A27B-8822DE4955BF}"/>
    <hyperlink ref="AA164" r:id="rId562" xr:uid="{3A991984-4076-4ABB-AB43-A06B339AB8DE}"/>
    <hyperlink ref="AA165" r:id="rId563" xr:uid="{18E0D9EC-B9D8-4A2E-A23B-550E70045863}"/>
    <hyperlink ref="AA166" r:id="rId564" xr:uid="{10AD1B8C-E553-4600-BEC3-3F62EE7343E6}"/>
    <hyperlink ref="AA167" r:id="rId565" xr:uid="{309FA4D8-561F-45F3-AA41-5B80A8448FEF}"/>
    <hyperlink ref="AA168" r:id="rId566" xr:uid="{204B1880-AA17-4026-80C0-4460480FA85E}"/>
    <hyperlink ref="AA169" r:id="rId567" xr:uid="{7043D1F8-927F-4F61-80E6-69A1BA70E1D3}"/>
    <hyperlink ref="AA170" r:id="rId568" xr:uid="{D3617134-1131-48E3-8CBD-E801281EFF60}"/>
    <hyperlink ref="AA171" r:id="rId569" xr:uid="{85426F82-0388-49B0-B107-E7D817A45A4B}"/>
    <hyperlink ref="AA172" r:id="rId570" xr:uid="{CC49D9AB-CC5F-456D-86F9-2E8FDFDBA68E}"/>
    <hyperlink ref="AA173" r:id="rId571" xr:uid="{5902E4DE-F592-4CA6-8FF8-FCBBF2BBF0FE}"/>
    <hyperlink ref="AA174" r:id="rId572" xr:uid="{70358DBB-599D-42AA-A3F5-D08112278326}"/>
    <hyperlink ref="AA175" r:id="rId573" xr:uid="{0938D02A-EDD7-4C9D-8289-48F64BB86D1F}"/>
    <hyperlink ref="AA176" r:id="rId574" xr:uid="{BD15D994-38AE-4D83-9070-E3B491D3F716}"/>
    <hyperlink ref="AA177" r:id="rId575" xr:uid="{099CD21B-BB34-4C03-815D-8408F3081198}"/>
    <hyperlink ref="AA178" r:id="rId576" xr:uid="{30DDAB3A-48C0-44B4-947B-ABB3040C7807}"/>
    <hyperlink ref="AA179" r:id="rId577" xr:uid="{1D5BB2B5-5A58-4AC4-A5A8-FDB9CED86159}"/>
    <hyperlink ref="AA180" r:id="rId578" xr:uid="{70525C5C-85C8-4660-866D-A4F94D949055}"/>
    <hyperlink ref="AA181" r:id="rId579" xr:uid="{1134B2E7-9F94-4945-A4C0-13CDB415BDC2}"/>
    <hyperlink ref="AA182" r:id="rId580" xr:uid="{103DA40E-3902-4013-AB96-4D994D142BE0}"/>
    <hyperlink ref="AA183" r:id="rId581" xr:uid="{874CB515-DC81-4D04-B8A5-C359BB50E21B}"/>
    <hyperlink ref="AA184" r:id="rId582" xr:uid="{CB025F60-5F8F-43B6-BD13-F1576CE5223E}"/>
    <hyperlink ref="AA185" r:id="rId583" xr:uid="{71B36971-73DC-4839-973B-D422F123ED60}"/>
    <hyperlink ref="AA186" r:id="rId584" xr:uid="{49B996C4-B0D5-497A-9F23-01EDEA98F7FC}"/>
    <hyperlink ref="AA187" r:id="rId585" xr:uid="{225C250D-5855-4582-9DD8-099F2DF75087}"/>
    <hyperlink ref="AA188" r:id="rId586" xr:uid="{E63BCAFA-8262-42B3-8384-147D215A1CC5}"/>
    <hyperlink ref="AA189" r:id="rId587" xr:uid="{8573F85C-44AA-45C9-9E4F-1D2E82FEE37D}"/>
    <hyperlink ref="AA190" r:id="rId588" xr:uid="{2CF0E93C-122A-4AFF-83A3-C4D2D8F63833}"/>
    <hyperlink ref="AA191" r:id="rId589" xr:uid="{745AEED0-0FDE-4BBC-838F-E56AFA3237C0}"/>
    <hyperlink ref="AA192" r:id="rId590" xr:uid="{6CB7F4BC-D3BC-4CFA-BDFA-F3A2B664BF6C}"/>
    <hyperlink ref="AA193" r:id="rId591" xr:uid="{F7B4D6DB-A2FA-4E30-AD2D-42F85E9791D9}"/>
    <hyperlink ref="AA194" r:id="rId592" xr:uid="{5FE9BF10-C150-494C-A3B2-BB08E52331B9}"/>
    <hyperlink ref="AA195" r:id="rId593" xr:uid="{99ABB60F-8FE5-4BB5-B9D7-A840AC4EF410}"/>
    <hyperlink ref="AA196" r:id="rId594" xr:uid="{3CC730E8-439C-4FE9-B2B1-B1988D231FD6}"/>
    <hyperlink ref="AA197" r:id="rId595" xr:uid="{642F5F13-5BD4-4518-9E9A-2F685478A3B1}"/>
    <hyperlink ref="AA198" r:id="rId596" xr:uid="{25D51F2C-37DF-4B18-BEFA-538A8EC19825}"/>
    <hyperlink ref="AA199" r:id="rId597" xr:uid="{A22F7E8A-9FF7-42D6-AF25-ED805BC93D48}"/>
    <hyperlink ref="AA200" r:id="rId598" xr:uid="{D9B33549-BFA5-4F21-B15C-34FCBAE47E2A}"/>
    <hyperlink ref="AA201" r:id="rId599" xr:uid="{3BE2C0D6-3A10-4686-9D8D-608938DC4C49}"/>
    <hyperlink ref="AA202" r:id="rId600" xr:uid="{66594D19-B5A6-4DBF-B88D-AD7BD49265F0}"/>
    <hyperlink ref="AA203" r:id="rId601" xr:uid="{9D38181B-839F-4C84-9C7B-A683E17A0801}"/>
    <hyperlink ref="AA204" r:id="rId602" xr:uid="{307B019F-C4E3-4FF5-B29C-CC82D7EBDF07}"/>
    <hyperlink ref="AA205" r:id="rId603" xr:uid="{45F7E07D-4D9B-4986-A22A-150364D28ACB}"/>
    <hyperlink ref="AA206" r:id="rId604" xr:uid="{B3F0CD4A-52A4-41E6-A52A-311A02664607}"/>
    <hyperlink ref="AA207" r:id="rId605" xr:uid="{09F46E7B-F99D-45B8-83D6-A20D1D286FEC}"/>
    <hyperlink ref="AA209" r:id="rId606" xr:uid="{A8D10716-DD66-4C97-8CFB-41973E1A10B4}"/>
    <hyperlink ref="AA210" r:id="rId607" xr:uid="{463B09BF-A1C0-46F4-B686-C20E768EB874}"/>
    <hyperlink ref="AA211" r:id="rId608" xr:uid="{CF2305C3-A050-4CAE-BD27-68672006A1D1}"/>
    <hyperlink ref="AA212" r:id="rId609" xr:uid="{473E876D-0498-4153-83AD-6A129CA37A5A}"/>
    <hyperlink ref="AA213" r:id="rId610" xr:uid="{C3F1FD23-C09C-435F-AB49-2BBB7160CC9E}"/>
    <hyperlink ref="AA214" r:id="rId611" xr:uid="{81184DD7-80B2-4FAA-8C28-B296E8E4007C}"/>
    <hyperlink ref="AA215" r:id="rId612" xr:uid="{A12985F0-96F3-424D-AC50-7C323050398C}"/>
    <hyperlink ref="AA216" r:id="rId613" xr:uid="{1AC63F9C-9A44-4623-A112-FDA1D921CC80}"/>
    <hyperlink ref="AA217" r:id="rId614" xr:uid="{8008D86C-5C09-401A-8E1B-F8D1E1A80C16}"/>
    <hyperlink ref="AA218" r:id="rId615" xr:uid="{024ADEC4-FD3F-476C-BB2E-DB10241F2307}"/>
    <hyperlink ref="AA219" r:id="rId616" xr:uid="{3985F2CA-5965-41F4-B754-6841A2612CA9}"/>
    <hyperlink ref="AA220" r:id="rId617" xr:uid="{D263BB1A-B61D-4DBA-9DBB-BF698FC81E02}"/>
    <hyperlink ref="AA221" r:id="rId618" xr:uid="{15FDC60B-F12B-487F-865F-FC8B4B396EB7}"/>
    <hyperlink ref="AA222" r:id="rId619" xr:uid="{AD64959F-3A66-44E3-A99E-4A3312BA0731}"/>
    <hyperlink ref="AA223" r:id="rId620" xr:uid="{C5BB0EB1-4E71-4EA9-B30D-CA1DA9B584BB}"/>
    <hyperlink ref="AA224" r:id="rId621" xr:uid="{B2A4B919-8F0C-4003-A668-857B19EF5D39}"/>
    <hyperlink ref="AA225" r:id="rId622" xr:uid="{9ADCD2E5-5502-4A07-82D8-2F2CCD1206C8}"/>
    <hyperlink ref="AA226" r:id="rId623" xr:uid="{D547891A-467E-48A2-889A-5D0417CA5383}"/>
    <hyperlink ref="AA227" r:id="rId624" xr:uid="{8C3F6791-32B6-4E80-8702-CF86C82C3803}"/>
    <hyperlink ref="AA228" r:id="rId625" xr:uid="{A55CC0EB-EF96-4EBF-AED2-89D4DC6F4C81}"/>
    <hyperlink ref="AA229" r:id="rId626" xr:uid="{5BAEECE5-94EB-4ADD-B01A-3D4C7099DDD3}"/>
    <hyperlink ref="AA230" r:id="rId627" xr:uid="{14551577-173A-44E8-98DA-DE7149E4D128}"/>
    <hyperlink ref="AA232" r:id="rId628" xr:uid="{D99AC6FE-2ED1-492F-9474-D3D1FB7A0D05}"/>
    <hyperlink ref="AA233" r:id="rId629" xr:uid="{177614DA-F74D-45DE-BBE1-1EE274D42387}"/>
    <hyperlink ref="AA234" r:id="rId630" xr:uid="{C06539FC-ACEE-4BAE-8B9F-7EF6DD04C9E1}"/>
    <hyperlink ref="AA235" r:id="rId631" xr:uid="{F0B0C6E7-F8ED-4B9E-AA29-3E8BD1000E46}"/>
    <hyperlink ref="AA236" r:id="rId632" xr:uid="{62716CB1-231B-4E44-8202-15A6764F4EBE}"/>
    <hyperlink ref="AA237" r:id="rId633" xr:uid="{859AC0FA-664E-4F07-8E83-6D7BD5315E9A}"/>
    <hyperlink ref="AA238" r:id="rId634" xr:uid="{913B1E60-8143-47FC-B9F0-1AE0B53EDC76}"/>
    <hyperlink ref="AA239" r:id="rId635" xr:uid="{118ABFFB-BABB-44EA-B6DB-EA13E2835E6C}"/>
    <hyperlink ref="AA240" r:id="rId636" xr:uid="{698662FA-E29A-4985-9CEB-0917E074DD3D}"/>
    <hyperlink ref="AA241" r:id="rId637" xr:uid="{489CB573-5DFD-4FCF-8AC7-1A54BE773A2A}"/>
    <hyperlink ref="AA242" r:id="rId638" xr:uid="{C84128E0-F29C-4861-8D48-C03A22093956}"/>
    <hyperlink ref="AA243" r:id="rId639" xr:uid="{0676049C-FC57-4891-831A-F3493455DB73}"/>
    <hyperlink ref="AA244" r:id="rId640" xr:uid="{5ADB0B6C-9190-4B9A-B62B-6373352754B1}"/>
    <hyperlink ref="AA245" r:id="rId641" xr:uid="{4211ED61-5446-4665-BB40-9A5F837EE247}"/>
    <hyperlink ref="AA246" r:id="rId642" xr:uid="{1CAF05FD-746E-4AB5-85E2-D082D9038C06}"/>
    <hyperlink ref="AA247" r:id="rId643" xr:uid="{07519BDD-4B82-4789-955A-4878BF0D08B6}"/>
    <hyperlink ref="AA248" r:id="rId644" xr:uid="{3C28ED89-5B47-4ABF-96EE-6B6EE7EC9003}"/>
    <hyperlink ref="S208" r:id="rId645" xr:uid="{24631D8E-9FA0-490E-9A99-4E067AC239A5}"/>
    <hyperlink ref="Z208" r:id="rId646" xr:uid="{EE6C5D12-A93B-49FC-A475-0A71E1DE804E}"/>
    <hyperlink ref="AA208" r:id="rId647" xr:uid="{D8B8057B-A227-4C70-9F99-D8C826E28514}"/>
    <hyperlink ref="S231" r:id="rId648" xr:uid="{F9AFF4DC-8110-4AD2-841A-9AF6EC526976}"/>
    <hyperlink ref="Z231" r:id="rId649" xr:uid="{CDEF153B-1E69-4688-BD2E-A513463B9F61}"/>
    <hyperlink ref="AA231" r:id="rId650" xr:uid="{8B8A3723-E667-4D64-88A7-55523CDE19A0}"/>
    <hyperlink ref="S309" r:id="rId651" xr:uid="{82DE6942-1F11-49DC-998D-9B3B32F94DDA}"/>
    <hyperlink ref="S310" r:id="rId652" xr:uid="{3375C4EC-AFBD-4AD8-A069-5AB2FFDCB0D1}"/>
    <hyperlink ref="S311" r:id="rId653" xr:uid="{17A440D8-F11B-4790-B929-82F56A1D916A}"/>
    <hyperlink ref="S312" r:id="rId654" xr:uid="{30017864-A71B-4D0E-8958-64614BF30465}"/>
    <hyperlink ref="S313" r:id="rId655" xr:uid="{692BD8DA-AAB1-4CF0-B8D4-06FD04125F3E}"/>
    <hyperlink ref="S314" r:id="rId656" xr:uid="{535D1CB2-93A0-4C7E-8DE2-85A9B650C47D}"/>
    <hyperlink ref="S315" r:id="rId657" xr:uid="{E11D569C-B69F-4566-8789-8B5554F4C1C4}"/>
    <hyperlink ref="S316" r:id="rId658" xr:uid="{9417B3DA-96BF-4FCA-82F3-EFDA19EE1BB9}"/>
    <hyperlink ref="S317" r:id="rId659" xr:uid="{2BA9FFEC-3544-4277-9534-6C3B4E290C58}"/>
    <hyperlink ref="S318" r:id="rId660" xr:uid="{2B16FD30-0575-4E60-BF99-FF0EA7C40C33}"/>
    <hyperlink ref="S319" r:id="rId661" xr:uid="{F06B56BD-B2FD-4596-97F7-B560FA71AD2A}"/>
    <hyperlink ref="S320" r:id="rId662" xr:uid="{E9A89020-FAC3-4081-A7F0-D117961B7FB3}"/>
    <hyperlink ref="S321" r:id="rId663" xr:uid="{8480488B-C5ED-4456-9A40-602BC36820F8}"/>
    <hyperlink ref="S322" r:id="rId664" xr:uid="{054BB6B0-8C30-4355-AB44-E551A08C334F}"/>
    <hyperlink ref="S323" r:id="rId665" xr:uid="{D4C80172-B91D-4579-85F6-2157CB1813BE}"/>
    <hyperlink ref="S324" r:id="rId666" xr:uid="{4409B45E-6C6F-41CE-B3B5-FE6B379A4592}"/>
    <hyperlink ref="S325" r:id="rId667" xr:uid="{721DD5AB-81A6-421A-8972-894AEEBBDDFE}"/>
    <hyperlink ref="S326" r:id="rId668" xr:uid="{D81A8256-5499-458D-B153-49588FC63BD8}"/>
    <hyperlink ref="S327" r:id="rId669" xr:uid="{D7765643-A6BD-4867-BB19-148B3D49653E}"/>
    <hyperlink ref="S328" r:id="rId670" xr:uid="{E0C70144-1BCD-4E84-8815-A05B3F2427A2}"/>
    <hyperlink ref="S329" r:id="rId671" xr:uid="{542AA02B-6F9E-44A5-A09B-A068B8A2677F}"/>
    <hyperlink ref="S330" r:id="rId672" xr:uid="{6F4D5D9B-929B-4E35-A01F-53211275960C}"/>
    <hyperlink ref="S331" r:id="rId673" xr:uid="{CE6FFBAA-395E-4709-A0D7-BB7C90219644}"/>
    <hyperlink ref="S332" r:id="rId674" xr:uid="{B72CA02C-EBEF-4524-9427-61BFD34225D6}"/>
    <hyperlink ref="S333" r:id="rId675" xr:uid="{7A1C9941-5EAC-4C29-9A56-1AF85901DD5C}"/>
    <hyperlink ref="S334" r:id="rId676" xr:uid="{821BAF21-AA3E-431F-B5FB-FBF70E36848E}"/>
    <hyperlink ref="S335" r:id="rId677" xr:uid="{AF5C67DA-566C-4186-94A4-F1563F8741EC}"/>
    <hyperlink ref="S336" r:id="rId678" xr:uid="{39DC784C-2EEE-4D4D-8B33-CF33848B2CB6}"/>
    <hyperlink ref="S337" r:id="rId679" xr:uid="{EBB04CDB-F76F-4547-9E88-4B9B84E57C47}"/>
    <hyperlink ref="S338" r:id="rId680" xr:uid="{80CA0512-840E-488B-8D80-F117E35E2F94}"/>
    <hyperlink ref="S339" r:id="rId681" xr:uid="{596089A8-5DCC-42A5-A33E-8364EE161C76}"/>
    <hyperlink ref="S340" r:id="rId682" xr:uid="{8026ACAA-777C-49C4-B626-613C034DC7DE}"/>
    <hyperlink ref="S341" r:id="rId683" xr:uid="{A3A104D6-4928-4A50-A46A-4DA339B1EE3A}"/>
    <hyperlink ref="S342" r:id="rId684" xr:uid="{9BD4F245-6A99-451F-8EEA-5DEE319CD1B8}"/>
    <hyperlink ref="S343" r:id="rId685" xr:uid="{F30559D1-7B78-45BF-B108-4DA66AF52786}"/>
    <hyperlink ref="S344" r:id="rId686" xr:uid="{581CF044-B9AE-48ED-8CFF-11B455390F21}"/>
    <hyperlink ref="S345" r:id="rId687" xr:uid="{8D76B992-9693-4EFC-8013-973160CEFB83}"/>
    <hyperlink ref="S346" r:id="rId688" xr:uid="{9360CAA0-13AC-47A0-82AD-6B0D7C16CC10}"/>
    <hyperlink ref="S347" r:id="rId689" xr:uid="{499C878F-387E-4168-92D2-7A2C01EAB57E}"/>
    <hyperlink ref="S348" r:id="rId690" xr:uid="{C373155E-A35A-4A62-8DF1-2834331AE71A}"/>
    <hyperlink ref="S349" r:id="rId691" xr:uid="{DCDA4A2C-B4BE-48C0-A8D7-7512515C4822}"/>
    <hyperlink ref="S350" r:id="rId692" xr:uid="{89F11F35-99EF-41F3-8BBA-1F0CAC3FAC92}"/>
    <hyperlink ref="S351" r:id="rId693" xr:uid="{DAB6358F-0AB8-49B5-BFC3-8D27F43CBD4C}"/>
    <hyperlink ref="S352" r:id="rId694" xr:uid="{65652CD8-868B-42E8-8F37-D439CC3E598A}"/>
    <hyperlink ref="S353" r:id="rId695" xr:uid="{FB346930-79C7-4761-B4FC-6523277A586F}"/>
    <hyperlink ref="S354" r:id="rId696" xr:uid="{1A9AED50-53C4-4B6A-8F41-DB1CE06EA4C7}"/>
    <hyperlink ref="S355" r:id="rId697" xr:uid="{AC5B1991-891C-4A4E-A29A-85DA5175D739}"/>
    <hyperlink ref="S356" r:id="rId698" xr:uid="{CCA08B0D-86EF-42BC-A449-D834DBF0AFFF}"/>
    <hyperlink ref="S357" r:id="rId699" xr:uid="{42229EB9-D5D9-48E9-A69A-C65BEFFE2306}"/>
    <hyperlink ref="S358" r:id="rId700" xr:uid="{D3DDB80E-1034-4DA5-B610-6E25C05F13FF}"/>
    <hyperlink ref="S359" r:id="rId701" xr:uid="{F007AF80-FFE0-401C-A03E-068408C749DB}"/>
    <hyperlink ref="S360" r:id="rId702" xr:uid="{4065EC54-D0D5-4988-AFB6-54F6A8B13251}"/>
    <hyperlink ref="S361" r:id="rId703" xr:uid="{41C434C7-FA9C-4E5D-B83C-6771FCC6F5C3}"/>
    <hyperlink ref="S362" r:id="rId704" xr:uid="{DB3F13B8-84DE-4E47-9615-C813614EF97F}"/>
    <hyperlink ref="S363" r:id="rId705" xr:uid="{8574608A-9F68-4610-BFB6-7E1DF62E5E42}"/>
    <hyperlink ref="S364" r:id="rId706" xr:uid="{48A48EB6-CCF7-45C0-8672-1F229660F858}"/>
    <hyperlink ref="S365" r:id="rId707" xr:uid="{BAD525D2-A019-4E48-B091-487D246E3FDB}"/>
    <hyperlink ref="S366" r:id="rId708" xr:uid="{E3D32388-B10E-45D5-8EE7-4D786314173F}"/>
    <hyperlink ref="S367" r:id="rId709" xr:uid="{4A62FA24-6AF4-423F-808F-976AA383210C}"/>
    <hyperlink ref="S368" r:id="rId710" xr:uid="{E3A09DEB-619F-4AF8-A70B-7936ABFBC8F7}"/>
    <hyperlink ref="AA405" r:id="rId711" xr:uid="{E6D1D1BC-CD56-4691-A78F-3F8FAAB2B313}"/>
    <hyperlink ref="S405" r:id="rId712" xr:uid="{3E3559A3-BBEC-4370-9BF8-B5610756E11F}"/>
    <hyperlink ref="AA406" r:id="rId713" xr:uid="{EA533C9E-BC4F-48BF-B70D-7826FE97E4AE}"/>
    <hyperlink ref="AA407" r:id="rId714" xr:uid="{A9DC9F42-B1D8-43FA-A09F-327C79CC59A1}"/>
    <hyperlink ref="AA408" r:id="rId715" xr:uid="{C495923C-BE0B-4799-ABD5-F1219182EE5D}"/>
    <hyperlink ref="AA409" r:id="rId716" xr:uid="{E80BA0AF-3492-45B7-967B-29B4F8A79246}"/>
    <hyperlink ref="AA410" r:id="rId717" xr:uid="{3CEA8119-E4D9-4057-A00B-410B9CC8F0DB}"/>
    <hyperlink ref="AA411" r:id="rId718" xr:uid="{DB4C7BD8-1D1F-4C2B-B9B7-48D4BC639C04}"/>
    <hyperlink ref="AA412" r:id="rId719" xr:uid="{8BDB4CA9-D7B7-4BED-B79F-74646128821B}"/>
    <hyperlink ref="AA413" r:id="rId720" xr:uid="{A80BA4BB-97FD-4950-A556-F334C9FD46E6}"/>
    <hyperlink ref="AA414" r:id="rId721" xr:uid="{2B667DD9-BAC1-4134-AFF4-CCE67B4FF74C}"/>
    <hyperlink ref="AA415" r:id="rId722" xr:uid="{93186D29-5167-4E4F-A10B-BC76BEB1957F}"/>
    <hyperlink ref="AA416" r:id="rId723" xr:uid="{B0ACAEC0-650A-41AD-9ACA-03AADBF3AD2E}"/>
    <hyperlink ref="AA417" r:id="rId724" xr:uid="{58124520-1B7C-4132-8343-EF7544C01DE0}"/>
    <hyperlink ref="AA418" r:id="rId725" xr:uid="{21BAE711-4377-4FB1-A44C-F4135BEA5A58}"/>
    <hyperlink ref="AA419" r:id="rId726" xr:uid="{380963E1-C163-4B61-9AAD-AD20713E6019}"/>
    <hyperlink ref="AA420" r:id="rId727" xr:uid="{63FD7BC1-E651-4159-B20C-CA33BD453249}"/>
    <hyperlink ref="AA421" r:id="rId728" xr:uid="{CC0C9DC2-BBC9-4912-84E8-16A929461410}"/>
    <hyperlink ref="AA422" r:id="rId729" xr:uid="{39DA34E6-5D09-4A04-9710-286D6AE49E5A}"/>
    <hyperlink ref="AA423" r:id="rId730" xr:uid="{B3A17B60-850A-47A9-B6ED-E0DC16BB53DB}"/>
    <hyperlink ref="AA424" r:id="rId731" xr:uid="{BE43C8B9-2FB2-47BB-A694-61A9881284E4}"/>
    <hyperlink ref="AA425" r:id="rId732" xr:uid="{19FD9155-22A8-4DA4-9BCC-2E3337396D30}"/>
    <hyperlink ref="AA426" r:id="rId733" xr:uid="{950AF7D6-6A25-41B5-A913-FCCC1B5AD4CB}"/>
    <hyperlink ref="AA427" r:id="rId734" xr:uid="{DAD609D0-146A-475A-B7F5-50A11A837A40}"/>
    <hyperlink ref="AA428" r:id="rId735" xr:uid="{40EDF2C9-33C5-4F9D-B84B-89CC5B5881F1}"/>
    <hyperlink ref="AA429" r:id="rId736" xr:uid="{61F1831A-0A32-498A-A68F-2CD9AEA00439}"/>
    <hyperlink ref="AA430" r:id="rId737" xr:uid="{8B4334B8-FC24-4234-B788-C11DD15CAC52}"/>
    <hyperlink ref="AA431" r:id="rId738" xr:uid="{D2020F18-D0E0-4696-83D9-7E26660C3DF5}"/>
    <hyperlink ref="AA432" r:id="rId739" xr:uid="{A269E380-FE4F-4ECD-B97E-0444E7C6F961}"/>
    <hyperlink ref="AA433" r:id="rId740" xr:uid="{BA134606-7731-4784-B571-2A7B19936FB9}"/>
    <hyperlink ref="AA434" r:id="rId741" xr:uid="{A12829F2-B929-4CD3-89C0-7CE73AE01B8A}"/>
    <hyperlink ref="AA435" r:id="rId742" xr:uid="{46EC54E8-E0B3-4EE6-8618-13356CC55037}"/>
    <hyperlink ref="AA436" r:id="rId743" xr:uid="{856D3052-CABC-4CB5-9DB1-794B14D14700}"/>
    <hyperlink ref="AA437" r:id="rId744" xr:uid="{FCDBC5FE-CA1D-49DE-9205-90BCB1BB3ED7}"/>
    <hyperlink ref="AA438" r:id="rId745" xr:uid="{A229732D-B5BE-4B81-9571-8C4B251BB3E7}"/>
    <hyperlink ref="AA439" r:id="rId746" xr:uid="{6FE499A3-2ABE-48B0-AF06-1E48ECB54831}"/>
    <hyperlink ref="AA440" r:id="rId747" xr:uid="{1B1AEC5B-540A-424D-89A4-E7B5DFB0A5D5}"/>
    <hyperlink ref="AA441" r:id="rId748" xr:uid="{4E517445-164E-4107-9425-435CFE473CCD}"/>
    <hyperlink ref="AA442" r:id="rId749" xr:uid="{924C87AD-AD7E-46CC-932F-BA023E62FA0B}"/>
    <hyperlink ref="AA443" r:id="rId750" xr:uid="{3C63D98A-A920-47A0-B2DB-7BD93F5BDFDA}"/>
    <hyperlink ref="AA444" r:id="rId751" xr:uid="{3BB22AEB-E5C4-4985-8182-AF3871569ACC}"/>
    <hyperlink ref="AA445" r:id="rId752" xr:uid="{9F3DF9CB-7CE2-4FED-AD7B-0A6E5BEB14C8}"/>
    <hyperlink ref="AA446" r:id="rId753" xr:uid="{B083E320-2E26-4032-873E-D75EB38E7B70}"/>
    <hyperlink ref="AA447" r:id="rId754" xr:uid="{99815ACA-774B-4701-A347-55096044C28E}"/>
    <hyperlink ref="AA448" r:id="rId755" xr:uid="{64E5AD19-D2DC-490E-BED9-91F897B07DF2}"/>
    <hyperlink ref="AA449" r:id="rId756" xr:uid="{6E95E812-608E-471F-B6A3-527B9ECA219C}"/>
    <hyperlink ref="AA450" r:id="rId757" xr:uid="{100A8BF6-49FA-44EB-AD4C-40F06BAB2972}"/>
    <hyperlink ref="AA451" r:id="rId758" xr:uid="{0A6C3857-89BD-4EF9-868F-B1BFD13861F1}"/>
    <hyperlink ref="AA452" r:id="rId759" xr:uid="{9E5D9B2A-C8AA-4E9E-B932-DDE097D7FA43}"/>
    <hyperlink ref="AA453" r:id="rId760" xr:uid="{12A8F664-A00E-4C5B-B6D9-EBCE8E1FA813}"/>
    <hyperlink ref="AA454" r:id="rId761" xr:uid="{7E4C2BC8-68E6-459B-AA22-2944F02589E0}"/>
    <hyperlink ref="AA455" r:id="rId762" xr:uid="{B2307373-2E99-411D-ABFC-CEC658C47D35}"/>
    <hyperlink ref="AA456" r:id="rId763" xr:uid="{DFF2C1A2-36B8-48E4-AB75-0F6E6C59A062}"/>
    <hyperlink ref="AA457" r:id="rId764" xr:uid="{E396D5DE-C04B-450F-BCB0-D08709230F76}"/>
    <hyperlink ref="AA458" r:id="rId765" xr:uid="{63324B5D-29D9-4140-AC93-DABCD2631683}"/>
    <hyperlink ref="AA459" r:id="rId766" xr:uid="{E6AC6E74-F3A6-428F-AA32-9F6C675FAE7C}"/>
    <hyperlink ref="AA460" r:id="rId767" xr:uid="{96C8D581-4D3B-4ADB-8604-06A20C1FE9C7}"/>
    <hyperlink ref="AA461" r:id="rId768" xr:uid="{39E56FD1-060D-48BC-AE64-AF07B2D5A1E6}"/>
    <hyperlink ref="AA462" r:id="rId769" xr:uid="{848DB405-96EE-4D66-9B58-36816B79EEC3}"/>
    <hyperlink ref="AA463" r:id="rId770" xr:uid="{146B6D0B-D31C-45D5-9F09-B1DB9D3D78B9}"/>
    <hyperlink ref="AA464" r:id="rId771" xr:uid="{8EFE919C-CC64-402D-A01C-E98E539212C2}"/>
    <hyperlink ref="AA465" r:id="rId772" xr:uid="{234F7E1B-8310-4908-9424-A84373A635F6}"/>
    <hyperlink ref="S406" r:id="rId773" xr:uid="{3B8F3DC8-DFD6-4886-96AF-F9AD3C46AF1E}"/>
    <hyperlink ref="S407" r:id="rId774" xr:uid="{C1BAEE05-1E8E-48C0-A607-27B3ED5574C1}"/>
    <hyperlink ref="S408" r:id="rId775" xr:uid="{A7BD7FA8-27FA-4BF0-AB9E-6EEE3673EA09}"/>
    <hyperlink ref="S409" r:id="rId776" xr:uid="{1BBEB466-52E0-4636-BBCB-603EE5C2241A}"/>
    <hyperlink ref="S410" r:id="rId777" xr:uid="{0A2945FB-0BF4-4AE3-AD18-573ED3A6067A}"/>
    <hyperlink ref="S411" r:id="rId778" xr:uid="{C5EEB7F0-E5CA-4B6E-A077-A17F244302C8}"/>
    <hyperlink ref="S412" r:id="rId779" xr:uid="{8CD3593B-0FE0-450C-B508-4D2604CFC21B}"/>
    <hyperlink ref="S413" r:id="rId780" xr:uid="{9D36E53C-683B-429C-BF67-91D50C22C979}"/>
    <hyperlink ref="S414" r:id="rId781" xr:uid="{9C026EA4-2F34-4A42-A319-B0929405E9B6}"/>
    <hyperlink ref="S415" r:id="rId782" xr:uid="{75BA1BCB-F7A2-4146-89AE-FC00691C0100}"/>
    <hyperlink ref="S416" r:id="rId783" xr:uid="{8430380A-BB97-4917-A63E-6B8C046E8D7E}"/>
    <hyperlink ref="S417" r:id="rId784" xr:uid="{8999A01D-05AE-4EDC-BA57-87D5E19D4CC4}"/>
    <hyperlink ref="S418" r:id="rId785" xr:uid="{1706638E-613F-4721-A113-8F6CED0E1947}"/>
    <hyperlink ref="S419" r:id="rId786" xr:uid="{CEE7973C-BFEF-4AD7-A6ED-0AFEB7A03CEC}"/>
    <hyperlink ref="S420" r:id="rId787" xr:uid="{807FC82A-AEF9-4CB3-B794-8D89C107D01A}"/>
    <hyperlink ref="S421" r:id="rId788" xr:uid="{416C2294-7F49-49EE-AE89-9FF4B59E771D}"/>
    <hyperlink ref="S422" r:id="rId789" xr:uid="{A346467A-C72C-4FE0-BD25-60A4795C946D}"/>
    <hyperlink ref="S423" r:id="rId790" xr:uid="{6D104F95-2E3D-4EC5-8BB2-A7010E1C3262}"/>
    <hyperlink ref="S424" r:id="rId791" xr:uid="{988F02CC-4895-4FAE-BA87-0115303F443F}"/>
    <hyperlink ref="S425" r:id="rId792" xr:uid="{D3254549-C93D-4CC6-B05B-EC22B264E9AD}"/>
    <hyperlink ref="S426" r:id="rId793" xr:uid="{15366E0F-2099-4CC8-BE23-EBCD1D8F2288}"/>
    <hyperlink ref="S427" r:id="rId794" xr:uid="{6BD8EBA1-4025-4822-82DC-7579D2EA871E}"/>
    <hyperlink ref="S428" r:id="rId795" xr:uid="{74CB7CA2-36AA-40A0-9F8C-1785BE3E0644}"/>
    <hyperlink ref="S429" r:id="rId796" xr:uid="{3C2C11C5-AA9B-4557-A388-52C062E25A15}"/>
    <hyperlink ref="S430" r:id="rId797" xr:uid="{0E18B624-80E1-411D-BE0F-9920CD6D7FE5}"/>
    <hyperlink ref="S431" r:id="rId798" xr:uid="{39674165-D0EE-45B2-ACD6-813160FF3D3A}"/>
    <hyperlink ref="S432" r:id="rId799" xr:uid="{A6A42449-412E-45E4-9341-31104D962DB0}"/>
    <hyperlink ref="S433" r:id="rId800" xr:uid="{44AEB947-91BE-480D-8C56-F005C8487C05}"/>
    <hyperlink ref="S434" r:id="rId801" xr:uid="{D883FAD8-5ED8-4CC8-B4EF-7364DEA4158F}"/>
    <hyperlink ref="S435" r:id="rId802" xr:uid="{FC8664E7-4CFF-44C0-AD6D-1782D73F7E0B}"/>
    <hyperlink ref="S436" r:id="rId803" xr:uid="{40730087-4ADC-4B5E-8D4F-9F33E5ABC4BF}"/>
    <hyperlink ref="S437" r:id="rId804" xr:uid="{C4060679-6074-4562-B52F-711B198EFC3D}"/>
    <hyperlink ref="S438" r:id="rId805" xr:uid="{4A08AADE-03F2-4842-A84A-1F8F7B7EED98}"/>
    <hyperlink ref="S439" r:id="rId806" xr:uid="{4786C34E-6296-42F4-80BF-F49904F3C0F8}"/>
    <hyperlink ref="S440" r:id="rId807" xr:uid="{BCA65403-2F78-43F6-9EBE-076EA23B7A00}"/>
    <hyperlink ref="S441" r:id="rId808" xr:uid="{E8499EC1-3961-48AA-ABB3-50776C227E93}"/>
    <hyperlink ref="S442" r:id="rId809" xr:uid="{2517F402-9D5C-4BA1-AD5C-6DF1567224C9}"/>
    <hyperlink ref="S443" r:id="rId810" xr:uid="{6293258F-DE22-4C2D-94C4-83014F32F746}"/>
    <hyperlink ref="S444" r:id="rId811" xr:uid="{E0455588-5B87-42DB-9E0F-2E3C8152A2FE}"/>
    <hyperlink ref="S445" r:id="rId812" xr:uid="{6FA9022D-C92B-4FC3-9A12-DE3C673240DF}"/>
    <hyperlink ref="S446" r:id="rId813" xr:uid="{3E89AB54-C6C9-4B35-9B0F-C08E3465C194}"/>
    <hyperlink ref="S447" r:id="rId814" xr:uid="{5082813E-3BA7-4D53-A963-50FFA62FF7D4}"/>
    <hyperlink ref="S448" r:id="rId815" xr:uid="{7F98D0F1-2D33-458F-AEB1-CB0A2ACF039D}"/>
    <hyperlink ref="S449" r:id="rId816" xr:uid="{55F67B7C-0F23-422E-97AD-27B97BBCFA76}"/>
    <hyperlink ref="S450" r:id="rId817" xr:uid="{AF8195F7-22C7-4ECE-88B8-AC0F61876B1B}"/>
    <hyperlink ref="S451" r:id="rId818" xr:uid="{E92386A1-F1F1-47E7-AE23-F59F2D679EBE}"/>
    <hyperlink ref="S452" r:id="rId819" xr:uid="{55D41040-C4F2-4505-839B-B37E38D2A096}"/>
    <hyperlink ref="S453" r:id="rId820" xr:uid="{F8ED7096-B0E5-4477-AAB8-D0257D225B38}"/>
    <hyperlink ref="S454" r:id="rId821" xr:uid="{9C726962-7E95-4F44-91CA-B79925E13416}"/>
    <hyperlink ref="S455" r:id="rId822" xr:uid="{3A8611D4-B1FF-44D1-B30C-74272B76AA1B}"/>
    <hyperlink ref="S456" r:id="rId823" xr:uid="{50892F8F-709C-4566-8FFA-C75021CEDB96}"/>
    <hyperlink ref="S457" r:id="rId824" xr:uid="{D65B463B-4FE7-47C6-8DEE-76282A5A69EC}"/>
    <hyperlink ref="S458" r:id="rId825" xr:uid="{D4504CD7-2B45-4A4B-8603-6A4EDE9723F4}"/>
    <hyperlink ref="S459" r:id="rId826" xr:uid="{7059596E-93C5-4F40-BBF0-5B8A39B919B1}"/>
    <hyperlink ref="S460" r:id="rId827" xr:uid="{CEA1434C-7F75-4D3A-8EFC-63C0EED25A51}"/>
    <hyperlink ref="S461" r:id="rId828" xr:uid="{93D97D86-22D9-43BC-AA76-0B055901FE09}"/>
    <hyperlink ref="S462" r:id="rId829" xr:uid="{3654DCEB-E393-4B7F-8EEB-2ADB3E205DCC}"/>
    <hyperlink ref="S463" r:id="rId830" xr:uid="{86CC4535-A43C-440F-9DB2-9449D04159FE}"/>
    <hyperlink ref="S464" r:id="rId831" xr:uid="{96E0B955-A371-43CA-9CA1-CCDD7CCAA96A}"/>
    <hyperlink ref="S465" r:id="rId832" xr:uid="{E11107D9-7156-4699-BA2D-681138075E77}"/>
    <hyperlink ref="Z474" r:id="rId833" xr:uid="{F19280DA-6AD5-4EEC-A2FF-C7ED1190A836}"/>
    <hyperlink ref="AA474" r:id="rId834" xr:uid="{92792E6C-8007-42F7-84CA-CAC808A68655}"/>
    <hyperlink ref="Z475" r:id="rId835" xr:uid="{097DE4E8-E91F-45D5-8680-F5EE2F201242}"/>
    <hyperlink ref="Z476" r:id="rId836" xr:uid="{45BCC5F9-396C-483C-8244-18045D3931B1}"/>
    <hyperlink ref="Z477" r:id="rId837" xr:uid="{006712D7-9D99-44B8-AC09-AB7B267984FB}"/>
    <hyperlink ref="Z478" r:id="rId838" xr:uid="{B11875D8-A144-4F8F-B273-F7453E7CFDAC}"/>
    <hyperlink ref="Z479" r:id="rId839" xr:uid="{70CEEB41-36A2-4BDD-AD4B-D9CFCB04FB8A}"/>
    <hyperlink ref="Z480" r:id="rId840" xr:uid="{C1D733F6-9126-4E20-A7F7-9E74076A7BD1}"/>
    <hyperlink ref="Z481" r:id="rId841" xr:uid="{0ABB947D-AEB3-43DB-9E46-DA6595981DAB}"/>
    <hyperlink ref="Z482" r:id="rId842" xr:uid="{5AF38DBD-02D9-4D58-A31E-325D14E053B3}"/>
    <hyperlink ref="Z483" r:id="rId843" xr:uid="{22DB1099-4B44-477E-93DA-580DD2CC52E3}"/>
    <hyperlink ref="Z484" r:id="rId844" xr:uid="{91B477FF-706C-4D79-8C73-9603F16D33B1}"/>
    <hyperlink ref="Z485" r:id="rId845" xr:uid="{F34614C1-B76A-456B-955B-AA53E9DFD9FB}"/>
    <hyperlink ref="Z486" r:id="rId846" xr:uid="{7312E20A-80DE-40C3-80AB-586E18A8883D}"/>
    <hyperlink ref="Z487" r:id="rId847" xr:uid="{C8287363-BC27-431C-B290-5489C48234F2}"/>
    <hyperlink ref="Z488" r:id="rId848" xr:uid="{33D0BC57-B3FE-4025-949E-39F15C91AC67}"/>
    <hyperlink ref="Z489" r:id="rId849" xr:uid="{DAB349B1-0312-4DAA-BA5C-DCC3BD29A400}"/>
    <hyperlink ref="Z490" r:id="rId850" xr:uid="{FE8BECDB-EB31-4DDE-B7F1-1B9114517051}"/>
    <hyperlink ref="Z491" r:id="rId851" xr:uid="{49A4EF1E-11A0-4D54-BDA1-5E9BA05314DB}"/>
    <hyperlink ref="Z492" r:id="rId852" xr:uid="{4B8044E4-46AE-4EE2-ACFE-6630D752E899}"/>
    <hyperlink ref="Z493" r:id="rId853" xr:uid="{F39DA58C-8C2C-44DB-A205-B088A0523009}"/>
    <hyperlink ref="Z494" r:id="rId854" xr:uid="{A4B870B1-9C83-4A7D-8ED6-1248244F36F5}"/>
    <hyperlink ref="Z495" r:id="rId855" xr:uid="{3B5F8075-12CD-4EC9-BAD6-C97F1F73A05E}"/>
    <hyperlink ref="Z496" r:id="rId856" xr:uid="{96A48FF3-8F5C-4171-B06A-B81C272855D8}"/>
    <hyperlink ref="Z497" r:id="rId857" xr:uid="{A0643BB7-6881-42F1-AD76-ADF19ADA822F}"/>
    <hyperlink ref="Z498" r:id="rId858" xr:uid="{E8105F56-B476-4D44-8891-E172DFF62F16}"/>
    <hyperlink ref="Z499" r:id="rId859" xr:uid="{14736DA2-DA31-4C95-831C-586912FE55B6}"/>
    <hyperlink ref="Z500" r:id="rId860" xr:uid="{31E0D575-AEBD-4E6E-86A0-576A030B0B98}"/>
    <hyperlink ref="Z501" r:id="rId861" xr:uid="{721963EA-2564-4DC6-984E-6DB76782C691}"/>
    <hyperlink ref="Z502" r:id="rId862" xr:uid="{28EFD0D2-CDFE-42F4-BB8C-EAE04A1C27D1}"/>
    <hyperlink ref="Z503" r:id="rId863" xr:uid="{BC86FA38-3A08-4B25-877A-4E7635F98167}"/>
    <hyperlink ref="Z504" r:id="rId864" xr:uid="{8E01554A-FDDB-4B28-A837-867B51A2ED80}"/>
    <hyperlink ref="Z505" r:id="rId865" xr:uid="{B51F931C-02FA-414D-A32C-7AF844864442}"/>
    <hyperlink ref="Z506" r:id="rId866" xr:uid="{353AC748-2D8D-4654-924E-2EEEE07805E3}"/>
    <hyperlink ref="Z507" r:id="rId867" xr:uid="{10CAADE5-9FAE-48D8-BCB2-FC0FADFD4098}"/>
    <hyperlink ref="Z508" r:id="rId868" xr:uid="{72226791-A382-4025-99DC-9863314BCA3B}"/>
    <hyperlink ref="Z509" r:id="rId869" xr:uid="{4E7AFB99-6C1E-41E7-B946-5CD627F33620}"/>
    <hyperlink ref="Z510" r:id="rId870" xr:uid="{35BB40E3-BEF9-4B62-B58B-EAFD97610305}"/>
    <hyperlink ref="Z511" r:id="rId871" xr:uid="{E97E5B25-F48B-4728-99D3-70B818FF88AC}"/>
    <hyperlink ref="Z512" r:id="rId872" xr:uid="{1F268738-0B47-485B-B64B-01CA9F907840}"/>
    <hyperlink ref="Z513" r:id="rId873" xr:uid="{CE71E4C2-0FCD-4067-90B1-7316E93C2C33}"/>
    <hyperlink ref="Z514" r:id="rId874" xr:uid="{0E4214E0-A850-4822-AC0D-29F22476558F}"/>
    <hyperlink ref="Z515" r:id="rId875" xr:uid="{676F83DA-5A5E-4E82-9900-B19D8686FE3F}"/>
    <hyperlink ref="Z516" r:id="rId876" xr:uid="{A53AF0E4-13BE-40E8-A0CA-079BADC2E5F7}"/>
    <hyperlink ref="Z517" r:id="rId877" xr:uid="{E14BF057-92C9-4ED3-975F-132B0B46E79E}"/>
    <hyperlink ref="Z518" r:id="rId878" xr:uid="{80B402BF-F518-43F1-B3EF-8FE68F857F6C}"/>
    <hyperlink ref="Z519" r:id="rId879" xr:uid="{78A5FE71-8FD8-4BF6-925D-B2E4D8F2385B}"/>
    <hyperlink ref="Z520" r:id="rId880" xr:uid="{0DDED16E-8C2D-4F6D-B8DB-76935D5493D8}"/>
    <hyperlink ref="Z521" r:id="rId881" xr:uid="{6288A25C-CCC8-449C-B3BD-735A25AE34E7}"/>
    <hyperlink ref="Z522" r:id="rId882" xr:uid="{79058FEE-A305-42B0-A875-E1574A195FE9}"/>
    <hyperlink ref="Z523" r:id="rId883" xr:uid="{A0CDBD9C-0492-4CDA-9E86-D327F8D1FDCF}"/>
    <hyperlink ref="Z524" r:id="rId884" xr:uid="{5EA7897B-7B62-407B-94BB-7B1109E21AE3}"/>
    <hyperlink ref="Z525" r:id="rId885" xr:uid="{2720BEEB-2735-4746-AB22-D58DAEA3BCB3}"/>
    <hyperlink ref="Z526" r:id="rId886" xr:uid="{C55CDAAE-2DBE-4697-A740-61F3CCF3418E}"/>
    <hyperlink ref="Z527" r:id="rId887" xr:uid="{98D7C7A4-816D-484C-BF38-B228D7C606ED}"/>
    <hyperlink ref="Z528" r:id="rId888" xr:uid="{D95B5999-2FD8-45DD-BC71-B7842A21CAC0}"/>
    <hyperlink ref="Z529" r:id="rId889" xr:uid="{7959FA43-2CCF-4E43-B213-D5DB636B85F6}"/>
    <hyperlink ref="Z530" r:id="rId890" xr:uid="{7B999649-AED2-40D6-99C6-EADADE52D92B}"/>
    <hyperlink ref="Z531" r:id="rId891" xr:uid="{9261B4E3-AF5B-4F3D-B3FA-63B09C70A524}"/>
    <hyperlink ref="Z532" r:id="rId892" xr:uid="{5CD82279-50EF-4105-986C-4C30C1832E21}"/>
    <hyperlink ref="Z533" r:id="rId893" xr:uid="{6FB8C8F9-3360-41DE-B3A3-2AC30463A1FB}"/>
    <hyperlink ref="AA475" r:id="rId894" xr:uid="{B1E7ED68-1FE9-49D8-AF0A-461B8EDDF18F}"/>
    <hyperlink ref="AA476" r:id="rId895" xr:uid="{361E0854-7D9D-432A-82B7-76C8A0D9F951}"/>
    <hyperlink ref="AA477" r:id="rId896" xr:uid="{9878160B-E5CF-48A6-A0CE-E2102D629149}"/>
    <hyperlink ref="AA478" r:id="rId897" xr:uid="{E1FB6AA0-2FB7-44DA-8F29-355E9260B78B}"/>
    <hyperlink ref="AA479" r:id="rId898" xr:uid="{6D74C9A7-8BF5-48C6-9013-6EA1B4637083}"/>
    <hyperlink ref="AA480" r:id="rId899" xr:uid="{B2023E4A-20F3-4184-A01F-2925FC2B2FF7}"/>
    <hyperlink ref="AA481" r:id="rId900" xr:uid="{27A3CB15-FD3A-47FF-BB5A-B526B038DA7B}"/>
    <hyperlink ref="AA482" r:id="rId901" xr:uid="{AA44FC34-2EE4-433A-8804-9BA93CB01D87}"/>
    <hyperlink ref="AA483" r:id="rId902" xr:uid="{BE3EBA85-A66C-45E7-915E-516A52A490C2}"/>
    <hyperlink ref="AA484" r:id="rId903" xr:uid="{22CF6FCC-EFBB-4063-BFFE-54AE03555ACA}"/>
    <hyperlink ref="AA485" r:id="rId904" xr:uid="{EFACA0A2-FC79-4A70-8FC1-CB790A39ACEA}"/>
    <hyperlink ref="AA486" r:id="rId905" xr:uid="{D432C72C-1615-4790-804C-94FD0B31A9E7}"/>
    <hyperlink ref="AA487" r:id="rId906" xr:uid="{FAB12496-6C31-4EF6-A953-F83B263DAF40}"/>
    <hyperlink ref="AA488" r:id="rId907" xr:uid="{61D8D906-2FE4-4F5E-9879-54554D618035}"/>
    <hyperlink ref="AA489" r:id="rId908" xr:uid="{A46DE784-04EA-4BAD-9619-A57880E4275B}"/>
    <hyperlink ref="AA490" r:id="rId909" xr:uid="{1B3EEE3E-CED6-4A75-8DE8-F0D0B865DF2D}"/>
    <hyperlink ref="AA491" r:id="rId910" xr:uid="{E6209557-CF7A-4305-8F8C-7ABDF2554AC2}"/>
    <hyperlink ref="AA492" r:id="rId911" xr:uid="{15DF9700-8657-421A-8492-80EA2AFE336A}"/>
    <hyperlink ref="AA493" r:id="rId912" xr:uid="{7077B6A2-AECF-4502-BB23-A5296449817C}"/>
    <hyperlink ref="AA494" r:id="rId913" xr:uid="{7FA68C33-DA7A-434A-A42D-4B4FE950FAB1}"/>
    <hyperlink ref="AA495" r:id="rId914" xr:uid="{2982C987-9E5D-491D-86E8-6E2DAFCDBD4A}"/>
    <hyperlink ref="AA496" r:id="rId915" xr:uid="{421541C9-9BE0-441C-908B-47A4E12A6271}"/>
    <hyperlink ref="AA497" r:id="rId916" xr:uid="{83FFA503-BA4F-4279-8FCF-D21A3530658E}"/>
    <hyperlink ref="AA498" r:id="rId917" xr:uid="{42CA698B-8102-45FC-BAD0-14587E8C1926}"/>
    <hyperlink ref="AA499" r:id="rId918" xr:uid="{300644D6-994B-4D5C-BD86-25746F71D8CF}"/>
    <hyperlink ref="AA500" r:id="rId919" xr:uid="{772811C1-882A-463D-82C6-3B7697197D7C}"/>
    <hyperlink ref="AA501" r:id="rId920" xr:uid="{C0B1078A-27F0-4EE0-9052-2175A141E303}"/>
    <hyperlink ref="AA502" r:id="rId921" xr:uid="{0D584AD6-420C-4568-BC17-25024F04DEE6}"/>
    <hyperlink ref="AA503" r:id="rId922" xr:uid="{7960658E-9EDE-4ACF-B29B-B9C2D98EF2D2}"/>
    <hyperlink ref="AA504" r:id="rId923" xr:uid="{7FF58311-8A21-4ECD-9D2A-89D6260B946E}"/>
    <hyperlink ref="AA505" r:id="rId924" xr:uid="{C29956E3-3694-483C-865A-7C7A653B3CA9}"/>
    <hyperlink ref="AA506" r:id="rId925" xr:uid="{D9C43063-6979-4247-925E-ECD613AC750A}"/>
    <hyperlink ref="AA507" r:id="rId926" xr:uid="{0C6E4A1E-CA9A-41AD-9F99-EC2162721AEF}"/>
    <hyperlink ref="AA508" r:id="rId927" xr:uid="{7930F8D1-021D-4F1D-8AC0-E2DB25AB55E3}"/>
    <hyperlink ref="AA509" r:id="rId928" xr:uid="{A774883B-2DF5-4233-B205-7B397CF779AA}"/>
    <hyperlink ref="AA510" r:id="rId929" xr:uid="{AC65A32A-FE97-4D97-8B51-A81696313607}"/>
    <hyperlink ref="AA511" r:id="rId930" xr:uid="{3B681FE5-B750-4CD2-AA19-4C2716FCF5FD}"/>
    <hyperlink ref="AA512" r:id="rId931" xr:uid="{2F628530-32B7-40D8-8C47-A0F50C7B4956}"/>
    <hyperlink ref="AA513" r:id="rId932" xr:uid="{D2B1A458-E5D2-46E6-B960-4396A6213A86}"/>
    <hyperlink ref="AA514" r:id="rId933" xr:uid="{D9645778-7CAF-4D4A-8F9C-C9C0BF741F49}"/>
    <hyperlink ref="AA515" r:id="rId934" xr:uid="{7C077E42-8424-4593-B79B-AE3C71BB670D}"/>
    <hyperlink ref="AA516" r:id="rId935" xr:uid="{72919054-97FD-48C5-A10F-92708B33B92D}"/>
    <hyperlink ref="AA517" r:id="rId936" xr:uid="{52E734FF-8798-435A-8EEC-35F95B9B35C9}"/>
    <hyperlink ref="AA518" r:id="rId937" xr:uid="{B7950899-7713-4969-A281-150C24A6AC55}"/>
    <hyperlink ref="AA519" r:id="rId938" xr:uid="{FB6754CA-BFC7-4238-85FC-B9E4E0F50459}"/>
    <hyperlink ref="AA520" r:id="rId939" xr:uid="{FAC42485-8488-45D4-A2DE-8E3C88B9FB56}"/>
    <hyperlink ref="AA521" r:id="rId940" xr:uid="{2B7042C8-897F-40FB-93B9-5A291E5C918C}"/>
    <hyperlink ref="AA522" r:id="rId941" xr:uid="{9E68194F-2BE6-40AD-8EEE-8CC317A4E41A}"/>
    <hyperlink ref="AA523" r:id="rId942" xr:uid="{787B65D1-BFA9-435A-82E7-1FD2796657B8}"/>
    <hyperlink ref="AA524" r:id="rId943" xr:uid="{ACD58D68-CBAC-4809-A055-75B8BF1EECA9}"/>
    <hyperlink ref="AA525" r:id="rId944" xr:uid="{3A1B1B6A-D988-4EC4-8F7B-71B85C40C599}"/>
    <hyperlink ref="AA526" r:id="rId945" xr:uid="{4B24CEC9-E562-4F59-99E4-D8C11A954128}"/>
    <hyperlink ref="AA527" r:id="rId946" xr:uid="{73D9B75E-BAAE-4026-81B1-E1946DBDDC27}"/>
    <hyperlink ref="AA528" r:id="rId947" xr:uid="{A341EF2C-76D9-4BB2-AF9C-1190C707F75D}"/>
    <hyperlink ref="AA529" r:id="rId948" xr:uid="{66401FC0-1C19-4D5F-BBFD-F89316D239AB}"/>
    <hyperlink ref="AA530" r:id="rId949" xr:uid="{57BAC884-5897-4CF8-8EEE-C8F8CBEF568D}"/>
    <hyperlink ref="AA531" r:id="rId950" xr:uid="{7A897828-46F7-42D7-8436-71B96EE2DDD9}"/>
    <hyperlink ref="AA532" r:id="rId951" xr:uid="{17E87828-C99F-410A-BE50-19414CD5FCF8}"/>
    <hyperlink ref="AA533" r:id="rId952" xr:uid="{0D88047B-B5D4-418D-BC18-D338CC6CDF16}"/>
    <hyperlink ref="AA466" r:id="rId953" xr:uid="{A53FB71E-4758-49ED-AF62-29EC5B99B0F3}"/>
    <hyperlink ref="S466" r:id="rId954" xr:uid="{48EFEA2A-7BE4-4150-B310-C1DC4A70FCDE}"/>
    <hyperlink ref="AA467" r:id="rId955" xr:uid="{45BF43BE-0AB0-46EC-9E49-C6A21A13DDF2}"/>
    <hyperlink ref="AA468" r:id="rId956" xr:uid="{64DEB230-AEB9-4172-9D86-BBE38D3C21D8}"/>
    <hyperlink ref="AA469" r:id="rId957" xr:uid="{92A380B5-C9C2-452F-BBC1-208B3D4794BF}"/>
    <hyperlink ref="AA470" r:id="rId958" xr:uid="{D71491EB-F056-442B-B7BB-434959851A58}"/>
    <hyperlink ref="AA471" r:id="rId959" xr:uid="{11245708-713C-46B1-AD1C-297A54BB767B}"/>
    <hyperlink ref="AA472" r:id="rId960" xr:uid="{5F734940-25CE-422C-B5A7-72D1A5544598}"/>
    <hyperlink ref="AA473" r:id="rId961" xr:uid="{365C3AF6-176C-4C94-9826-C5C9D38E4600}"/>
    <hyperlink ref="S467" r:id="rId962" xr:uid="{D60D9C96-B084-4E84-8265-4F00B0F392F1}"/>
    <hyperlink ref="S468" r:id="rId963" xr:uid="{60021976-CE26-47EE-B46F-56F2B6B027CA}"/>
    <hyperlink ref="S469" r:id="rId964" xr:uid="{44A0BDC9-48A9-49A4-8D6B-9C4346BBDA94}"/>
    <hyperlink ref="S470" r:id="rId965" xr:uid="{5DFF5DC5-8FB0-4D78-A55D-1A7ACFC4E9F7}"/>
    <hyperlink ref="S471" r:id="rId966" xr:uid="{889A31D7-270D-4FAC-95D8-8AB66F5AE065}"/>
    <hyperlink ref="S472" r:id="rId967" xr:uid="{95B9D38E-DED2-448B-BAB2-3677FC06FFD6}"/>
    <hyperlink ref="S473" r:id="rId968" xr:uid="{169DF0DA-8E36-4A46-BC2B-09B54AC425CA}"/>
    <hyperlink ref="AA534" r:id="rId969" xr:uid="{2C9AF98B-151C-4363-BC7D-D4FE4A23EBAA}"/>
    <hyperlink ref="S534" r:id="rId970" xr:uid="{80DC0947-BF05-48E5-8614-F8B5FDCE4322}"/>
    <hyperlink ref="AA535" r:id="rId971" xr:uid="{1F74EED2-A681-4067-A871-B8D6BC2D8278}"/>
    <hyperlink ref="AA536" r:id="rId972" xr:uid="{749F4DBD-4C2B-40EC-9855-A997B3AFE92A}"/>
    <hyperlink ref="AA537" r:id="rId973" xr:uid="{0C188CC4-3FB3-4180-8DB6-2B8F97B4DC13}"/>
    <hyperlink ref="AA538" r:id="rId974" xr:uid="{C5E4D0E3-43BF-481D-A905-C7460149F949}"/>
    <hyperlink ref="AA539" r:id="rId975" xr:uid="{19AD4E9B-4264-4934-8F32-4A14EB69387B}"/>
    <hyperlink ref="AA540" r:id="rId976" xr:uid="{876ED9AD-1128-4261-BB1E-B22D0B274C5D}"/>
    <hyperlink ref="AA541" r:id="rId977" xr:uid="{4ED52E46-233C-4C40-8EEC-33DD27D072E2}"/>
    <hyperlink ref="AA542" r:id="rId978" xr:uid="{35DBD853-D5D5-4BB6-8A4F-360D01750D03}"/>
    <hyperlink ref="AA543" r:id="rId979" xr:uid="{161023B6-9CD6-4EE3-95D8-7E2170AD535B}"/>
    <hyperlink ref="AA544" r:id="rId980" xr:uid="{7C7E48CD-9FBF-4B06-B89C-3F792DD43D8B}"/>
    <hyperlink ref="AA545" r:id="rId981" xr:uid="{0C409FB6-CB38-4D0D-AE74-704A3EEE466B}"/>
    <hyperlink ref="AA546" r:id="rId982" xr:uid="{EC65EED4-D98F-4E93-B80B-DBCD89D273DF}"/>
    <hyperlink ref="AA547" r:id="rId983" xr:uid="{82965A4F-1163-4D05-ADDB-146D95939FB4}"/>
    <hyperlink ref="AA548" r:id="rId984" xr:uid="{855F8058-A97E-4DC1-9B92-75D8D0D71A30}"/>
    <hyperlink ref="AA549" r:id="rId985" xr:uid="{C95A8EED-0942-4865-8945-CE1286E3C545}"/>
    <hyperlink ref="AA550" r:id="rId986" xr:uid="{F391B716-DE69-43D2-A0A3-FE113628D1C0}"/>
    <hyperlink ref="AA551" r:id="rId987" xr:uid="{14DAD4E7-02CB-4973-B74D-F257EECEAA79}"/>
    <hyperlink ref="AA552" r:id="rId988" xr:uid="{D56F28B8-0F13-4173-9A4E-31391D3B670B}"/>
    <hyperlink ref="AA553" r:id="rId989" xr:uid="{06596577-15DE-4207-9D37-AC312011E13A}"/>
    <hyperlink ref="AA554" r:id="rId990" xr:uid="{6E827AE9-A24E-4599-9EE9-501D03340BC4}"/>
    <hyperlink ref="AA555" r:id="rId991" xr:uid="{5F6F8108-7FE4-483A-B279-D509440CD7E3}"/>
    <hyperlink ref="S535" r:id="rId992" xr:uid="{7B3A10C1-64D5-4001-8F6B-9FF9A13ED776}"/>
    <hyperlink ref="S536" r:id="rId993" xr:uid="{77373843-A079-401B-BFF7-3A2D7CB751B3}"/>
    <hyperlink ref="S537" r:id="rId994" xr:uid="{9F2E8750-8225-495C-8642-56A4EE787444}"/>
    <hyperlink ref="S538" r:id="rId995" xr:uid="{662A2483-46B3-4EC5-B065-6E0C5F35ECF9}"/>
    <hyperlink ref="S539" r:id="rId996" xr:uid="{195DBCA7-9E9E-4A04-ADA2-B94A78801241}"/>
    <hyperlink ref="S540" r:id="rId997" xr:uid="{3D085878-E1C5-45B2-BFCD-9496C7703D5D}"/>
    <hyperlink ref="S541" r:id="rId998" xr:uid="{DD1A0E91-6004-4363-91EC-725710BC69EA}"/>
    <hyperlink ref="S542" r:id="rId999" xr:uid="{10A82171-ACC6-4452-A64B-73BE65F03FF2}"/>
    <hyperlink ref="S543" r:id="rId1000" xr:uid="{540C6455-2D4E-4F6B-952E-634E43B993A9}"/>
    <hyperlink ref="S544" r:id="rId1001" xr:uid="{2A6BFA80-CA08-4C32-BF4F-6A70AE1F470B}"/>
    <hyperlink ref="S545" r:id="rId1002" xr:uid="{8D2DC611-569A-4B20-8212-7E34F0ED5C8D}"/>
    <hyperlink ref="S546" r:id="rId1003" xr:uid="{833D62D9-D7DF-403A-B18D-44E625EA1EDD}"/>
    <hyperlink ref="S547" r:id="rId1004" xr:uid="{AABEC4DF-D43D-4D84-A01D-2911C258FAD6}"/>
    <hyperlink ref="S548" r:id="rId1005" xr:uid="{14694242-0218-4BC7-82B7-AEF2A2F0170B}"/>
    <hyperlink ref="S549" r:id="rId1006" xr:uid="{1A0D3B7D-3B82-4DC2-954A-AB6898C05905}"/>
    <hyperlink ref="S550" r:id="rId1007" xr:uid="{49424788-0301-48D3-A1D9-80AA34FF771E}"/>
    <hyperlink ref="S551" r:id="rId1008" xr:uid="{7AE0E098-70EB-4DD0-8112-26FA9D2244B0}"/>
    <hyperlink ref="S552" r:id="rId1009" xr:uid="{BA252A1C-BECD-4943-B621-B2D713F0C9B7}"/>
    <hyperlink ref="S553" r:id="rId1010" xr:uid="{AB97C145-B723-4440-86E2-60F79B0C6529}"/>
    <hyperlink ref="S554" r:id="rId1011" xr:uid="{0E094640-9979-4DAA-B3BB-902F30E56150}"/>
    <hyperlink ref="S555" r:id="rId1012" xr:uid="{76E3BCFD-0CB7-42E5-BED3-4453AA2FC1FD}"/>
    <hyperlink ref="S556" r:id="rId1013" xr:uid="{15EAE081-32AE-458E-A31A-5949C2C038A9}"/>
    <hyperlink ref="AA556" r:id="rId1014" xr:uid="{06419ECC-AEFF-4D13-9CE9-C5E2CA4D5CB8}"/>
    <hyperlink ref="AA557" r:id="rId1015" xr:uid="{2DE5CC41-1833-4765-AFD3-D46BC1622399}"/>
    <hyperlink ref="S557" r:id="rId1016" xr:uid="{1A44DA1F-A1DE-47C9-A606-85D75B616E3F}"/>
    <hyperlink ref="Z557" r:id="rId1017" display="mailto:antonio.rebelo@bensaude.pt" xr:uid="{08A0FCC0-86D5-4E6F-AC4B-A411970ADEFC}"/>
    <hyperlink ref="AA558" r:id="rId1018" xr:uid="{6D9C3179-91BF-4B5B-8FDB-8CA668F95D99}"/>
    <hyperlink ref="S558" r:id="rId1019" xr:uid="{84DB527F-A17B-4B38-A721-BECDDD8155FA}"/>
    <hyperlink ref="Z558" r:id="rId1020" display="mailto:antonio.rebelo@bensaude.pt" xr:uid="{95029FC1-D49C-4561-9AA3-A000EA23AA95}"/>
    <hyperlink ref="S559" r:id="rId1021" xr:uid="{F2CA43A6-2D4F-4EE1-8B35-17C9FBE7DAFC}"/>
    <hyperlink ref="AA559" r:id="rId1022" xr:uid="{2FF78C09-467D-40DF-BB3E-AD8721EDCA4E}"/>
    <hyperlink ref="S560" r:id="rId1023" xr:uid="{E893C982-8ACC-46C7-8853-A0152125F037}"/>
    <hyperlink ref="S561" r:id="rId1024" xr:uid="{291E4C01-F298-47E9-A5FE-8464A3D47396}"/>
    <hyperlink ref="S562" r:id="rId1025" xr:uid="{19C3174F-B5C1-4405-BBB9-41B1792E4F7C}"/>
    <hyperlink ref="S563" r:id="rId1026" xr:uid="{9DCF5BAE-17AE-487F-8AE5-56BDC3D441D9}"/>
    <hyperlink ref="S564" r:id="rId1027" xr:uid="{E59A46B8-0B16-4D68-A412-A2F90C402A9D}"/>
    <hyperlink ref="S565" r:id="rId1028" xr:uid="{0F172E56-041D-4019-9978-C9580FBA2652}"/>
    <hyperlink ref="S566" r:id="rId1029" xr:uid="{18BF3B92-23D0-4E48-8B1A-6DB5955C6B30}"/>
    <hyperlink ref="S567" r:id="rId1030" xr:uid="{394975B6-59EE-4B5A-BB71-69AFF3D18BBD}"/>
    <hyperlink ref="S568" r:id="rId1031" xr:uid="{C3B3FBB4-2E23-43C6-81D9-F4BDE6C70F47}"/>
    <hyperlink ref="S569" r:id="rId1032" xr:uid="{8F7A76C6-668A-4283-A9A0-1EC970F8EBC5}"/>
    <hyperlink ref="S570" r:id="rId1033" xr:uid="{EB0DC8A9-7711-445B-B93C-3C24DFB7E1B0}"/>
    <hyperlink ref="S571" r:id="rId1034" xr:uid="{837A3C9A-8670-405D-B372-8B18F0C23526}"/>
    <hyperlink ref="S572" r:id="rId1035" xr:uid="{D4D45F82-BB87-46D1-93CC-8894F04FC112}"/>
    <hyperlink ref="S573" r:id="rId1036" xr:uid="{EC28C6AB-35FE-43D3-B80E-8A0660A1686D}"/>
    <hyperlink ref="S574" r:id="rId1037" xr:uid="{D329EBCF-F5E9-493D-A75D-50F0FF1A0EDF}"/>
    <hyperlink ref="S575" r:id="rId1038" xr:uid="{36C8510F-706A-4C4F-8202-F43166174687}"/>
    <hyperlink ref="S576" r:id="rId1039" xr:uid="{01C99C6E-0BD5-44E5-8AEC-9BF2F5B0384A}"/>
    <hyperlink ref="S577" r:id="rId1040" xr:uid="{9BBC42F7-A3A7-4E89-A5E9-F6D0A159DA2F}"/>
    <hyperlink ref="S578" r:id="rId1041" xr:uid="{A3F7B548-54D5-480C-8D95-7CEBADCF4162}"/>
    <hyperlink ref="AA560" r:id="rId1042" xr:uid="{F448710D-12E6-4AAA-8C97-C95188AD09A6}"/>
    <hyperlink ref="AA561" r:id="rId1043" xr:uid="{0CA54CA2-FA03-4EAE-A9C9-5BE6EDE26722}"/>
    <hyperlink ref="AA562" r:id="rId1044" xr:uid="{7C464987-AB14-4B06-AE93-512ABF3A7ACC}"/>
    <hyperlink ref="AA563" r:id="rId1045" xr:uid="{B86B6ACA-672E-4584-8114-AE68E7884E39}"/>
    <hyperlink ref="AA564" r:id="rId1046" xr:uid="{FDE1CAD8-C198-4085-B9C4-E59496868B60}"/>
    <hyperlink ref="AA565" r:id="rId1047" xr:uid="{EC6D2A8E-E3A6-4086-876B-BEC9BD61467D}"/>
    <hyperlink ref="AA566" r:id="rId1048" xr:uid="{AADA9FFE-1351-4A56-B2A9-6C8A248E9EFB}"/>
    <hyperlink ref="AA567" r:id="rId1049" xr:uid="{154CF574-2051-4616-B7F3-BCE58104CB88}"/>
    <hyperlink ref="AA568" r:id="rId1050" xr:uid="{FA80286D-4B86-4005-8B90-84C5D91E8E9F}"/>
    <hyperlink ref="AA569" r:id="rId1051" xr:uid="{23DDCD9D-A7C3-4038-AAE1-1E0B79DC38E3}"/>
    <hyperlink ref="AA570" r:id="rId1052" xr:uid="{A3070D05-BD88-4F4D-B52C-E76BB426E07D}"/>
    <hyperlink ref="AA571" r:id="rId1053" xr:uid="{2C4F1D52-1876-4848-9F8F-477366960C27}"/>
    <hyperlink ref="AA572" r:id="rId1054" xr:uid="{636427C7-E102-4322-BE0F-2F1A7F2E9531}"/>
    <hyperlink ref="AA573" r:id="rId1055" xr:uid="{65EA95F4-B836-4502-9AB4-CCE4CAD8ECF1}"/>
    <hyperlink ref="AA574" r:id="rId1056" xr:uid="{018E4506-9314-4F17-BE24-091E134A7C5B}"/>
    <hyperlink ref="AA575" r:id="rId1057" xr:uid="{8D65EB33-86F4-4B9A-B72A-9E299EB04D2C}"/>
    <hyperlink ref="AA576" r:id="rId1058" xr:uid="{239E34B4-4ED7-4E6C-8A7D-0A1024254774}"/>
    <hyperlink ref="AA577" r:id="rId1059" xr:uid="{94506E39-5F58-4A5D-9709-CAE6EEE7CD82}"/>
    <hyperlink ref="AA578" r:id="rId1060" xr:uid="{B3F6DCE2-0851-43CF-AD03-2222EA2B286F}"/>
    <hyperlink ref="AA579" r:id="rId1061" xr:uid="{7F634DF9-26FD-4CF3-ABFE-C6347FE310F5}"/>
    <hyperlink ref="AA580" r:id="rId1062" xr:uid="{58222D3C-1DF3-4676-AA83-B7329B147369}"/>
    <hyperlink ref="AA581" r:id="rId1063" xr:uid="{5FFFD097-CEF9-4108-97FD-D66C99523DEB}"/>
    <hyperlink ref="AA582" r:id="rId1064" xr:uid="{19151073-9A73-4738-AFE6-EF567A572CAF}"/>
    <hyperlink ref="AA583" r:id="rId1065" xr:uid="{60D72B89-7F81-450F-8F4F-2E6E08166756}"/>
    <hyperlink ref="AA584" r:id="rId1066" xr:uid="{99CE2D67-3672-4109-80EB-166A2788080A}"/>
    <hyperlink ref="AA585" r:id="rId1067" xr:uid="{0F4EA0CC-6734-4A3B-96BE-7C30C8EF1481}"/>
    <hyperlink ref="AA586" r:id="rId1068" xr:uid="{6113A80D-3463-4192-8239-FD3A8B809EAA}"/>
    <hyperlink ref="AA587" r:id="rId1069" xr:uid="{193D9C27-353D-4B73-AD5C-1777535DB4AD}"/>
    <hyperlink ref="AA588" r:id="rId1070" xr:uid="{9684A676-9F3C-42E3-BD39-DA3CFFCF3061}"/>
    <hyperlink ref="AA589" r:id="rId1071" xr:uid="{9013C83C-7B59-4D35-9549-79489BD56BC7}"/>
    <hyperlink ref="AA590" r:id="rId1072" xr:uid="{A450C013-AF66-45BD-BFEF-425A36460F6E}"/>
    <hyperlink ref="AA591" r:id="rId1073" xr:uid="{FBFBD689-091F-444D-ADDE-D911AEAB1013}"/>
    <hyperlink ref="AA592" r:id="rId1074" xr:uid="{D4094936-5525-476B-9DC3-364D22E5B37B}"/>
    <hyperlink ref="AA593" r:id="rId1075" xr:uid="{3EDD8B51-0AAB-4BD2-ABA7-AB61044A3C3E}"/>
    <hyperlink ref="AA594" r:id="rId1076" xr:uid="{06F4ABDA-A9B1-41BD-AAFE-B1A5B66E894F}"/>
    <hyperlink ref="AA595" r:id="rId1077" xr:uid="{D8007C69-EC81-475B-A53F-524E05D4BE15}"/>
    <hyperlink ref="AA596" r:id="rId1078" xr:uid="{58C3A0FE-E3FE-4174-B08E-7703A2CAFF26}"/>
    <hyperlink ref="AA597" r:id="rId1079" xr:uid="{093025BC-3643-488A-85E0-D217FC39079F}"/>
    <hyperlink ref="AA598" r:id="rId1080" xr:uid="{6D4B8CFB-F43D-40E9-A2CA-60DD165D08C5}"/>
    <hyperlink ref="AA599" r:id="rId1081" xr:uid="{1557CBEE-A058-4C6E-A7CE-F73ED27F3439}"/>
    <hyperlink ref="AA600" r:id="rId1082" xr:uid="{23DC90D9-DA17-4C7B-B5E4-59C766A1FFD7}"/>
    <hyperlink ref="Z601" r:id="rId1083" xr:uid="{232D0DB2-135C-4CDC-8B7D-9FA34EDF501D}"/>
    <hyperlink ref="S601" r:id="rId1084" xr:uid="{1801B830-4FAA-4C31-BB41-54139CC67333}"/>
    <hyperlink ref="Z602" r:id="rId1085" xr:uid="{BA76EAC1-90D6-4346-9E48-5F5B365395ED}"/>
    <hyperlink ref="S602" r:id="rId1086" xr:uid="{47527C4F-0DCB-4FF2-9E56-3EF2182D15BA}"/>
    <hyperlink ref="S603" r:id="rId1087" display="mailto:geral@madeiracartao.net" xr:uid="{B9F49091-DC77-4BE0-87BD-1310E68C71FB}"/>
    <hyperlink ref="AA603" r:id="rId1088" xr:uid="{BDF0B8B1-A7ED-471B-BE29-23F88D6F515F}"/>
    <hyperlink ref="Z888" r:id="rId1089" xr:uid="{99F745B0-8B3E-4300-9103-218ECE6DE4CA}"/>
    <hyperlink ref="AA888" r:id="rId1090" xr:uid="{9F9EECF5-A679-4FF6-8964-BD633AAFE6F7}"/>
    <hyperlink ref="S888" r:id="rId1091" xr:uid="{17A0092D-A8E6-48D3-9277-A06C2BA7C39F}"/>
    <hyperlink ref="Z889" r:id="rId1092" xr:uid="{2E6972CC-E40E-4798-A631-6AE5681843ED}"/>
    <hyperlink ref="Z890" r:id="rId1093" xr:uid="{A1F7B81E-0C5E-49D4-BADE-736BEF4C5D43}"/>
    <hyperlink ref="Z891" r:id="rId1094" xr:uid="{86D6FA35-E2C5-4FB0-8BFB-4A666EC16AC6}"/>
    <hyperlink ref="Z892" r:id="rId1095" xr:uid="{A21C931D-3A0A-433C-9A96-DCE00F210700}"/>
    <hyperlink ref="Z893" r:id="rId1096" xr:uid="{040EAAD3-D984-440C-8365-ED8951CF8F52}"/>
    <hyperlink ref="Z894" r:id="rId1097" xr:uid="{73AD036C-439F-4090-9C3B-F0A12CA21635}"/>
    <hyperlink ref="Z895" r:id="rId1098" xr:uid="{925F9507-F5B7-4A24-A841-15578F73DE3A}"/>
    <hyperlink ref="Z896" r:id="rId1099" xr:uid="{AC23E111-5E93-4B30-BE8E-9CC09CC74C9C}"/>
    <hyperlink ref="Z897" r:id="rId1100" xr:uid="{3D32E0E6-C03D-4A70-875D-08B6CB6D6648}"/>
    <hyperlink ref="Z898" r:id="rId1101" xr:uid="{254AF1CE-0EC5-4264-9244-283946B859DE}"/>
    <hyperlink ref="Z899" r:id="rId1102" xr:uid="{AA34AEDA-79CA-4D3C-943E-9C3734F524F6}"/>
    <hyperlink ref="Z900" r:id="rId1103" xr:uid="{C4E510EF-7C69-4B67-B41B-1D1BD0A1BD76}"/>
    <hyperlink ref="Z901" r:id="rId1104" xr:uid="{9AA204A4-5DA4-4445-8F0E-DF8FAAEC81ED}"/>
    <hyperlink ref="Z902" r:id="rId1105" xr:uid="{EFE12A6E-8A98-4260-91F8-536730E90D38}"/>
    <hyperlink ref="Z903" r:id="rId1106" xr:uid="{B18AC39F-B0B0-4E93-8E29-869E15C4F7CC}"/>
    <hyperlink ref="Z904" r:id="rId1107" xr:uid="{B73AB8AD-8E9C-4151-8138-3E721F001D59}"/>
    <hyperlink ref="Z905" r:id="rId1108" xr:uid="{5A5C576D-69E9-495A-BF47-267C806128CE}"/>
    <hyperlink ref="Z906" r:id="rId1109" xr:uid="{947ADCAF-33BA-4F43-9B2C-3C41DB4B0FD6}"/>
    <hyperlink ref="Z907" r:id="rId1110" xr:uid="{9BFD70A3-02D8-4F93-B968-F4F6C05D8CA4}"/>
    <hyperlink ref="Z908" r:id="rId1111" xr:uid="{1853899E-AA40-4515-B8C0-712AC08EFAC4}"/>
    <hyperlink ref="Z909" r:id="rId1112" xr:uid="{4145C28F-CD3C-4964-8148-E7E5CDE9219C}"/>
    <hyperlink ref="Z910" r:id="rId1113" xr:uid="{1BC12CDB-AA1E-4CE4-8024-2EF531E9C33C}"/>
    <hyperlink ref="Z911" r:id="rId1114" xr:uid="{03F0182D-0A86-4C6A-A5DE-B944B4C5DC46}"/>
    <hyperlink ref="Z912" r:id="rId1115" xr:uid="{3EEE6F01-2730-4F0C-852E-3AE3CF759788}"/>
    <hyperlink ref="Z913" r:id="rId1116" xr:uid="{0E6A8C50-3808-4168-AC8D-CF5E590BB874}"/>
    <hyperlink ref="Z914" r:id="rId1117" xr:uid="{E274FB5F-B005-472D-AD4C-50D23B6219B7}"/>
    <hyperlink ref="Z915" r:id="rId1118" xr:uid="{63CB7BA3-A53B-412F-A1FD-5583864F3D76}"/>
    <hyperlink ref="Z916" r:id="rId1119" xr:uid="{6A217343-BE4F-49F4-8BE1-A8623392D934}"/>
    <hyperlink ref="Z917" r:id="rId1120" xr:uid="{110984C3-78DB-4018-A602-2826C463C440}"/>
    <hyperlink ref="Z918" r:id="rId1121" xr:uid="{EEDBA889-24F3-4361-B683-281F37DBEF27}"/>
    <hyperlink ref="Z919" r:id="rId1122" xr:uid="{AB2B4EE5-3433-43A8-93CB-061D8B5E5375}"/>
    <hyperlink ref="Z920" r:id="rId1123" xr:uid="{1BAA448D-04D5-415B-84F9-932C74416225}"/>
    <hyperlink ref="Z921" r:id="rId1124" xr:uid="{C85D040B-7115-445C-A819-901D381043DA}"/>
    <hyperlink ref="Z922" r:id="rId1125" xr:uid="{0A271FDE-014D-421C-9458-57220FC7A9F4}"/>
    <hyperlink ref="Z923" r:id="rId1126" xr:uid="{5983D962-DB45-44E1-A0AD-F14ADDC66034}"/>
    <hyperlink ref="Z924" r:id="rId1127" xr:uid="{B2BF0678-6491-4A82-8FEB-B9B36215F0FF}"/>
    <hyperlink ref="Z925" r:id="rId1128" xr:uid="{A89B9A26-B833-425C-B892-8A380E7671E5}"/>
    <hyperlink ref="Z926" r:id="rId1129" xr:uid="{559EB5FB-90A2-4724-A1BC-5F28FB662CF3}"/>
    <hyperlink ref="Z927" r:id="rId1130" xr:uid="{0ADCD043-88F0-450E-90BD-5477494FE584}"/>
    <hyperlink ref="Z928" r:id="rId1131" xr:uid="{869730A8-42D4-4A59-AA98-79837F4E3D8B}"/>
    <hyperlink ref="Z929" r:id="rId1132" xr:uid="{FA379280-B9D8-4F53-A569-B9AD733C8C52}"/>
    <hyperlink ref="Z930" r:id="rId1133" xr:uid="{ABD977C3-5FCB-4230-8959-CAA4C1DA2ADB}"/>
    <hyperlink ref="Z931" r:id="rId1134" xr:uid="{86FF7BE7-ADD6-41A5-A4C4-E2E5CCB0B2E2}"/>
    <hyperlink ref="Z932" r:id="rId1135" xr:uid="{2284AA59-0C6A-491F-831E-436430D4DEB5}"/>
    <hyperlink ref="Z933" r:id="rId1136" xr:uid="{0A7DD8BC-0344-4932-B925-46AD1158365F}"/>
    <hyperlink ref="Z934" r:id="rId1137" xr:uid="{A47D435A-37AB-48C6-B6A7-03BD86F7EB1F}"/>
    <hyperlink ref="Z935" r:id="rId1138" xr:uid="{87C0E818-511B-4495-88DB-AD500F01F8C5}"/>
    <hyperlink ref="Z936" r:id="rId1139" xr:uid="{1CA6834A-A940-477E-BB0C-224C123D4EF7}"/>
    <hyperlink ref="Z937" r:id="rId1140" xr:uid="{BBF4F1B8-783A-4471-B8B8-E51925F0C402}"/>
    <hyperlink ref="Z938" r:id="rId1141" xr:uid="{1F4D11D5-0113-4CCA-8955-27C5E934EFFB}"/>
    <hyperlink ref="Z939" r:id="rId1142" xr:uid="{C17F6E4D-434B-43C5-8076-1BDDA9BFC283}"/>
    <hyperlink ref="Z940" r:id="rId1143" xr:uid="{57ECB69C-CFB1-4A3D-85B3-C19621323739}"/>
    <hyperlink ref="Z941" r:id="rId1144" xr:uid="{39DC12E0-4608-495E-BF90-7BA64CFEEAFD}"/>
    <hyperlink ref="Z942" r:id="rId1145" xr:uid="{E1EFC43E-969B-4CC9-AA7E-869DF7C2B905}"/>
    <hyperlink ref="Z943" r:id="rId1146" xr:uid="{85BD8918-1BA3-431E-9C27-EAF4BC3FE08F}"/>
    <hyperlink ref="Z944" r:id="rId1147" xr:uid="{40F4D1BA-A6DD-4A33-981D-6CC726BA66A0}"/>
    <hyperlink ref="Z945" r:id="rId1148" xr:uid="{762D96EA-935A-4BF4-A440-721188BBA7B5}"/>
    <hyperlink ref="Z946" r:id="rId1149" xr:uid="{1C3BB0CA-E138-427B-B9E4-9529B80764E6}"/>
    <hyperlink ref="Z947" r:id="rId1150" xr:uid="{5E28414F-9175-46FF-BDCE-D68C3375E739}"/>
    <hyperlink ref="Z948" r:id="rId1151" xr:uid="{35FF8F59-C6DC-4BC4-B461-043E84BF6A70}"/>
    <hyperlink ref="Z949" r:id="rId1152" xr:uid="{1A333CD6-9283-40F8-A403-BE76A8DFB068}"/>
    <hyperlink ref="Z950" r:id="rId1153" xr:uid="{20EE2549-7109-4195-9CFB-AFB778470C0A}"/>
    <hyperlink ref="Z951" r:id="rId1154" xr:uid="{3262061D-CAD7-489B-9773-8169284F9EA0}"/>
    <hyperlink ref="Z952" r:id="rId1155" xr:uid="{BE1B9DFA-1D22-4430-96F3-7F49FF49D235}"/>
    <hyperlink ref="Z953" r:id="rId1156" xr:uid="{B0BB1B26-77BE-48A3-9E94-FB04A241CC1C}"/>
    <hyperlink ref="Z954" r:id="rId1157" xr:uid="{9DF4D12D-7BD9-4FC9-B024-A6299F1B9BDF}"/>
    <hyperlink ref="Z955" r:id="rId1158" xr:uid="{62C851EB-0F1F-4C22-BB8F-2613C16973AB}"/>
    <hyperlink ref="Z956" r:id="rId1159" xr:uid="{08A2D9A1-FFC5-4824-B2C2-00BD21F5DF55}"/>
    <hyperlink ref="Z957" r:id="rId1160" xr:uid="{0C290E52-1D99-463B-8912-3B5F323D8903}"/>
    <hyperlink ref="Z958" r:id="rId1161" xr:uid="{606A404D-4040-4DFA-9719-6C0FFC6892DC}"/>
    <hyperlink ref="Z959" r:id="rId1162" xr:uid="{71DCD10B-E598-4532-8D31-D8248C32F364}"/>
    <hyperlink ref="Z960" r:id="rId1163" xr:uid="{A8C75CF8-1D7E-48F9-B294-B35EB07C2DE1}"/>
    <hyperlink ref="Z961" r:id="rId1164" xr:uid="{5CC3207D-606E-4712-BDFD-A36649BDBD7F}"/>
    <hyperlink ref="Z962" r:id="rId1165" xr:uid="{E80BF23D-8905-469B-ADE4-197D2B271390}"/>
    <hyperlink ref="Z963" r:id="rId1166" xr:uid="{D12F92F3-686F-4D66-8738-09EC5542C92F}"/>
    <hyperlink ref="Z964" r:id="rId1167" xr:uid="{F42B6BFC-509E-4E9C-9D80-9EA946F49693}"/>
    <hyperlink ref="Z965" r:id="rId1168" xr:uid="{74259F8A-74C9-477D-93C5-F57A34836D77}"/>
    <hyperlink ref="AA889" r:id="rId1169" xr:uid="{C8611511-9DEE-42B1-B525-63E704841803}"/>
    <hyperlink ref="AA890" r:id="rId1170" xr:uid="{370A007B-4FFC-4B05-AAF5-D221E620A16B}"/>
    <hyperlink ref="AA891" r:id="rId1171" xr:uid="{60600760-33FE-4F39-ABAF-24CED5F4DDC5}"/>
    <hyperlink ref="AA892" r:id="rId1172" xr:uid="{9E961591-32CD-47AB-90E3-40DAF5B49DFC}"/>
    <hyperlink ref="AA893" r:id="rId1173" xr:uid="{EE65508B-99CA-4206-A0F7-1468A787019C}"/>
    <hyperlink ref="AA894" r:id="rId1174" xr:uid="{B0B32272-1D1E-4E87-AA94-CAFEB3336A0E}"/>
    <hyperlink ref="AA895" r:id="rId1175" xr:uid="{2D325220-C8D5-4D10-B544-EB5A66DB6233}"/>
    <hyperlink ref="AA896" r:id="rId1176" xr:uid="{6D1F30F8-8F1C-4D15-B9A6-9CAA18240FCA}"/>
    <hyperlink ref="AA897" r:id="rId1177" xr:uid="{016C1F14-D5F5-4FC9-896D-9231F46F7C02}"/>
    <hyperlink ref="AA898" r:id="rId1178" xr:uid="{EA4C33D0-C507-4EFD-AEA8-3A7AB48842F0}"/>
    <hyperlink ref="AA899" r:id="rId1179" xr:uid="{FED9B4AA-ED6B-4105-B221-DA197E24A745}"/>
    <hyperlink ref="AA900" r:id="rId1180" xr:uid="{2996D8D0-AFEC-4207-8993-F0E68441C37C}"/>
    <hyperlink ref="AA901" r:id="rId1181" xr:uid="{B8CB5584-1200-4846-8D6C-E682CF129BD2}"/>
    <hyperlink ref="AA902" r:id="rId1182" xr:uid="{F6A751F6-4697-403B-BB2B-6FB9664BE370}"/>
    <hyperlink ref="AA903" r:id="rId1183" xr:uid="{B8FF9113-D53E-4A3A-B679-AE6C397FE541}"/>
    <hyperlink ref="AA904" r:id="rId1184" xr:uid="{00AFE6E3-EC6F-44F6-B1FF-A053738836F7}"/>
    <hyperlink ref="AA905" r:id="rId1185" xr:uid="{D86247E8-D033-45AE-9BF0-1B1DC7921A22}"/>
    <hyperlink ref="AA906" r:id="rId1186" xr:uid="{63383C95-3583-458B-8A97-86D46EE46852}"/>
    <hyperlink ref="AA907" r:id="rId1187" xr:uid="{12CCC999-EE2F-4F57-8A1E-52C4F1BE2AD7}"/>
    <hyperlink ref="AA908" r:id="rId1188" xr:uid="{9D8B6B54-6210-4857-BE4F-08478BA4FF4B}"/>
    <hyperlink ref="AA909" r:id="rId1189" xr:uid="{7D50E7A5-A215-4E14-94CD-FE978F67AB9A}"/>
    <hyperlink ref="AA910" r:id="rId1190" xr:uid="{3D4730B9-5C4D-479D-B701-7582B89A84F8}"/>
    <hyperlink ref="AA911" r:id="rId1191" xr:uid="{FACB44A4-5DAE-4E01-BC6F-E90DB2829A19}"/>
    <hyperlink ref="AA912" r:id="rId1192" xr:uid="{D240342B-5A22-4287-8305-F5D9BAC0F82F}"/>
    <hyperlink ref="AA913" r:id="rId1193" xr:uid="{0EFE2AA7-1A65-42E0-A5F7-A42FF00870A2}"/>
    <hyperlink ref="AA914" r:id="rId1194" xr:uid="{2847452C-2095-49D1-8BA2-F92E0F0685D2}"/>
    <hyperlink ref="AA915" r:id="rId1195" xr:uid="{D497F501-AE0B-4CD0-A1EE-32DCCED6BE2A}"/>
    <hyperlink ref="AA916" r:id="rId1196" xr:uid="{BF3C9754-FDD2-45A2-A060-953EEAB6A91E}"/>
    <hyperlink ref="AA917" r:id="rId1197" xr:uid="{8B459D86-4CBC-440C-8200-2DBB6EB85565}"/>
    <hyperlink ref="AA918" r:id="rId1198" xr:uid="{F0AF3CAF-9B26-4912-A7BC-F1BF58AFFE3E}"/>
    <hyperlink ref="AA919" r:id="rId1199" xr:uid="{3C30F174-D51A-46E0-8366-EF1DB9EF9CB9}"/>
    <hyperlink ref="AA920" r:id="rId1200" xr:uid="{65060DAB-BCAA-4515-B52D-7EBECBFF44B0}"/>
    <hyperlink ref="AA921" r:id="rId1201" xr:uid="{5EBC01D7-6D49-43F3-9046-AB0B5E4C1A44}"/>
    <hyperlink ref="AA922" r:id="rId1202" xr:uid="{7A329411-49BF-415D-838D-676992044614}"/>
    <hyperlink ref="AA923" r:id="rId1203" xr:uid="{7EE437F0-B018-46F3-B498-F67BF7ABEAFC}"/>
    <hyperlink ref="AA924" r:id="rId1204" xr:uid="{F2BAC728-EDB6-4C13-9C84-9C8E2F45A520}"/>
    <hyperlink ref="AA925" r:id="rId1205" xr:uid="{61A4BE19-BFA0-4D78-B013-44C8AAE6BCAC}"/>
    <hyperlink ref="AA926" r:id="rId1206" xr:uid="{8423658C-5347-4228-B958-4569C40F66D7}"/>
    <hyperlink ref="AA927" r:id="rId1207" xr:uid="{F7FE0859-23AE-42BD-A581-BC29BB1B3F3B}"/>
    <hyperlink ref="AA928" r:id="rId1208" xr:uid="{6356885B-D71B-4960-A1A1-9A855422FA08}"/>
    <hyperlink ref="AA929" r:id="rId1209" xr:uid="{A4C0F039-9E54-4700-AD62-704864F1E751}"/>
    <hyperlink ref="AA930" r:id="rId1210" xr:uid="{FA150C60-CD89-4DE5-8070-E7B04520888B}"/>
    <hyperlink ref="AA931" r:id="rId1211" xr:uid="{D4E78250-DCD4-4ADE-8FCF-133C57D3E7AE}"/>
    <hyperlink ref="AA932" r:id="rId1212" xr:uid="{790A317F-FF7B-4F67-8E2B-74F3C0FA174F}"/>
    <hyperlink ref="AA933" r:id="rId1213" xr:uid="{31EEA730-1E73-468A-A703-8BD1C1D66F08}"/>
    <hyperlink ref="AA934" r:id="rId1214" xr:uid="{C798D5AF-3680-4D4A-88A2-4F63E100A69D}"/>
    <hyperlink ref="AA935" r:id="rId1215" xr:uid="{1D3ED0B9-2983-4387-98D4-3A94D4B30053}"/>
    <hyperlink ref="AA936" r:id="rId1216" xr:uid="{3E1D9695-772B-451D-86CD-FDEDF45F9D17}"/>
    <hyperlink ref="AA937" r:id="rId1217" xr:uid="{D0FFF28B-CB4F-412D-A9E4-7C3F4D1A23DF}"/>
    <hyperlink ref="AA938" r:id="rId1218" xr:uid="{93DCC525-5F1A-4F57-955F-A5CCED4431A6}"/>
    <hyperlink ref="AA939" r:id="rId1219" xr:uid="{4EEE6BE6-E1A9-41B5-AFF8-B82047A4A722}"/>
    <hyperlink ref="AA940" r:id="rId1220" xr:uid="{4F8D2157-DE0F-4F3E-82B4-8248A1DFE5CF}"/>
    <hyperlink ref="AA941" r:id="rId1221" xr:uid="{D413DDFA-EB6E-4BEF-9EEE-A1813E75ACA5}"/>
    <hyperlink ref="AA942" r:id="rId1222" xr:uid="{E70D909F-C383-4C03-9E18-6A2AADDDCB95}"/>
    <hyperlink ref="AA943" r:id="rId1223" xr:uid="{C04FAC3E-4911-45AF-96B3-EBEC0201E80D}"/>
    <hyperlink ref="AA944" r:id="rId1224" xr:uid="{58617EC2-DB7E-485E-BF3F-3BC3A6B33E1D}"/>
    <hyperlink ref="AA945" r:id="rId1225" xr:uid="{3A68094F-32E8-448A-B092-D4052242E059}"/>
    <hyperlink ref="AA946" r:id="rId1226" xr:uid="{92BE7537-289E-4C0B-8807-24047D6D6C65}"/>
    <hyperlink ref="AA947" r:id="rId1227" xr:uid="{394672A2-AD40-41E4-8305-634554B9D03E}"/>
    <hyperlink ref="AA948" r:id="rId1228" xr:uid="{6F762665-7550-4F53-BA7B-43C74E443DA0}"/>
    <hyperlink ref="AA949" r:id="rId1229" xr:uid="{84611C99-35EA-4769-A199-59F57954097D}"/>
    <hyperlink ref="AA950" r:id="rId1230" xr:uid="{05F6613F-9F40-4D6A-965F-94BFA56F54DA}"/>
    <hyperlink ref="AA951" r:id="rId1231" xr:uid="{D8A4DF9E-10B0-46BF-A9DC-9A75F67B19D0}"/>
    <hyperlink ref="AA952" r:id="rId1232" xr:uid="{0F3CD9B4-4553-4F0F-BBF9-B28C6816DE06}"/>
    <hyperlink ref="AA953" r:id="rId1233" xr:uid="{B5122F76-4F92-403B-B8E8-7310090BD51F}"/>
    <hyperlink ref="AA954" r:id="rId1234" xr:uid="{B8582CCA-0EBC-4E80-B006-F6A9B7317C77}"/>
    <hyperlink ref="AA955" r:id="rId1235" xr:uid="{EB3B177A-8BC5-43A9-BAF0-371E2EDB6DFF}"/>
    <hyperlink ref="AA956" r:id="rId1236" xr:uid="{D2C3DE77-B7DF-42E2-9B06-3FF0DF483C8E}"/>
    <hyperlink ref="AA957" r:id="rId1237" xr:uid="{0F9DBCA1-0ACB-4228-BE04-874B9FD8DC6F}"/>
    <hyperlink ref="AA958" r:id="rId1238" xr:uid="{E1B25591-5347-42E1-AD4B-420DE4B66044}"/>
    <hyperlink ref="AA959" r:id="rId1239" xr:uid="{488660F6-ECBE-4B27-820A-DAD4B3C9E977}"/>
    <hyperlink ref="AA960" r:id="rId1240" xr:uid="{6B150266-30C0-4A8F-9B90-D147CF74C777}"/>
    <hyperlink ref="AA961" r:id="rId1241" xr:uid="{BD99269E-04E2-4800-905C-F96C9E47A2D6}"/>
    <hyperlink ref="AA962" r:id="rId1242" xr:uid="{4C332425-8C02-46A7-B18B-92393DA03702}"/>
    <hyperlink ref="AA963" r:id="rId1243" xr:uid="{6BD07CB3-CE9B-4CA7-81F5-33F738878C31}"/>
    <hyperlink ref="AA964" r:id="rId1244" xr:uid="{489AD224-2D0F-4E09-80FB-01B0ABB78B62}"/>
    <hyperlink ref="AA965" r:id="rId1245" xr:uid="{7F8372ED-F1B8-4371-A788-9620050DCC28}"/>
    <hyperlink ref="S889" r:id="rId1246" xr:uid="{7D3301E4-B9F0-42F7-9317-3189F03CC21F}"/>
    <hyperlink ref="S890" r:id="rId1247" xr:uid="{126038F4-DF16-40D4-BDCD-7FB87C6694DE}"/>
    <hyperlink ref="S891" r:id="rId1248" xr:uid="{0D559266-2AB9-4EB2-8BD9-123613251098}"/>
    <hyperlink ref="S892" r:id="rId1249" xr:uid="{FE27C0E7-CE76-4A3F-A9F0-86AB3CE0F9D8}"/>
    <hyperlink ref="S893" r:id="rId1250" xr:uid="{F487F4D9-9A96-47D0-81A9-EFE705483169}"/>
    <hyperlink ref="S894" r:id="rId1251" xr:uid="{51A91381-F80D-4ABE-B4B6-0BDEEC393710}"/>
    <hyperlink ref="S895" r:id="rId1252" xr:uid="{896398FB-B338-4C84-BF61-2BA9586221C5}"/>
    <hyperlink ref="S896" r:id="rId1253" xr:uid="{4ACF60E9-664F-4B5D-8368-C0D09F957EE7}"/>
    <hyperlink ref="S897" r:id="rId1254" xr:uid="{595BC5E3-BC9D-4341-92E4-E5D237CB294F}"/>
    <hyperlink ref="S898" r:id="rId1255" xr:uid="{F0D593D4-F807-4FCF-B5E3-6F0D4CD04AC9}"/>
    <hyperlink ref="S899" r:id="rId1256" xr:uid="{7800E112-F03F-421E-AD78-C7AEBDD5B746}"/>
    <hyperlink ref="S900" r:id="rId1257" xr:uid="{7D5A8D4F-4B4F-49DD-A345-80FE9D94693A}"/>
    <hyperlink ref="S901" r:id="rId1258" xr:uid="{5302CF36-89A8-472B-B5EE-F344F88D5FBE}"/>
    <hyperlink ref="S902" r:id="rId1259" xr:uid="{98DB32E8-DD2B-41C8-BF1E-17E1D7889F98}"/>
    <hyperlink ref="S903" r:id="rId1260" xr:uid="{DFDD3D88-D8CF-4888-96C1-22BA2827F37C}"/>
    <hyperlink ref="S904" r:id="rId1261" xr:uid="{C63B0D30-F15F-4936-A048-C293E5A437F6}"/>
    <hyperlink ref="S905" r:id="rId1262" xr:uid="{706CAD20-8B23-4CBA-ADD3-32FB1E55B8FE}"/>
    <hyperlink ref="S906" r:id="rId1263" xr:uid="{D8D172DB-8455-4858-A0C0-F82A4BD19201}"/>
    <hyperlink ref="S907" r:id="rId1264" xr:uid="{FC956090-1D49-4F28-A03D-CD9545C01746}"/>
    <hyperlink ref="S908" r:id="rId1265" xr:uid="{70BCF054-A377-4F87-9A85-B1F3E110D589}"/>
    <hyperlink ref="S909" r:id="rId1266" xr:uid="{2B6B1B4C-3F5B-4BAB-8458-2277DE50612B}"/>
    <hyperlink ref="S910" r:id="rId1267" xr:uid="{37675AFE-00DF-47F8-9DAB-2970FC1A5095}"/>
    <hyperlink ref="S911" r:id="rId1268" xr:uid="{A32950D6-B32C-4379-AB33-74BBBF56E126}"/>
    <hyperlink ref="S912" r:id="rId1269" xr:uid="{3ACE26C0-57ED-423E-B2E3-B59E17424E37}"/>
    <hyperlink ref="S913" r:id="rId1270" xr:uid="{1083D380-A852-4737-BF1D-7968E9B9246D}"/>
    <hyperlink ref="S914" r:id="rId1271" xr:uid="{07E7486E-5F14-45A5-BC35-99EAB8BCFA71}"/>
    <hyperlink ref="S915" r:id="rId1272" xr:uid="{8FEB1CCD-FA0C-4CD2-8CA1-CC6E0EF7C427}"/>
    <hyperlink ref="S916" r:id="rId1273" xr:uid="{949F85CF-9654-4531-99E2-5F9699E19B05}"/>
    <hyperlink ref="S917" r:id="rId1274" xr:uid="{8FB1D198-4815-4C27-BEC7-164F80CB11BC}"/>
    <hyperlink ref="S918" r:id="rId1275" xr:uid="{935AF762-90F8-4864-9A20-6C90EE10AC0F}"/>
    <hyperlink ref="S919" r:id="rId1276" xr:uid="{34DFA855-34D5-40ED-9F14-7786E2BED2B0}"/>
    <hyperlink ref="S920" r:id="rId1277" xr:uid="{7FB4FDB6-22EC-4F03-95F5-30049D571C80}"/>
    <hyperlink ref="S921" r:id="rId1278" xr:uid="{86CECA7C-3628-462F-BE76-519B43E8E0F4}"/>
    <hyperlink ref="S922" r:id="rId1279" xr:uid="{FA7C9014-260C-479D-BE2E-93BDFC505BA1}"/>
    <hyperlink ref="S923" r:id="rId1280" xr:uid="{9BA056D7-11F0-4EF1-8C29-0D8E11F66CAD}"/>
    <hyperlink ref="S924" r:id="rId1281" xr:uid="{BF9D4138-EE93-47AA-9C13-3E707D198BCE}"/>
    <hyperlink ref="S925" r:id="rId1282" xr:uid="{968DBA90-63C7-48E5-98DC-05CAB020683F}"/>
    <hyperlink ref="S926" r:id="rId1283" xr:uid="{6531D9AD-AF19-486E-A66F-4DA274653B89}"/>
    <hyperlink ref="S927" r:id="rId1284" xr:uid="{664BFB2E-90C9-479F-9BB6-5278ADACC60E}"/>
    <hyperlink ref="S928" r:id="rId1285" xr:uid="{52F5E4EE-B49C-4FAD-BB0E-BBB2310CC65D}"/>
    <hyperlink ref="S929" r:id="rId1286" xr:uid="{6820600F-FE8E-4083-988B-1DF2865E59CA}"/>
    <hyperlink ref="S930" r:id="rId1287" xr:uid="{CD9956F3-5762-431C-A48B-B559F59ACC57}"/>
    <hyperlink ref="S931" r:id="rId1288" xr:uid="{C9CA08C1-4958-4C7D-9527-24D9D05B613F}"/>
    <hyperlink ref="S932" r:id="rId1289" xr:uid="{977545AF-EE31-4FC7-91E2-628BA0F9881A}"/>
    <hyperlink ref="S933" r:id="rId1290" xr:uid="{1A4BAF34-525A-47D5-9287-DE30A6E96CD7}"/>
    <hyperlink ref="S934" r:id="rId1291" xr:uid="{4D2A2C60-9875-4047-A77A-9240451A5749}"/>
    <hyperlink ref="S935" r:id="rId1292" xr:uid="{CFC24716-1EA3-450C-AE40-5405467DEBAD}"/>
    <hyperlink ref="S936" r:id="rId1293" xr:uid="{0B3179BD-13E6-4BC7-B62F-9D27C45FA5D6}"/>
    <hyperlink ref="S937" r:id="rId1294" xr:uid="{842F424A-6953-4137-8024-6EF2E10648A6}"/>
    <hyperlink ref="S938" r:id="rId1295" xr:uid="{49A4DA7C-5136-4F98-822C-13F2385FE07E}"/>
    <hyperlink ref="S939" r:id="rId1296" xr:uid="{A0990B9F-31FD-4F84-A127-BDFB89BADCDD}"/>
    <hyperlink ref="S940" r:id="rId1297" xr:uid="{7C65022A-7EE4-44DA-8334-54652ADBFB26}"/>
    <hyperlink ref="S941" r:id="rId1298" xr:uid="{7626AA71-6E93-4ECA-8E9D-741D03396426}"/>
    <hyperlink ref="S942" r:id="rId1299" xr:uid="{D48B58B0-0026-42CB-9C28-E727C8920602}"/>
    <hyperlink ref="S943" r:id="rId1300" xr:uid="{3967A1A5-3794-45C1-A4E1-345D9932A450}"/>
    <hyperlink ref="S944" r:id="rId1301" xr:uid="{4DD0E50F-5B0F-4C43-A9F0-75915F93D161}"/>
    <hyperlink ref="S945" r:id="rId1302" xr:uid="{0FC85D67-D888-4A65-92B8-DD381C3967FF}"/>
    <hyperlink ref="S946" r:id="rId1303" xr:uid="{EFAF1C1B-AECD-4C5E-BD82-05F11DF3FD53}"/>
    <hyperlink ref="S947" r:id="rId1304" xr:uid="{2BC23338-F1E4-4EDB-8019-10C76D135DBB}"/>
    <hyperlink ref="S948" r:id="rId1305" xr:uid="{ADA08F88-CFF5-4A49-B041-192190B85B1F}"/>
    <hyperlink ref="S949" r:id="rId1306" xr:uid="{53C31E83-5450-47A1-9A9A-7F7785C462ED}"/>
    <hyperlink ref="S950" r:id="rId1307" xr:uid="{636FABAF-859A-4415-BB82-694738B418A2}"/>
    <hyperlink ref="S951" r:id="rId1308" xr:uid="{213F6C38-713B-4962-913F-CCC5F6FDC934}"/>
    <hyperlink ref="S952" r:id="rId1309" xr:uid="{FC881F45-EBBF-4F75-B838-00945AFA3E17}"/>
    <hyperlink ref="S953" r:id="rId1310" xr:uid="{43C307A6-2CB8-4A68-B50E-A26D00583BC4}"/>
    <hyperlink ref="S954" r:id="rId1311" xr:uid="{7E1115B6-8748-45EA-B9E7-35B82F99F147}"/>
    <hyperlink ref="S955" r:id="rId1312" xr:uid="{D1A63ADC-1D0C-4147-AD5B-9164F72DB724}"/>
    <hyperlink ref="S956" r:id="rId1313" xr:uid="{181BB0CC-AB6A-47BC-98D0-EFA6B100C6DD}"/>
    <hyperlink ref="S957" r:id="rId1314" xr:uid="{FAF35C38-2588-4D32-87B0-781B9B00495B}"/>
    <hyperlink ref="S958" r:id="rId1315" xr:uid="{88144BCD-1EDE-403A-BF0A-453F73458F42}"/>
    <hyperlink ref="S959" r:id="rId1316" xr:uid="{98E0369B-8052-4347-BA6F-EF2DEF990894}"/>
    <hyperlink ref="S960" r:id="rId1317" xr:uid="{FF9C55B2-3A3A-41A1-B58A-495CF4CFB553}"/>
    <hyperlink ref="S961" r:id="rId1318" xr:uid="{33A460CE-13D4-4F64-9AA0-E27B46F32FFD}"/>
    <hyperlink ref="S962" r:id="rId1319" xr:uid="{6244B350-32EC-4C98-BF07-FE9DBD83FC31}"/>
    <hyperlink ref="S963" r:id="rId1320" xr:uid="{3619D54A-C2DF-4BA2-961A-516557F4DEAF}"/>
    <hyperlink ref="S964" r:id="rId1321" xr:uid="{CF3F6952-8F95-4045-B969-2FD27CD2A0B9}"/>
    <hyperlink ref="S965" r:id="rId1322" xr:uid="{A631B449-7253-4AD4-A17E-1DB704FCDD42}"/>
    <hyperlink ref="AA734" r:id="rId1323" xr:uid="{415C3B1D-CA52-43E8-8922-8D0170A1AB69}"/>
    <hyperlink ref="S734" r:id="rId1324" display="mailto:info@gruporodrigues.pt" xr:uid="{65286F3E-DCE5-4AC8-A751-5EF60883A8CE}"/>
    <hyperlink ref="AA735" r:id="rId1325" xr:uid="{E969A76E-D4F0-4DBF-9B08-C9C1E2933972}"/>
    <hyperlink ref="AA736" r:id="rId1326" xr:uid="{7E87DCB2-E956-4C3F-AA2D-7DD812687EB8}"/>
    <hyperlink ref="AA737" r:id="rId1327" xr:uid="{7765E9CE-E62B-4EFC-8096-34A316DBCCEB}"/>
    <hyperlink ref="AA738" r:id="rId1328" xr:uid="{F7C85B60-0B8C-49E5-B43D-30A3B87C1E2A}"/>
    <hyperlink ref="AA739" r:id="rId1329" xr:uid="{E09D9D87-CBE4-4FE0-838C-1280EA65BBDF}"/>
    <hyperlink ref="AA740" r:id="rId1330" xr:uid="{21A62D78-C4C0-4CF5-ABD5-B942EF2DAAD7}"/>
    <hyperlink ref="AA741" r:id="rId1331" xr:uid="{8CF53FC8-CD12-4CDB-92A1-FBF3AEDB5F77}"/>
    <hyperlink ref="AA742" r:id="rId1332" xr:uid="{A33F1DB1-64C9-45C8-9266-E0E234BB5BE9}"/>
    <hyperlink ref="AA743" r:id="rId1333" xr:uid="{7DF523AD-64F3-4E75-94E5-39B2332E409C}"/>
    <hyperlink ref="AA744" r:id="rId1334" xr:uid="{E8646E16-DB7D-4A78-9847-A8D5A3453617}"/>
    <hyperlink ref="AA745" r:id="rId1335" xr:uid="{0ABA63FF-D190-47F1-AC40-D0E52B0DF8DE}"/>
    <hyperlink ref="AA746" r:id="rId1336" xr:uid="{5B4706CD-4A4B-4BE6-8A78-7F7C5F1952E2}"/>
    <hyperlink ref="AA747" r:id="rId1337" xr:uid="{8DD631C5-2B87-4F94-A9B1-0960B8A08FC5}"/>
    <hyperlink ref="AA748" r:id="rId1338" xr:uid="{269E5A64-A65F-4FF6-99B1-D85A0C15151A}"/>
    <hyperlink ref="AA749" r:id="rId1339" xr:uid="{00E9810C-C458-443C-9913-A9F646214BFE}"/>
    <hyperlink ref="AA750" r:id="rId1340" xr:uid="{199D1F58-3422-47A7-B18F-9F459266B608}"/>
    <hyperlink ref="AA751" r:id="rId1341" xr:uid="{C7FB08D6-66AF-4761-BA8C-1590CCA70D34}"/>
    <hyperlink ref="AA752" r:id="rId1342" xr:uid="{BD09421E-EFA3-4FD5-87D6-1FBFC91A8CAE}"/>
    <hyperlink ref="AA753" r:id="rId1343" xr:uid="{A0FC3335-17D6-4D9D-93F3-FB41BE4AFFBE}"/>
    <hyperlink ref="AA754" r:id="rId1344" xr:uid="{BDE2B1DE-0BCE-4942-BA6F-551F35D32CA5}"/>
    <hyperlink ref="AA755" r:id="rId1345" xr:uid="{348A4F18-CA5C-42FA-A9D2-805341A00521}"/>
    <hyperlink ref="AA756" r:id="rId1346" xr:uid="{600BE61E-1C8C-47D6-8240-95C1E0812046}"/>
    <hyperlink ref="AA757" r:id="rId1347" xr:uid="{4CE88B12-45A3-4302-8868-3A36ADB55B61}"/>
    <hyperlink ref="AA758" r:id="rId1348" xr:uid="{662023D2-16FC-4B7D-856E-4CEEEC804EF9}"/>
    <hyperlink ref="AA759" r:id="rId1349" xr:uid="{5FAD969C-2477-4EEA-A3C2-DC55DEDC8099}"/>
    <hyperlink ref="AA760" r:id="rId1350" xr:uid="{4461E973-BFA6-49E7-AA89-22AFF85684A4}"/>
    <hyperlink ref="AA761" r:id="rId1351" xr:uid="{37492703-AE2F-465B-B1E8-E9F961F39F6F}"/>
    <hyperlink ref="AA762" r:id="rId1352" xr:uid="{D849034D-6A96-42C6-BB3E-3929E7193E48}"/>
    <hyperlink ref="AA763" r:id="rId1353" xr:uid="{14EAAB82-20F0-4D46-80A0-51E164659F2E}"/>
    <hyperlink ref="AA764" r:id="rId1354" xr:uid="{8C2A0897-0D79-4B1C-81EB-6EB5F6F199E7}"/>
    <hyperlink ref="AA765" r:id="rId1355" xr:uid="{1AFDE573-407D-4A8B-A06E-F6C4713E9CE9}"/>
    <hyperlink ref="AA766" r:id="rId1356" xr:uid="{67004DF2-9CB8-4DE4-B020-5847B30A9F43}"/>
    <hyperlink ref="AA767" r:id="rId1357" xr:uid="{0A86187F-DB88-4BBA-B4BB-AE32780CBC13}"/>
    <hyperlink ref="AA768" r:id="rId1358" xr:uid="{3CC2A7C8-4C39-4F9E-B54A-83F34F1DC649}"/>
    <hyperlink ref="AA769" r:id="rId1359" xr:uid="{6BC18206-476B-4AE0-916B-33666CE8B0F3}"/>
    <hyperlink ref="AA770" r:id="rId1360" xr:uid="{7D76D518-5468-4C70-B90D-11208EE37A35}"/>
    <hyperlink ref="AA771" r:id="rId1361" xr:uid="{02E8676E-D6BB-4B92-85B2-D4A37FB7FBF7}"/>
    <hyperlink ref="AA772" r:id="rId1362" xr:uid="{D23B26A2-DFE8-4AB5-B5DD-88E958ECE3DE}"/>
    <hyperlink ref="AA773" r:id="rId1363" xr:uid="{4EDD3FDB-B724-4AE5-9D88-F16FAB18AA1E}"/>
    <hyperlink ref="AA774" r:id="rId1364" xr:uid="{F457EE66-49AA-400C-A5FF-92D9E570526F}"/>
    <hyperlink ref="AA775" r:id="rId1365" xr:uid="{F9D176C7-66E6-4DDD-AFBA-1F8FD0CE2380}"/>
    <hyperlink ref="AA776" r:id="rId1366" xr:uid="{ED614D4D-976F-406B-99F4-FD472EBF08CB}"/>
    <hyperlink ref="AA777" r:id="rId1367" xr:uid="{AD7911B3-EAB7-4222-8367-1655CBAB3C16}"/>
    <hyperlink ref="AA778" r:id="rId1368" xr:uid="{8BA47F4A-948B-45E1-B442-991C1551C654}"/>
    <hyperlink ref="AA779" r:id="rId1369" xr:uid="{06452A3E-2EF9-43EB-B69C-A791E1CEE34F}"/>
    <hyperlink ref="AA780" r:id="rId1370" xr:uid="{FBE21D4D-AE9B-4B90-94F2-EF34E690128C}"/>
    <hyperlink ref="AA781" r:id="rId1371" xr:uid="{71D749A8-AA8D-4CFE-A8FD-B7A4B64EBC0C}"/>
    <hyperlink ref="AA782" r:id="rId1372" xr:uid="{288B41A2-F305-493E-8CC8-A241B15FCE11}"/>
    <hyperlink ref="AA783" r:id="rId1373" xr:uid="{2C934676-CC12-47CC-BF80-71A84F2D67D6}"/>
    <hyperlink ref="AA784" r:id="rId1374" xr:uid="{5F9872FD-FC89-4C79-B9CD-97D9D534606D}"/>
    <hyperlink ref="AA785" r:id="rId1375" xr:uid="{557A0A5A-5119-4ADD-B3E4-F6FA3F7A7767}"/>
    <hyperlink ref="AA786" r:id="rId1376" xr:uid="{ACA478BE-B345-4F5D-94D5-E217D2E4B20E}"/>
    <hyperlink ref="AA787" r:id="rId1377" xr:uid="{97842BDD-F767-491E-A2D5-5B836AC2CDC8}"/>
    <hyperlink ref="AA788" r:id="rId1378" xr:uid="{6D02C784-A5DA-4623-98B5-F48F3F2DA043}"/>
    <hyperlink ref="AA789" r:id="rId1379" xr:uid="{FB5B873A-6AC3-495F-BB8B-66BFD1B17F61}"/>
    <hyperlink ref="AA790" r:id="rId1380" xr:uid="{CD7DC746-F87A-432E-98F1-52169EEB1BCB}"/>
    <hyperlink ref="AA791" r:id="rId1381" xr:uid="{24259965-4E9C-4DEA-BA91-1D3CCC79A0BD}"/>
    <hyperlink ref="AA792" r:id="rId1382" xr:uid="{A3E3B9F7-C5E4-4F67-AA58-0626941CC70A}"/>
    <hyperlink ref="AA793" r:id="rId1383" xr:uid="{C7C0713B-9A26-4D3E-9769-09A5752664D5}"/>
    <hyperlink ref="AA794" r:id="rId1384" xr:uid="{5CF92AA6-198A-4551-9EF8-4D621A23E8FD}"/>
    <hyperlink ref="AA795" r:id="rId1385" xr:uid="{0A5A1D1F-535F-4C36-8BCF-ED1C0B67FF0D}"/>
    <hyperlink ref="AA796" r:id="rId1386" xr:uid="{9D86E2DF-F096-4C2B-901B-3F7A2B1215E4}"/>
    <hyperlink ref="AA797" r:id="rId1387" xr:uid="{8E351F51-94F1-452E-BB61-34C485BF3629}"/>
    <hyperlink ref="AA798" r:id="rId1388" xr:uid="{003F9B65-26DC-4BD0-A844-939D109DA19F}"/>
    <hyperlink ref="AA799" r:id="rId1389" xr:uid="{AC13AE7E-9C8C-4BDC-8AB8-B0D6CA0D4B36}"/>
    <hyperlink ref="AA800" r:id="rId1390" xr:uid="{9E31B306-5659-4F2E-ADF4-445522A17186}"/>
    <hyperlink ref="AA801" r:id="rId1391" xr:uid="{62294FD8-562D-445F-9101-2D2884D26633}"/>
    <hyperlink ref="AA802" r:id="rId1392" xr:uid="{7A73B3FE-1525-4DA9-9FAF-5BA3C83BF470}"/>
    <hyperlink ref="AA803" r:id="rId1393" xr:uid="{4C5F53F6-AB61-49D8-A9DC-6BB63ECA385E}"/>
    <hyperlink ref="AA804" r:id="rId1394" xr:uid="{7BE4C0C5-5AEC-485A-8038-FD86D793F07E}"/>
    <hyperlink ref="AA805" r:id="rId1395" xr:uid="{2539E2B0-1B1C-4161-BBBA-B8FA1D8847C1}"/>
    <hyperlink ref="AA806" r:id="rId1396" xr:uid="{3C606487-AD07-45C2-8370-292C84A16D1F}"/>
    <hyperlink ref="AA807" r:id="rId1397" xr:uid="{FAE45A32-3FAE-49DF-83B0-C468B4C167F9}"/>
    <hyperlink ref="AA808" r:id="rId1398" xr:uid="{C5451FCE-14C3-4909-9558-DC2337836BE2}"/>
    <hyperlink ref="AA809" r:id="rId1399" xr:uid="{E902053F-7C98-4AA8-B335-85E2CB54E835}"/>
    <hyperlink ref="AA810" r:id="rId1400" xr:uid="{17D1F8A1-D2CE-4205-89E5-EC7DE52573C2}"/>
    <hyperlink ref="AA811" r:id="rId1401" xr:uid="{125C7086-0A07-4102-80C5-89D12BE910F5}"/>
    <hyperlink ref="AA812" r:id="rId1402" xr:uid="{5A009A0E-AD80-4F99-AADD-71633FAA9857}"/>
    <hyperlink ref="AA813" r:id="rId1403" xr:uid="{066C1CD8-F836-44D1-B3AB-00B0146CA5E5}"/>
    <hyperlink ref="AA814" r:id="rId1404" xr:uid="{334E0844-8A74-49F5-83AC-590FE9BD8E8C}"/>
    <hyperlink ref="AA815" r:id="rId1405" xr:uid="{FEA17BC0-93CF-4148-8D39-0097B2080FF0}"/>
    <hyperlink ref="AA816" r:id="rId1406" xr:uid="{BE8173AF-2686-4C41-8D61-2BF5647A70A7}"/>
    <hyperlink ref="AA817" r:id="rId1407" xr:uid="{B919D39D-AA18-42E6-B88F-99F35A8CAA63}"/>
    <hyperlink ref="AA818" r:id="rId1408" xr:uid="{41A6D583-610C-45B2-AB18-DC86D611D645}"/>
    <hyperlink ref="AA819" r:id="rId1409" xr:uid="{3129F97F-DCF1-41CA-9294-7FE530D5A7F8}"/>
    <hyperlink ref="AA820" r:id="rId1410" xr:uid="{34A45A15-D0BC-41D4-B53B-94093941AF81}"/>
    <hyperlink ref="AA821" r:id="rId1411" xr:uid="{6C6DD173-0354-4DBA-913F-623931CDAEDD}"/>
    <hyperlink ref="AA838" r:id="rId1412" xr:uid="{376BCA2C-79A0-414C-9BEB-C8D5BD9B0E4F}"/>
    <hyperlink ref="AA839" r:id="rId1413" xr:uid="{07AFDB43-4C9B-4ED7-B7D0-E7E89219D154}"/>
    <hyperlink ref="AA840" r:id="rId1414" xr:uid="{B04C13B9-F07D-46B1-AF4A-D9B39C70025F}"/>
    <hyperlink ref="AA841" r:id="rId1415" xr:uid="{D0AFD1C4-9D63-4CF2-8EE8-6471C369D043}"/>
    <hyperlink ref="AA842" r:id="rId1416" xr:uid="{51522A0F-3FDC-4B04-84CF-4D1E7FEE3962}"/>
    <hyperlink ref="AA843" r:id="rId1417" xr:uid="{252240E0-153B-4699-B911-1EC6D34EBF09}"/>
    <hyperlink ref="AA844" r:id="rId1418" xr:uid="{2DE0FA97-B766-44E3-B3C3-545C3C7F6DA8}"/>
    <hyperlink ref="AA845" r:id="rId1419" xr:uid="{DC965069-9599-432E-9461-6DB481D5EBF8}"/>
    <hyperlink ref="AA846" r:id="rId1420" xr:uid="{1C78ABBF-CB7C-4659-A661-B55DF21A23A6}"/>
    <hyperlink ref="AA847" r:id="rId1421" xr:uid="{78CCDE46-2B39-4C39-9615-9956D1802807}"/>
    <hyperlink ref="AA848" r:id="rId1422" xr:uid="{27360E39-F38E-4DD1-B6D6-4E1649F7D819}"/>
    <hyperlink ref="AA849" r:id="rId1423" xr:uid="{42A59451-7F47-45C8-93E2-B2CCB38A79A3}"/>
    <hyperlink ref="AA850" r:id="rId1424" xr:uid="{DB3BC956-789A-4BB2-80D3-CBA73430814E}"/>
    <hyperlink ref="AA851" r:id="rId1425" xr:uid="{1572ECCC-3E0C-48CD-A1EF-C3DD6CACB311}"/>
    <hyperlink ref="AA852" r:id="rId1426" xr:uid="{5DCE68B3-2300-4239-87E5-809E1C485302}"/>
    <hyperlink ref="AA853" r:id="rId1427" xr:uid="{08B533E2-F7CA-4DF4-868C-B4B7A53F65B9}"/>
    <hyperlink ref="AA854" r:id="rId1428" xr:uid="{61EC11AD-53A1-4526-BB29-F302DE46410A}"/>
    <hyperlink ref="AA855" r:id="rId1429" xr:uid="{530AD97A-F644-427B-8BB2-6AEE94BBB193}"/>
    <hyperlink ref="AA856" r:id="rId1430" xr:uid="{B3D5294B-071A-4163-BDFE-318F18B7BE15}"/>
    <hyperlink ref="AA857" r:id="rId1431" xr:uid="{A7B6A882-0329-4211-B6A7-4E37D7A55DC8}"/>
    <hyperlink ref="AA858" r:id="rId1432" xr:uid="{5C5A5770-081E-458B-BBBA-CF12C1098514}"/>
    <hyperlink ref="AA859" r:id="rId1433" xr:uid="{451526C5-5FFF-4467-BE6A-EFCE43E10788}"/>
    <hyperlink ref="AA860" r:id="rId1434" xr:uid="{810D417B-9C8D-4157-A884-27B8AAC26764}"/>
    <hyperlink ref="AA861" r:id="rId1435" xr:uid="{95860734-0FD7-424E-8E77-D056070EE5C8}"/>
    <hyperlink ref="AA862" r:id="rId1436" xr:uid="{CBCD30A6-2592-4985-AB22-9948EF736DA2}"/>
    <hyperlink ref="AA863" r:id="rId1437" xr:uid="{67C69796-71D6-491A-B652-20D33A69575B}"/>
    <hyperlink ref="AA864" r:id="rId1438" xr:uid="{7B402DA6-2D2B-44CD-A69C-81B8F41A8DC2}"/>
    <hyperlink ref="AA865" r:id="rId1439" xr:uid="{427CA72E-60C1-4F37-9B38-B0AABDBDBCE5}"/>
    <hyperlink ref="AA866" r:id="rId1440" xr:uid="{C034484A-8EFE-4707-A018-75F1A05A2AC7}"/>
    <hyperlink ref="AA867" r:id="rId1441" xr:uid="{ECE8E2DB-B29A-4BB3-8B7A-C9BB313EB651}"/>
    <hyperlink ref="AA868" r:id="rId1442" xr:uid="{E5792F11-9B54-46F8-A498-89D25A79D416}"/>
    <hyperlink ref="AA869" r:id="rId1443" xr:uid="{E8E2CE45-63B5-401F-AA32-037209B168FA}"/>
    <hyperlink ref="AA870" r:id="rId1444" xr:uid="{B825B9D1-E808-4B6C-A16B-2BB1969C7858}"/>
    <hyperlink ref="AA871" r:id="rId1445" xr:uid="{1AE2814B-57B5-4692-BD84-B927B1336984}"/>
    <hyperlink ref="AA872" r:id="rId1446" xr:uid="{EA7F0F6D-7477-4B97-AA37-9065D7E9B8B3}"/>
    <hyperlink ref="AA873" r:id="rId1447" xr:uid="{E411997D-11AE-4122-9A72-1915054884EE}"/>
    <hyperlink ref="AA874" r:id="rId1448" xr:uid="{D6949D0E-0980-4503-BAC2-0ACFCBCB7FAE}"/>
    <hyperlink ref="AA875" r:id="rId1449" xr:uid="{1AC83357-C614-4FCA-8497-4F4E16AD58E5}"/>
    <hyperlink ref="AA876" r:id="rId1450" xr:uid="{F75BF8D0-57A2-4DF3-B7E5-B93158D1C86C}"/>
    <hyperlink ref="AA877" r:id="rId1451" xr:uid="{C28BAEAB-C8F6-43A0-9C3F-8C1E6A5C3C0D}"/>
    <hyperlink ref="AA878" r:id="rId1452" xr:uid="{5DD42C36-E51A-4965-AC99-ED6B23893B7D}"/>
    <hyperlink ref="AA879" r:id="rId1453" xr:uid="{A71046BA-087F-4D91-9F1D-74E1ED92F887}"/>
    <hyperlink ref="AA880" r:id="rId1454" xr:uid="{04B574AC-CE7B-4306-A92A-E09EABD09B78}"/>
    <hyperlink ref="AA881" r:id="rId1455" xr:uid="{60D22189-B5F5-4BC0-9306-A8B7F7A49EBB}"/>
    <hyperlink ref="AA882" r:id="rId1456" xr:uid="{28149F7A-BF46-4ACC-A83F-3913C77C15D3}"/>
    <hyperlink ref="AA883" r:id="rId1457" xr:uid="{A0A3AE28-CE4A-4C45-BC1F-BC3A89068E94}"/>
    <hyperlink ref="AA884" r:id="rId1458" xr:uid="{2A95B92D-3B50-40D5-B06C-26AEE7D01FCB}"/>
    <hyperlink ref="AA885" r:id="rId1459" xr:uid="{FEF5283F-0BDF-4CA5-87D2-FFBC00C2F7DD}"/>
    <hyperlink ref="AA886" r:id="rId1460" xr:uid="{E7317D24-65E7-4E9D-A49C-03A8ECC8D6F5}"/>
    <hyperlink ref="AA887" r:id="rId1461" xr:uid="{A1E4332A-A320-4E87-8B49-7D25B42FE2BD}"/>
    <hyperlink ref="S735" r:id="rId1462" display="mailto:info@gruporodrigues.pt" xr:uid="{580269C8-5A1D-4F59-8DF0-8007685E84FC}"/>
    <hyperlink ref="S736" r:id="rId1463" display="mailto:info@gruporodrigues.pt" xr:uid="{9B77C362-F794-464E-965F-B3F77D7B2A74}"/>
    <hyperlink ref="S737" r:id="rId1464" display="mailto:info@gruporodrigues.pt" xr:uid="{BB3D5B94-00F5-4B4F-9EE4-8C5E31A3868B}"/>
    <hyperlink ref="S738" r:id="rId1465" display="mailto:info@gruporodrigues.pt" xr:uid="{FA313CA2-1FDA-45FC-AF59-A4DF10C23E01}"/>
    <hyperlink ref="S739" r:id="rId1466" display="mailto:info@gruporodrigues.pt" xr:uid="{FB372332-8669-4402-BBFE-6A8D762918F5}"/>
    <hyperlink ref="S740" r:id="rId1467" display="mailto:info@gruporodrigues.pt" xr:uid="{78B9E08E-9918-4DEA-B70B-D70DE42519D4}"/>
    <hyperlink ref="S741" r:id="rId1468" display="mailto:info@gruporodrigues.pt" xr:uid="{9F893CD0-5FD5-40E1-A957-E8598F7B0A06}"/>
    <hyperlink ref="S742" r:id="rId1469" display="mailto:info@gruporodrigues.pt" xr:uid="{23D48A0C-F92E-4389-8E92-E1932E5D2538}"/>
    <hyperlink ref="S743" r:id="rId1470" display="mailto:info@gruporodrigues.pt" xr:uid="{4F83FDCA-FE9E-48CE-AD37-6E02BC5CABD0}"/>
    <hyperlink ref="S744" r:id="rId1471" display="mailto:info@gruporodrigues.pt" xr:uid="{BAB49255-C773-45A2-A932-D6A993911EC1}"/>
    <hyperlink ref="S745" r:id="rId1472" display="mailto:info@gruporodrigues.pt" xr:uid="{7940C369-967D-493C-A7C2-95FC45D284A5}"/>
    <hyperlink ref="S746" r:id="rId1473" display="mailto:info@gruporodrigues.pt" xr:uid="{86D30FF6-0A43-4812-9717-D777FFCF0E39}"/>
    <hyperlink ref="S747" r:id="rId1474" display="mailto:info@gruporodrigues.pt" xr:uid="{630A5CCF-6488-4210-A079-3043C2CC83D3}"/>
    <hyperlink ref="S748" r:id="rId1475" display="mailto:info@gruporodrigues.pt" xr:uid="{E1D37CC6-D154-4E5A-91B5-55769BA7DE8A}"/>
    <hyperlink ref="S749" r:id="rId1476" display="mailto:info@gruporodrigues.pt" xr:uid="{3DE46928-6941-4EA7-BE85-978CB9E74AAC}"/>
    <hyperlink ref="S750" r:id="rId1477" display="mailto:info@gruporodrigues.pt" xr:uid="{A8933625-1A94-46DF-A598-1676309256F1}"/>
    <hyperlink ref="S751" r:id="rId1478" display="mailto:info@gruporodrigues.pt" xr:uid="{F33B4466-46C0-43B6-B930-F7063E256E82}"/>
    <hyperlink ref="S752" r:id="rId1479" display="mailto:info@gruporodrigues.pt" xr:uid="{E4BCE28E-0AF5-4941-8C33-9F6A762CBBA8}"/>
    <hyperlink ref="S753" r:id="rId1480" display="mailto:info@gruporodrigues.pt" xr:uid="{3B9594E6-48D3-4F2A-830C-BF84F45293BD}"/>
    <hyperlink ref="S754" r:id="rId1481" display="mailto:info@gruporodrigues.pt" xr:uid="{68C027FE-F286-40DA-B63B-BA8B40993A22}"/>
    <hyperlink ref="S755" r:id="rId1482" display="mailto:info@gruporodrigues.pt" xr:uid="{1B366861-1573-4203-858F-8C727FC293FE}"/>
    <hyperlink ref="S756" r:id="rId1483" display="mailto:info@gruporodrigues.pt" xr:uid="{09D35F47-6281-4872-BC9C-78AE0863B2FE}"/>
    <hyperlink ref="S757" r:id="rId1484" display="mailto:info@gruporodrigues.pt" xr:uid="{AF918553-93C0-4757-BC7C-09A03FCEE2EE}"/>
    <hyperlink ref="S758" r:id="rId1485" display="mailto:info@gruporodrigues.pt" xr:uid="{ACBD885D-5332-46FA-A0B2-E4237429AEC8}"/>
    <hyperlink ref="S759" r:id="rId1486" display="mailto:info@gruporodrigues.pt" xr:uid="{BB135C77-FB72-42D2-AC68-0AA03BC1E7B6}"/>
    <hyperlink ref="S760" r:id="rId1487" display="mailto:info@gruporodrigues.pt" xr:uid="{D52B3A1D-241D-4746-A09F-FFCAC809AC34}"/>
    <hyperlink ref="S761" r:id="rId1488" display="mailto:info@gruporodrigues.pt" xr:uid="{2BE39C73-BAB5-4887-8EBF-A221BEE2D529}"/>
    <hyperlink ref="S762" r:id="rId1489" display="mailto:info@gruporodrigues.pt" xr:uid="{E2861A1D-B4EC-431C-ADE3-46A8C24F052C}"/>
    <hyperlink ref="S763" r:id="rId1490" display="mailto:info@gruporodrigues.pt" xr:uid="{B19FC2CD-E38F-4722-BC73-80CD898DE2D1}"/>
    <hyperlink ref="S764" r:id="rId1491" display="mailto:info@gruporodrigues.pt" xr:uid="{DC82A7BD-ACE1-41A2-A017-08C8FA4480C2}"/>
    <hyperlink ref="S765" r:id="rId1492" display="mailto:info@gruporodrigues.pt" xr:uid="{2FBE809C-DD36-45C9-8DBD-AE7A8A609799}"/>
    <hyperlink ref="S766" r:id="rId1493" display="mailto:info@gruporodrigues.pt" xr:uid="{1D43E880-0306-483E-9283-9EAFB4D4EECD}"/>
    <hyperlink ref="S767" r:id="rId1494" display="mailto:info@gruporodrigues.pt" xr:uid="{4CF323ED-663A-4022-8E1C-7CA2D05C26EF}"/>
    <hyperlink ref="S768" r:id="rId1495" display="mailto:info@gruporodrigues.pt" xr:uid="{7F0CB4A9-F4D4-4DFE-91C7-D912FF174977}"/>
    <hyperlink ref="S769" r:id="rId1496" display="mailto:info@gruporodrigues.pt" xr:uid="{A5AF6DE4-7E52-4C36-A489-E4178FDC7A38}"/>
    <hyperlink ref="S770" r:id="rId1497" display="mailto:info@gruporodrigues.pt" xr:uid="{A876CC39-12E7-49DD-A830-F0C983B27D09}"/>
    <hyperlink ref="S771" r:id="rId1498" display="mailto:info@gruporodrigues.pt" xr:uid="{7B11E2AC-7658-4572-995D-BAAC13DAD1BE}"/>
    <hyperlink ref="S772" r:id="rId1499" display="mailto:info@gruporodrigues.pt" xr:uid="{4730E7A8-8EF4-4486-8BB6-254FF2920E1F}"/>
    <hyperlink ref="S773" r:id="rId1500" display="mailto:info@gruporodrigues.pt" xr:uid="{5C851EC7-127F-4442-9AC6-F5BA863BA8DC}"/>
    <hyperlink ref="S774" r:id="rId1501" display="mailto:info@gruporodrigues.pt" xr:uid="{99F54F20-7A9D-4B1E-B2C0-B0699411D1E2}"/>
    <hyperlink ref="S775" r:id="rId1502" display="mailto:info@gruporodrigues.pt" xr:uid="{039B8906-7ADB-4B06-B5C4-7825D2DC9394}"/>
    <hyperlink ref="S776" r:id="rId1503" display="mailto:info@gruporodrigues.pt" xr:uid="{6EBAEE9A-E152-4B16-B850-EEE0716F6ED9}"/>
    <hyperlink ref="S777" r:id="rId1504" display="mailto:info@gruporodrigues.pt" xr:uid="{29E15BC3-5A16-4E98-9681-676913054926}"/>
    <hyperlink ref="S778" r:id="rId1505" display="mailto:info@gruporodrigues.pt" xr:uid="{35F5BC0A-4957-42A9-BB8C-33330523A3EE}"/>
    <hyperlink ref="S779" r:id="rId1506" display="mailto:info@gruporodrigues.pt" xr:uid="{A90EE8D4-E988-4D35-8001-833089792B51}"/>
    <hyperlink ref="S780" r:id="rId1507" display="mailto:info@gruporodrigues.pt" xr:uid="{CFDD374A-68FE-40B6-A74D-902AA97E6CC1}"/>
    <hyperlink ref="S781" r:id="rId1508" display="mailto:info@gruporodrigues.pt" xr:uid="{72BEC587-C848-418A-AC5C-BF9CE7A8DF67}"/>
    <hyperlink ref="S782" r:id="rId1509" display="mailto:info@gruporodrigues.pt" xr:uid="{D2AD0552-B340-4FFD-9F31-156BD3B86BA7}"/>
    <hyperlink ref="S783" r:id="rId1510" display="mailto:info@gruporodrigues.pt" xr:uid="{24794BBD-D536-4F29-9A98-5C5945FB31E5}"/>
    <hyperlink ref="S784" r:id="rId1511" display="mailto:info@gruporodrigues.pt" xr:uid="{75C360D2-5513-4C46-9127-3BB162CB50B7}"/>
    <hyperlink ref="S785" r:id="rId1512" display="mailto:info@gruporodrigues.pt" xr:uid="{96FAE2E2-5632-4DDC-AEF5-A42CD5AA03E3}"/>
    <hyperlink ref="S786" r:id="rId1513" display="mailto:info@gruporodrigues.pt" xr:uid="{ECDDF98A-3A49-4BEB-BC8B-1CD775AF442E}"/>
    <hyperlink ref="S787" r:id="rId1514" display="mailto:info@gruporodrigues.pt" xr:uid="{8C918257-400B-405E-85F1-07397B2C9D8B}"/>
    <hyperlink ref="S788" r:id="rId1515" display="mailto:info@gruporodrigues.pt" xr:uid="{214FB4A9-2B89-4AA8-B52F-20FF196DB35C}"/>
    <hyperlink ref="S789" r:id="rId1516" display="mailto:info@gruporodrigues.pt" xr:uid="{774005C0-8B55-4AEF-9172-C055D69F1457}"/>
    <hyperlink ref="S790" r:id="rId1517" display="mailto:info@gruporodrigues.pt" xr:uid="{9A02E8F4-B748-4F3F-BCF9-E0A4AB8F838E}"/>
    <hyperlink ref="S791" r:id="rId1518" display="mailto:info@gruporodrigues.pt" xr:uid="{F5E384CE-DC7F-4C54-9F04-2F120555A39A}"/>
    <hyperlink ref="S792" r:id="rId1519" display="mailto:info@gruporodrigues.pt" xr:uid="{D33B5F5D-9084-438B-856F-EE9A2E6A19B1}"/>
    <hyperlink ref="S793" r:id="rId1520" display="mailto:info@gruporodrigues.pt" xr:uid="{80CD2FA3-35BC-43CE-B488-0F3159075493}"/>
    <hyperlink ref="S794" r:id="rId1521" display="mailto:info@gruporodrigues.pt" xr:uid="{17099A1D-486D-4F7D-9751-0FA90579168B}"/>
    <hyperlink ref="S795" r:id="rId1522" display="mailto:info@gruporodrigues.pt" xr:uid="{B562707E-C9ED-498F-8815-347D25A48660}"/>
    <hyperlink ref="S796" r:id="rId1523" display="mailto:info@gruporodrigues.pt" xr:uid="{8E8AB753-999A-4580-AE7C-17148B37E98D}"/>
    <hyperlink ref="S797" r:id="rId1524" display="mailto:info@gruporodrigues.pt" xr:uid="{8F06DD3F-8882-4A16-AA5A-898E5C17FDCA}"/>
    <hyperlink ref="S798" r:id="rId1525" display="mailto:info@gruporodrigues.pt" xr:uid="{0D269840-786F-4E43-A054-FFC02895E9B1}"/>
    <hyperlink ref="S799" r:id="rId1526" display="mailto:info@gruporodrigues.pt" xr:uid="{764DF046-FF56-4D68-823A-77D50A551819}"/>
    <hyperlink ref="S800" r:id="rId1527" display="mailto:info@gruporodrigues.pt" xr:uid="{2C8C7D52-5E9C-43E1-BF58-DBBCD80BE8ED}"/>
    <hyperlink ref="S801" r:id="rId1528" display="mailto:info@gruporodrigues.pt" xr:uid="{799B3C21-7BEA-469C-979C-BA4E271E85B5}"/>
    <hyperlink ref="S802" r:id="rId1529" display="mailto:info@gruporodrigues.pt" xr:uid="{248A49CE-5E6F-48AA-ABF7-E91152F4D0AD}"/>
    <hyperlink ref="S803" r:id="rId1530" display="mailto:info@gruporodrigues.pt" xr:uid="{06A0482B-DEE2-43E7-B3F7-B4DFF573AB65}"/>
    <hyperlink ref="S804" r:id="rId1531" display="mailto:info@gruporodrigues.pt" xr:uid="{2BF0A701-FA66-4200-B83F-E6E21C0CC919}"/>
    <hyperlink ref="S805" r:id="rId1532" display="mailto:info@gruporodrigues.pt" xr:uid="{B593CE6D-9F7F-45F4-8FA5-E324F8735D0E}"/>
    <hyperlink ref="S806" r:id="rId1533" display="mailto:info@gruporodrigues.pt" xr:uid="{9195284A-DB62-463E-8A2C-A0241F0E6DF7}"/>
    <hyperlink ref="S807" r:id="rId1534" display="mailto:info@gruporodrigues.pt" xr:uid="{E343D6E8-256F-493C-901C-96EC835006E9}"/>
    <hyperlink ref="S808" r:id="rId1535" display="mailto:info@gruporodrigues.pt" xr:uid="{125A93CD-260B-4BBA-AC97-27676D7E1A2B}"/>
    <hyperlink ref="S809" r:id="rId1536" display="mailto:info@gruporodrigues.pt" xr:uid="{E7918B9A-B638-49D5-A384-861042EBC779}"/>
    <hyperlink ref="S810" r:id="rId1537" display="mailto:info@gruporodrigues.pt" xr:uid="{092165C3-8144-4EA3-9B4D-9EEF845DD023}"/>
    <hyperlink ref="S811" r:id="rId1538" display="mailto:info@gruporodrigues.pt" xr:uid="{32C9F734-44EA-49CD-9295-970D7E127B2B}"/>
    <hyperlink ref="S812" r:id="rId1539" display="mailto:info@gruporodrigues.pt" xr:uid="{C4F3700D-88BD-405F-8AF1-C8383BDA5EDF}"/>
    <hyperlink ref="S813" r:id="rId1540" display="mailto:info@gruporodrigues.pt" xr:uid="{95520C47-22B6-49D6-ADE8-74D3E51CA61F}"/>
    <hyperlink ref="S814" r:id="rId1541" display="mailto:info@gruporodrigues.pt" xr:uid="{E57C12BC-5D40-49FF-BDFB-58E2CDEEAC71}"/>
    <hyperlink ref="S815" r:id="rId1542" display="mailto:info@gruporodrigues.pt" xr:uid="{1F0AD8CC-E469-4A21-BFDF-00E14F81E1FA}"/>
    <hyperlink ref="S816" r:id="rId1543" display="mailto:info@gruporodrigues.pt" xr:uid="{0F683E16-E3C3-4316-94CE-E1C66A27BADF}"/>
    <hyperlink ref="S817" r:id="rId1544" display="mailto:info@gruporodrigues.pt" xr:uid="{779EED8C-ADD5-4452-AF75-7F121D25A48F}"/>
    <hyperlink ref="S818" r:id="rId1545" display="mailto:info@gruporodrigues.pt" xr:uid="{45CC2B34-2762-4703-9B2F-62DD835AE219}"/>
    <hyperlink ref="S819" r:id="rId1546" display="mailto:info@gruporodrigues.pt" xr:uid="{679DFB1B-3F56-41C1-96A5-6979A4A95AE9}"/>
    <hyperlink ref="S820" r:id="rId1547" display="mailto:info@gruporodrigues.pt" xr:uid="{4053541C-4A89-4AB1-AD3B-E465498CFB8F}"/>
    <hyperlink ref="S821" r:id="rId1548" display="mailto:info@gruporodrigues.pt" xr:uid="{743E548C-9473-4B85-A9F7-CB8BA6C52D62}"/>
    <hyperlink ref="S838" r:id="rId1549" display="mailto:info@gruporodrigues.pt" xr:uid="{4EF602E8-73F0-421A-9DA3-839185A4BEB9}"/>
    <hyperlink ref="S839" r:id="rId1550" display="mailto:info@gruporodrigues.pt" xr:uid="{BDE26FBA-B9DE-484E-91D1-0453C4A6C220}"/>
    <hyperlink ref="S840" r:id="rId1551" display="mailto:info@gruporodrigues.pt" xr:uid="{88D78304-D085-422C-A0EB-D1F18EB529E1}"/>
    <hyperlink ref="S841" r:id="rId1552" display="mailto:info@gruporodrigues.pt" xr:uid="{F3318BC8-4B36-4890-8FF0-FCD5F0B343E3}"/>
    <hyperlink ref="S842" r:id="rId1553" display="mailto:info@gruporodrigues.pt" xr:uid="{2D6B7F28-3106-4864-B124-989C107DA0E7}"/>
    <hyperlink ref="S843" r:id="rId1554" display="mailto:info@gruporodrigues.pt" xr:uid="{5F542AEC-69A7-4111-9B8A-E1AF9467FBEF}"/>
    <hyperlink ref="S844" r:id="rId1555" display="mailto:info@gruporodrigues.pt" xr:uid="{99177798-6F5B-4E33-AD06-2F40BB05F971}"/>
    <hyperlink ref="S845" r:id="rId1556" display="mailto:info@gruporodrigues.pt" xr:uid="{EAF43ED7-0DD1-4D41-A8EC-2117ABF4DFDB}"/>
    <hyperlink ref="S846" r:id="rId1557" display="mailto:info@gruporodrigues.pt" xr:uid="{A8AEC137-922F-49B4-B04B-DEE5BD1982F9}"/>
    <hyperlink ref="S847" r:id="rId1558" display="mailto:info@gruporodrigues.pt" xr:uid="{F99A24EF-53D7-4F7F-BED8-E268FA7ACF11}"/>
    <hyperlink ref="S848" r:id="rId1559" display="mailto:info@gruporodrigues.pt" xr:uid="{5304C250-D9CA-4FAA-A1F2-04F7496CBCD3}"/>
    <hyperlink ref="S849" r:id="rId1560" display="mailto:info@gruporodrigues.pt" xr:uid="{257667B0-0E31-48DA-826B-00F8FE5D6F96}"/>
    <hyperlink ref="S850" r:id="rId1561" display="mailto:info@gruporodrigues.pt" xr:uid="{7B7A06B7-E692-4F91-9485-FE29D3794D94}"/>
    <hyperlink ref="S851" r:id="rId1562" display="mailto:info@gruporodrigues.pt" xr:uid="{26CD4FD4-B3A3-4149-9925-7C4C61A57772}"/>
    <hyperlink ref="S852" r:id="rId1563" display="mailto:info@gruporodrigues.pt" xr:uid="{14D01FEF-FE8E-4E2B-9F61-2AB0F0EA22F6}"/>
    <hyperlink ref="S853" r:id="rId1564" display="mailto:info@gruporodrigues.pt" xr:uid="{8D9E9219-A52A-40A4-B085-F1E49B97CAC5}"/>
    <hyperlink ref="S854" r:id="rId1565" display="mailto:info@gruporodrigues.pt" xr:uid="{8BA91C0B-6315-4517-B4FC-50D8A97BB74E}"/>
    <hyperlink ref="S855" r:id="rId1566" display="mailto:info@gruporodrigues.pt" xr:uid="{9A861A95-7337-40CF-9125-20552A7B23DB}"/>
    <hyperlink ref="S856" r:id="rId1567" display="mailto:info@gruporodrigues.pt" xr:uid="{E88A6EC3-EEDD-4924-AED0-6FD33AF99815}"/>
    <hyperlink ref="S857" r:id="rId1568" display="mailto:info@gruporodrigues.pt" xr:uid="{0BFF3C3B-1FD0-49A9-87B0-7871057FF306}"/>
    <hyperlink ref="S858" r:id="rId1569" display="mailto:info@gruporodrigues.pt" xr:uid="{5CA150DD-CFBD-4015-AA98-209533905F2A}"/>
    <hyperlink ref="S859" r:id="rId1570" display="mailto:info@gruporodrigues.pt" xr:uid="{B5E5B0E8-C6E6-4908-8D16-914819AF375B}"/>
    <hyperlink ref="S860" r:id="rId1571" display="mailto:info@gruporodrigues.pt" xr:uid="{46455DF1-6E43-4733-B588-862B3D6B6167}"/>
    <hyperlink ref="S861" r:id="rId1572" display="mailto:info@gruporodrigues.pt" xr:uid="{FEE8A7EC-E289-4E49-8052-C5590A959D3A}"/>
    <hyperlink ref="S862" r:id="rId1573" display="mailto:info@gruporodrigues.pt" xr:uid="{EFC12CB3-85B5-4C80-B8AC-95C671D7EB2A}"/>
    <hyperlink ref="S863" r:id="rId1574" display="mailto:info@gruporodrigues.pt" xr:uid="{2D603DD0-461D-4717-AF35-FF3B115657BA}"/>
    <hyperlink ref="S864" r:id="rId1575" display="mailto:info@gruporodrigues.pt" xr:uid="{2243CEF0-0C56-4343-98AF-E72F03329FFC}"/>
    <hyperlink ref="S865" r:id="rId1576" display="mailto:info@gruporodrigues.pt" xr:uid="{F940426D-7B52-4DA8-8DD3-1D30BDB20C80}"/>
    <hyperlink ref="S866" r:id="rId1577" display="mailto:info@gruporodrigues.pt" xr:uid="{7B086CF5-77D8-444E-A81A-3AD88BA2BF53}"/>
    <hyperlink ref="S867" r:id="rId1578" display="mailto:info@gruporodrigues.pt" xr:uid="{A709083A-C784-4F04-8379-BF5B28396594}"/>
    <hyperlink ref="S868" r:id="rId1579" display="mailto:info@gruporodrigues.pt" xr:uid="{36EF2802-F05D-4C9D-BE80-04DF428D8316}"/>
    <hyperlink ref="S869" r:id="rId1580" display="mailto:info@gruporodrigues.pt" xr:uid="{245D9487-DEF0-4213-93FF-C782133461C1}"/>
    <hyperlink ref="S870" r:id="rId1581" display="mailto:info@gruporodrigues.pt" xr:uid="{20798A84-A72A-4F66-AA19-A089BA4DB8CC}"/>
    <hyperlink ref="S871" r:id="rId1582" display="mailto:info@gruporodrigues.pt" xr:uid="{5DF88092-AF5D-43BB-A718-FA4AA86D3D8A}"/>
    <hyperlink ref="S872" r:id="rId1583" display="mailto:info@gruporodrigues.pt" xr:uid="{008CE301-45BC-4D1A-A644-1EBDB1E6BA93}"/>
    <hyperlink ref="S873" r:id="rId1584" display="mailto:info@gruporodrigues.pt" xr:uid="{AA31225F-0B72-4A92-9F4B-AEE94903653E}"/>
    <hyperlink ref="S874" r:id="rId1585" display="mailto:info@gruporodrigues.pt" xr:uid="{68949A76-0F9B-44F0-A938-8C3CC2615CA1}"/>
    <hyperlink ref="S875" r:id="rId1586" display="mailto:info@gruporodrigues.pt" xr:uid="{1761CC1D-F95F-4E86-9D66-3E27BE59B796}"/>
    <hyperlink ref="S876" r:id="rId1587" display="mailto:info@gruporodrigues.pt" xr:uid="{00AEA23F-E859-4762-905E-89159C54E1A0}"/>
    <hyperlink ref="S877" r:id="rId1588" display="mailto:info@gruporodrigues.pt" xr:uid="{CF10C11B-B09B-4192-BB74-B30F922B729E}"/>
    <hyperlink ref="S878" r:id="rId1589" display="mailto:info@gruporodrigues.pt" xr:uid="{95C0B64E-9303-4273-86D9-64E914FC052A}"/>
    <hyperlink ref="S879" r:id="rId1590" display="mailto:info@gruporodrigues.pt" xr:uid="{430E248F-3465-48EA-B01E-4284E8E695D3}"/>
    <hyperlink ref="S880" r:id="rId1591" display="mailto:info@gruporodrigues.pt" xr:uid="{F0216B34-273A-4AE7-A708-E9CB9FE738C2}"/>
    <hyperlink ref="S881" r:id="rId1592" display="mailto:info@gruporodrigues.pt" xr:uid="{9F62F720-A0A2-4967-9B43-6A849271AF3B}"/>
    <hyperlink ref="S882" r:id="rId1593" display="mailto:info@gruporodrigues.pt" xr:uid="{31CA0DAB-AB95-4061-B7A1-67CB1CAF7355}"/>
    <hyperlink ref="S883" r:id="rId1594" display="mailto:info@gruporodrigues.pt" xr:uid="{972E5EE6-5955-46A2-8A10-8341BD553218}"/>
    <hyperlink ref="S884" r:id="rId1595" display="mailto:info@gruporodrigues.pt" xr:uid="{52F1B0DC-212B-46CF-AE7A-14E0EF03DCB3}"/>
    <hyperlink ref="S885" r:id="rId1596" display="mailto:info@gruporodrigues.pt" xr:uid="{5D5E430D-DDB7-44D3-8F5B-6C66E5B6D636}"/>
    <hyperlink ref="S886" r:id="rId1597" display="mailto:info@gruporodrigues.pt" xr:uid="{644D85B6-F127-4DFA-9BE1-48741BDED015}"/>
    <hyperlink ref="S887" r:id="rId1598" display="mailto:info@gruporodrigues.pt" xr:uid="{2494DF47-0EC5-469C-ABB0-DFDA225E0BEF}"/>
    <hyperlink ref="AA966" r:id="rId1599" display="32.648793, -16.96820" xr:uid="{0A31FC0E-CFE0-444D-B0FC-434E44093543}"/>
    <hyperlink ref="S966" r:id="rId1600" xr:uid="{B03419AE-D188-4352-B04F-0A7016C46C63}"/>
    <hyperlink ref="AA967" r:id="rId1601" display="32.648793, -16.96820" xr:uid="{A1BFFCA9-47DD-46A1-BE93-9732BD349DE2}"/>
    <hyperlink ref="S967" r:id="rId1602" xr:uid="{37C79406-4D92-4840-B292-B6394281FDB7}"/>
    <hyperlink ref="S968" r:id="rId1603" xr:uid="{118F67D9-0EAF-45C8-8F43-1F5F9DBCB3CB}"/>
    <hyperlink ref="AA968" r:id="rId1604" xr:uid="{3575E199-16D0-4CCC-9DE0-5AEBC90FCC3B}"/>
    <hyperlink ref="S969" r:id="rId1605" xr:uid="{9AEEEFD9-4745-4EA3-ABFE-742098361AEF}"/>
    <hyperlink ref="S970" r:id="rId1606" xr:uid="{011A6313-D3C1-45DD-ACE6-CB1A6E386F6E}"/>
    <hyperlink ref="S971" r:id="rId1607" xr:uid="{BC5AEEBA-DC6D-40CC-8920-F54FA42D80E9}"/>
    <hyperlink ref="S972" r:id="rId1608" xr:uid="{EE2C34E8-3FFD-41D8-8B07-C29EB6D43F84}"/>
    <hyperlink ref="AA969" r:id="rId1609" xr:uid="{EF416C6F-0082-470F-9F9A-1F4EF8AC460A}"/>
    <hyperlink ref="AA970" r:id="rId1610" xr:uid="{5768FC3E-C931-453C-A37B-A896C908E178}"/>
    <hyperlink ref="AA971" r:id="rId1611" xr:uid="{4E71EC67-7665-431C-9600-C713EAD1CB9F}"/>
    <hyperlink ref="AA972" r:id="rId1612" xr:uid="{077C9D8D-8EB4-4C0F-BEC6-596171C2EDE4}"/>
    <hyperlink ref="S973" r:id="rId1613" xr:uid="{020A34F4-6196-4E6E-A338-6D6ADBC389CC}"/>
    <hyperlink ref="Z973" r:id="rId1614" xr:uid="{7126910C-C7F0-44AC-B973-86B22E080175}"/>
    <hyperlink ref="AA973" r:id="rId1615" xr:uid="{D74F7519-EAC2-4638-9D32-A7412B970610}"/>
    <hyperlink ref="S974" r:id="rId1616" xr:uid="{D1579978-CE80-4E7B-997B-CCE13E813C9E}"/>
    <hyperlink ref="S975" r:id="rId1617" xr:uid="{C02A043A-B65B-4FF3-BB53-6F38FB974647}"/>
    <hyperlink ref="S976" r:id="rId1618" xr:uid="{E1D8F4A6-F8B0-45BB-B04F-2EEA552C076F}"/>
    <hyperlink ref="Z974" r:id="rId1619" xr:uid="{FAA1C77A-0857-46CD-BB10-7FCC3FEB0FF5}"/>
    <hyperlink ref="Z975" r:id="rId1620" xr:uid="{7EE89FF8-AB29-437C-A6F7-F084CC3CA11A}"/>
    <hyperlink ref="Z976" r:id="rId1621" xr:uid="{ACA996BD-ECF7-4A08-961E-290D7F4D8AB4}"/>
    <hyperlink ref="AA974" r:id="rId1622" xr:uid="{0281CE9A-417F-4F0B-A080-E8A706EE0A8F}"/>
    <hyperlink ref="AA975" r:id="rId1623" xr:uid="{C24D6B8B-A6F7-489D-984F-A9EC4F3699BE}"/>
    <hyperlink ref="AA976" r:id="rId1624" xr:uid="{A4485668-0C69-45B6-8DB2-A02184FDBC42}"/>
    <hyperlink ref="S977" r:id="rId1625" xr:uid="{727B1A64-CA58-4078-8FD7-3E23A68D0757}"/>
    <hyperlink ref="S978" r:id="rId1626" xr:uid="{F59BB858-878E-4077-AFFE-5161877E161A}"/>
    <hyperlink ref="AA979" r:id="rId1627" xr:uid="{4897472D-29DA-4C27-8696-01968F021F57}"/>
    <hyperlink ref="S979" r:id="rId1628" xr:uid="{FDF6721B-E06E-4B87-914B-6FE5601D9A3B}"/>
    <hyperlink ref="Z979" r:id="rId1629" display="joaocorreia@autopop.com.pt" xr:uid="{C9A58692-6036-4381-95A8-E68BAC322836}"/>
    <hyperlink ref="AA980" r:id="rId1630" xr:uid="{9409E252-F207-4886-BDFA-24D383FF09CB}"/>
    <hyperlink ref="AA981" r:id="rId1631" xr:uid="{6E6E1F85-B350-42A8-8182-BFB7B62B6B46}"/>
    <hyperlink ref="AA982" r:id="rId1632" xr:uid="{38584DB9-9308-48BB-B91E-10C1CD04D0B4}"/>
    <hyperlink ref="AA983" r:id="rId1633" xr:uid="{F4ED667E-EAD6-42DA-92B6-B1CDD507A34F}"/>
    <hyperlink ref="AA984" r:id="rId1634" xr:uid="{CA031DB8-3F42-4A48-B6C8-C53B6B1CE413}"/>
    <hyperlink ref="AA985" r:id="rId1635" xr:uid="{115F1A13-D153-448C-80F7-E20D06FBFEF9}"/>
    <hyperlink ref="AA986" r:id="rId1636" xr:uid="{80157D71-1693-4671-A097-86450F197771}"/>
    <hyperlink ref="S980" r:id="rId1637" xr:uid="{CD201051-18BF-495A-9B7A-E6165BB42DC3}"/>
    <hyperlink ref="S981" r:id="rId1638" xr:uid="{2C57C261-F688-47AA-9A96-F02E3E0772EB}"/>
    <hyperlink ref="S982" r:id="rId1639" xr:uid="{38ECF7B3-D019-4493-94B1-372A390D02DA}"/>
    <hyperlink ref="S983" r:id="rId1640" xr:uid="{42335DB5-7DC9-478C-B297-5CAAFF686AE8}"/>
    <hyperlink ref="S984" r:id="rId1641" xr:uid="{CE225977-CCFC-4D34-AD69-E4F86A38F384}"/>
    <hyperlink ref="S985" r:id="rId1642" xr:uid="{0F9F6BE5-2C96-4553-B8B0-72FACBE5D6E0}"/>
    <hyperlink ref="S986" r:id="rId1643" xr:uid="{AAC3F6A5-70A0-433E-9201-5A353608453F}"/>
    <hyperlink ref="Z980" r:id="rId1644" display="joaocorreia@autopop.com.pt" xr:uid="{0346F092-D09D-4F83-B66B-987636F3B0A3}"/>
    <hyperlink ref="Z981" r:id="rId1645" display="joaocorreia@autopop.com.pt" xr:uid="{826865EA-0E1F-4AE3-8886-F36E4D0240C6}"/>
    <hyperlink ref="Z982" r:id="rId1646" display="joaocorreia@autopop.com.pt" xr:uid="{768CCD23-1548-4AF4-8922-6B27CCE011E5}"/>
    <hyperlink ref="Z983" r:id="rId1647" display="joaocorreia@autopop.com.pt" xr:uid="{CB141B18-6C90-49ED-835C-C74659D96992}"/>
    <hyperlink ref="Z984" r:id="rId1648" display="joaocorreia@autopop.com.pt" xr:uid="{FF3D861A-0D15-4DA3-9604-303C71A7021D}"/>
    <hyperlink ref="Z985" r:id="rId1649" display="joaocorreia@autopop.com.pt" xr:uid="{59E5CDEB-1A06-4C5D-BC0E-C464A6717E84}"/>
    <hyperlink ref="Z986" r:id="rId1650" display="joaocorreia@autopop.com.pt" xr:uid="{91542906-4425-4A3F-AA0B-4DC69DC25DF5}"/>
    <hyperlink ref="AA987" r:id="rId1651" xr:uid="{1C1B41CA-88EF-422A-87DE-683DCED88A6E}"/>
    <hyperlink ref="Z987" r:id="rId1652" xr:uid="{43BBA381-7BBA-4B1C-8A8B-808D099EFA2C}"/>
    <hyperlink ref="S987" r:id="rId1653" xr:uid="{D6AD390B-BD04-42DE-A13F-7A96C8BF1843}"/>
    <hyperlink ref="AA988" r:id="rId1654" xr:uid="{1810877A-F784-40E5-95AD-6B0DB4DCBBB4}"/>
    <hyperlink ref="AA989" r:id="rId1655" xr:uid="{15B6AF01-12BD-412D-A749-966F6F8A8FAB}"/>
    <hyperlink ref="AA990" r:id="rId1656" xr:uid="{351C93F7-AA85-41F1-B97A-0155C8B8FF52}"/>
    <hyperlink ref="AA991" r:id="rId1657" xr:uid="{B8D5340A-D353-40A9-ADD6-91D44B43416C}"/>
    <hyperlink ref="AA992" r:id="rId1658" xr:uid="{15BF05DC-311C-4648-8C78-D918D812C324}"/>
    <hyperlink ref="AA993" r:id="rId1659" xr:uid="{7858EDEF-BF43-4AC7-A991-ECBB2ED7A79F}"/>
    <hyperlink ref="AA994" r:id="rId1660" xr:uid="{E09EA3C5-4023-44AB-A72C-B66EA2B6CB8B}"/>
    <hyperlink ref="AA995" r:id="rId1661" xr:uid="{A33A75DA-ECA4-4717-8C42-BAEAE0E5B091}"/>
    <hyperlink ref="AA996" r:id="rId1662" xr:uid="{4E861919-25C9-447C-A9F2-ECE9462691F6}"/>
    <hyperlink ref="AA997" r:id="rId1663" xr:uid="{7045230B-ED7B-4216-AB24-8B9E62BB85C4}"/>
    <hyperlink ref="AA998" r:id="rId1664" xr:uid="{8279B5FA-0F76-445C-BC93-2BE2400409A7}"/>
    <hyperlink ref="AA999" r:id="rId1665" xr:uid="{5E01FA66-7861-4429-A9A1-B12B12FC0AF9}"/>
    <hyperlink ref="AA1000" r:id="rId1666" xr:uid="{E8FF1144-7D22-4C52-9C8F-215091CC0CFD}"/>
    <hyperlink ref="AA1001" r:id="rId1667" xr:uid="{C9512B97-39F3-4AC0-8D63-075D4D975D81}"/>
    <hyperlink ref="AA1002" r:id="rId1668" xr:uid="{7AA20355-2945-4C8E-8AA5-F02B548503AF}"/>
    <hyperlink ref="AA1003" r:id="rId1669" xr:uid="{A7C88733-3EB9-465A-959A-0BEB88225EA3}"/>
    <hyperlink ref="AA1004" r:id="rId1670" xr:uid="{77855F32-C715-4C9A-9A06-D34B88334932}"/>
    <hyperlink ref="AA1005" r:id="rId1671" xr:uid="{152DE234-AAD1-4F27-9C74-EE40603EC3A1}"/>
    <hyperlink ref="AA1006" r:id="rId1672" xr:uid="{62ECD637-AFA8-4F11-A302-2814EDA2212B}"/>
    <hyperlink ref="AA1007" r:id="rId1673" xr:uid="{6AE621F5-0D3A-4317-8AC8-3473D9DAD155}"/>
    <hyperlink ref="AA1008" r:id="rId1674" xr:uid="{F6FA07DA-739D-431A-82A5-C9AA652CD12F}"/>
    <hyperlink ref="AA1009" r:id="rId1675" xr:uid="{E7182036-BCC5-4172-8934-97D517193E75}"/>
    <hyperlink ref="AA1010" r:id="rId1676" xr:uid="{CC5D3C5D-8365-4372-ACAD-007207575A92}"/>
    <hyperlink ref="AA1011" r:id="rId1677" xr:uid="{E2B21ED1-C1C1-4F37-AAE5-58E8E5B8FC8C}"/>
    <hyperlink ref="AA1012" r:id="rId1678" xr:uid="{11ACB80B-62CE-42C9-B3B8-8DC00D333CE0}"/>
    <hyperlink ref="AA1013" r:id="rId1679" xr:uid="{A0728177-C459-4D02-BD07-D2806445942F}"/>
    <hyperlink ref="AA1014" r:id="rId1680" xr:uid="{F9E641F3-BDC3-4B69-97EE-FED6022C2B2C}"/>
    <hyperlink ref="AA1015" r:id="rId1681" xr:uid="{52905BD1-A951-480B-9E73-F2DDF2DFF3C0}"/>
    <hyperlink ref="AA1016" r:id="rId1682" xr:uid="{0596C379-F7E3-4262-BF37-34116D61DC9E}"/>
    <hyperlink ref="AA1017" r:id="rId1683" xr:uid="{42D49AE8-51E2-4E3D-ABEC-794A4301217F}"/>
    <hyperlink ref="AA1018" r:id="rId1684" xr:uid="{5AE12069-6BD0-4E3A-A55E-549625F6ED7F}"/>
    <hyperlink ref="Z988" r:id="rId1685" xr:uid="{927160CB-9014-482F-8717-C04B6EC943C8}"/>
    <hyperlink ref="Z989" r:id="rId1686" xr:uid="{75A9CECC-D538-45B4-8497-34B0732BB619}"/>
    <hyperlink ref="Z990" r:id="rId1687" xr:uid="{ECADF4D2-7810-4752-93F5-8FD57474A236}"/>
    <hyperlink ref="Z991" r:id="rId1688" xr:uid="{292D0CDC-B949-4B6E-B391-E283525DDEA9}"/>
    <hyperlink ref="Z992" r:id="rId1689" xr:uid="{1380790D-F26B-4ADC-A436-C692AE607254}"/>
    <hyperlink ref="Z993" r:id="rId1690" xr:uid="{00B9A0AE-21A4-4C3E-9036-CFEF80F01872}"/>
    <hyperlink ref="Z994" r:id="rId1691" xr:uid="{8A66690B-D0DA-4038-9422-D291639B4FF2}"/>
    <hyperlink ref="Z995" r:id="rId1692" xr:uid="{DFB8E4D4-DD44-48C8-B5D8-5B93D41B9572}"/>
    <hyperlink ref="Z996" r:id="rId1693" xr:uid="{EFBB86D1-28A2-4959-960A-B16CEA12F812}"/>
    <hyperlink ref="Z997" r:id="rId1694" xr:uid="{AFA5E267-54D9-438F-967B-F19402E9F6AB}"/>
    <hyperlink ref="Z998" r:id="rId1695" xr:uid="{241A4BB7-B4C7-4AE6-A83B-4DA4DF9B707D}"/>
    <hyperlink ref="Z999" r:id="rId1696" xr:uid="{C94B2A61-7E5D-476D-B061-29D265FD57D4}"/>
    <hyperlink ref="Z1000" r:id="rId1697" xr:uid="{81EA7E4B-C7E6-4DAC-8CE9-2C3AA54430A3}"/>
    <hyperlink ref="Z1001" r:id="rId1698" xr:uid="{44253F74-3087-4417-A0B8-A8223E4C0750}"/>
    <hyperlink ref="Z1002" r:id="rId1699" xr:uid="{7800B7B6-6756-469A-B2E1-207B77F57F1D}"/>
    <hyperlink ref="Z1003" r:id="rId1700" xr:uid="{5F86EDD7-5221-44D5-8028-A2CE9B9FAC53}"/>
    <hyperlink ref="Z1004" r:id="rId1701" xr:uid="{1713278F-98EB-4EF6-AC32-93402E640F77}"/>
    <hyperlink ref="Z1005" r:id="rId1702" xr:uid="{42A106F0-48DF-4AED-A46D-CE69EE066A51}"/>
    <hyperlink ref="Z1006" r:id="rId1703" xr:uid="{A2068DCD-AD6B-4E80-97AB-0D5EE6996314}"/>
    <hyperlink ref="Z1007" r:id="rId1704" xr:uid="{1AA71B59-6596-4CF1-8D60-7AC6A52E4F91}"/>
    <hyperlink ref="Z1008" r:id="rId1705" xr:uid="{1C89ADA1-299B-4895-8FB0-824B28520C4A}"/>
    <hyperlink ref="Z1009" r:id="rId1706" xr:uid="{01118C22-E3FF-47C9-AF90-61A6D726B45F}"/>
    <hyperlink ref="Z1010" r:id="rId1707" xr:uid="{60BAE786-8456-4765-9C0C-E7D2BA0AB4B3}"/>
    <hyperlink ref="Z1011" r:id="rId1708" xr:uid="{9B76A0F9-D9D3-4617-9A47-6479CADF9233}"/>
    <hyperlink ref="Z1012" r:id="rId1709" xr:uid="{EF325FD3-B8DF-4E51-AEAE-17A16F9AB13A}"/>
    <hyperlink ref="Z1013" r:id="rId1710" xr:uid="{25328177-0444-4BA0-8522-5D648B545460}"/>
    <hyperlink ref="Z1014" r:id="rId1711" xr:uid="{75676A39-EB59-4C99-9586-7F06AD2829DE}"/>
    <hyperlink ref="Z1015" r:id="rId1712" xr:uid="{A07ADCAC-28EE-45C1-B04E-C8331CBEDE56}"/>
    <hyperlink ref="Z1016" r:id="rId1713" xr:uid="{ECE6F52F-07D9-4E29-86BA-462035B52CA0}"/>
    <hyperlink ref="Z1017" r:id="rId1714" xr:uid="{A85984FC-7B28-4258-8EC8-D0F8579205D1}"/>
    <hyperlink ref="Z1018" r:id="rId1715" xr:uid="{626CA430-376D-4A86-953C-E907945287FE}"/>
    <hyperlink ref="S988" r:id="rId1716" xr:uid="{2CE7B4FC-AD7E-4492-ADA6-DD4A2E5AA13B}"/>
    <hyperlink ref="S989" r:id="rId1717" xr:uid="{6FBF98E0-B344-4428-8FDE-A0451641C5F0}"/>
    <hyperlink ref="S990" r:id="rId1718" xr:uid="{2B12E8DD-1B7B-4FA4-AB44-9F5123A6182A}"/>
    <hyperlink ref="S991" r:id="rId1719" xr:uid="{52E63C6C-5166-4412-BCB9-01394E0DD934}"/>
    <hyperlink ref="S992" r:id="rId1720" xr:uid="{AFB02E6F-3C7F-41C2-B5CE-CECB730084D5}"/>
    <hyperlink ref="S993" r:id="rId1721" xr:uid="{2F1F44F5-005B-491C-A51F-3669E2826E49}"/>
    <hyperlink ref="S994" r:id="rId1722" xr:uid="{E3CDFFAF-38B6-45F6-8C90-2F53B8159F00}"/>
    <hyperlink ref="S995" r:id="rId1723" xr:uid="{9073713D-0815-4029-9220-B88D0EB676D2}"/>
    <hyperlink ref="S996" r:id="rId1724" xr:uid="{12A91634-0330-4B61-8D0D-9C3C0DD22BA2}"/>
    <hyperlink ref="S997" r:id="rId1725" xr:uid="{814EE37F-284C-49FF-A477-F72148EE0827}"/>
    <hyperlink ref="S998" r:id="rId1726" xr:uid="{4EEAD65B-F536-4B84-96B2-02C7EBBF7CF1}"/>
    <hyperlink ref="S999" r:id="rId1727" xr:uid="{8A73D9D1-D546-4192-A783-CC04E4CB2491}"/>
    <hyperlink ref="S1000" r:id="rId1728" xr:uid="{D3EEDEC3-BE1E-4C73-9BC8-340367B59F68}"/>
    <hyperlink ref="S1001" r:id="rId1729" xr:uid="{CD0FBF31-1E7B-4EB3-8231-39F7AD19C937}"/>
    <hyperlink ref="S1002" r:id="rId1730" xr:uid="{3B134E7C-82B3-43BD-B29A-A8858ADD9833}"/>
    <hyperlink ref="S1003" r:id="rId1731" xr:uid="{B3CC290E-6A6E-450C-A362-43565368A13B}"/>
    <hyperlink ref="S1004" r:id="rId1732" xr:uid="{5CFDAA4E-4C88-4992-9E8D-532B7FC5E249}"/>
    <hyperlink ref="S1005" r:id="rId1733" xr:uid="{73D84A9C-F6CE-4FFB-A11E-2CB9B64D9267}"/>
    <hyperlink ref="S1006" r:id="rId1734" xr:uid="{4A86F1DB-6C78-4449-B0D0-1C2196EE455E}"/>
    <hyperlink ref="S1007" r:id="rId1735" xr:uid="{FC352716-5FC5-4B30-981E-96B731AA35C1}"/>
    <hyperlink ref="S1008" r:id="rId1736" xr:uid="{C8C70100-FBCC-4810-87C7-457541DBF21D}"/>
    <hyperlink ref="S1009" r:id="rId1737" xr:uid="{B77406D1-7300-4124-9EE1-5567CA4A6400}"/>
    <hyperlink ref="S1010" r:id="rId1738" xr:uid="{D93324A3-1732-41BF-8325-7430FBD629A9}"/>
    <hyperlink ref="S1011" r:id="rId1739" xr:uid="{BF83B664-899A-4FEB-9E90-CDF8CF57D73D}"/>
    <hyperlink ref="S1012" r:id="rId1740" xr:uid="{B281DE71-6E48-4B4E-89E9-2DB7257C7499}"/>
    <hyperlink ref="S1013" r:id="rId1741" xr:uid="{06066331-08BA-4287-96EF-FBEC4ED525DC}"/>
    <hyperlink ref="S1014" r:id="rId1742" xr:uid="{CD189F9F-08AA-488C-9DAC-26392615877A}"/>
    <hyperlink ref="S1015" r:id="rId1743" xr:uid="{CF378358-F560-4928-B6F6-342BA11264AB}"/>
    <hyperlink ref="S1016" r:id="rId1744" xr:uid="{EA5B2881-4F58-4F4A-9B71-A38E4C52AEF2}"/>
    <hyperlink ref="S1017" r:id="rId1745" xr:uid="{E94164DF-EDBF-4276-B39D-5473EB8A92C5}"/>
    <hyperlink ref="S1018" r:id="rId1746" xr:uid="{2A692905-0BB9-470B-9D55-B616E2706895}"/>
    <hyperlink ref="S1019" r:id="rId1747" xr:uid="{EF3C8519-E08D-418E-A65E-65339DAB2B38}"/>
    <hyperlink ref="AA1019" r:id="rId1748" xr:uid="{0E704D89-627F-4A33-9DD9-860D6152C686}"/>
    <hyperlink ref="S1020" r:id="rId1749" xr:uid="{80048200-B468-4B9A-B33C-7CA01EE62B76}"/>
    <hyperlink ref="S1021" r:id="rId1750" xr:uid="{85059171-D4C8-4481-86EB-44813E3859D1}"/>
    <hyperlink ref="S1022" r:id="rId1751" xr:uid="{B6DC1638-D28D-407E-9229-915EEA704AA6}"/>
    <hyperlink ref="S1023" r:id="rId1752" xr:uid="{53C37521-4FDF-4B44-947C-E6A7D9E8144E}"/>
    <hyperlink ref="S1024" r:id="rId1753" xr:uid="{00B3ADCA-4AEF-4559-B045-99956035A31B}"/>
    <hyperlink ref="S1025" r:id="rId1754" xr:uid="{0E6020A7-3EE0-4EE1-96A9-8DE954177B3D}"/>
    <hyperlink ref="S1026" r:id="rId1755" xr:uid="{3DA71A3B-0EB9-4A82-B845-6F82A25D0F19}"/>
    <hyperlink ref="S1027" r:id="rId1756" xr:uid="{CDB8D540-4D54-4070-83A9-5433EAFF9106}"/>
    <hyperlink ref="S1028" r:id="rId1757" xr:uid="{0D79F5C3-F107-43A5-8556-7FCD669FDAFA}"/>
    <hyperlink ref="S1029" r:id="rId1758" xr:uid="{A23ECCC7-D1A1-4CC7-8889-6AD3E43513DD}"/>
    <hyperlink ref="S1030" r:id="rId1759" xr:uid="{21644AAC-21CF-4EEE-B90F-D1EB034BAF30}"/>
    <hyperlink ref="S1031" r:id="rId1760" xr:uid="{13E01BD6-3BF0-465D-9DDF-7D6165FCBC91}"/>
    <hyperlink ref="S1032" r:id="rId1761" xr:uid="{25146F52-AECD-4FE1-B035-F9E86DD9EE4A}"/>
    <hyperlink ref="S1033" r:id="rId1762" xr:uid="{BDC12200-CD3F-403C-9230-25DEBCAF5277}"/>
    <hyperlink ref="S1034" r:id="rId1763" xr:uid="{22A85F50-7F03-4F68-93A9-A8C12C075262}"/>
    <hyperlink ref="S1035" r:id="rId1764" xr:uid="{40F269AA-5B02-4BEC-BF3F-BCBAE66F85B7}"/>
    <hyperlink ref="S1036" r:id="rId1765" xr:uid="{708BFA3D-5C40-4CA3-910B-6835FA8CB0AB}"/>
    <hyperlink ref="S1037" r:id="rId1766" xr:uid="{6FD84E19-B813-44B7-A115-28D950B80920}"/>
    <hyperlink ref="S1038" r:id="rId1767" xr:uid="{C5C62839-4159-426C-B561-82E00C781CDE}"/>
    <hyperlink ref="S1039" r:id="rId1768" xr:uid="{21FF1B5F-5C24-4BE7-BF1C-E2D15AB6FCDB}"/>
    <hyperlink ref="S1040" r:id="rId1769" xr:uid="{80DA4F02-2998-4F4E-A775-E60E8E66F2DF}"/>
    <hyperlink ref="S1041" r:id="rId1770" xr:uid="{5A4F8EF3-33E9-4B45-8530-76FC95312246}"/>
    <hyperlink ref="S1042" r:id="rId1771" xr:uid="{9AC5899C-BBD1-4CFF-BB0D-0F47AD7AD983}"/>
    <hyperlink ref="S1043" r:id="rId1772" xr:uid="{CAE87AD3-D18B-407A-AAB1-F775116D5755}"/>
    <hyperlink ref="S1044" r:id="rId1773" xr:uid="{31C8BB9C-996E-4701-8699-7F509BAB6CF1}"/>
    <hyperlink ref="S1045" r:id="rId1774" xr:uid="{3BC396A9-E1A3-46D6-BD48-0FD5197DCA9B}"/>
    <hyperlink ref="S1046" r:id="rId1775" xr:uid="{75AE423B-170F-4818-BE02-C22A6FC92DD8}"/>
    <hyperlink ref="S1047" r:id="rId1776" xr:uid="{77F2BBC1-8976-403B-A790-58DE8F314F01}"/>
    <hyperlink ref="S1048" r:id="rId1777" xr:uid="{0C468B1B-6151-4E01-8BA1-DAEF9859A7DE}"/>
    <hyperlink ref="AA1020" r:id="rId1778" xr:uid="{FC6BA24B-913D-4391-B3EC-7314BE06F270}"/>
    <hyperlink ref="AA1021" r:id="rId1779" xr:uid="{1C2A3CDC-ECEE-4E9D-9FD9-55F6482BF7D9}"/>
    <hyperlink ref="AA1022" r:id="rId1780" xr:uid="{365A0EA6-1DC2-4AE3-B494-39809A37E9AD}"/>
    <hyperlink ref="AA1023" r:id="rId1781" xr:uid="{7987F021-C671-44B7-9E83-2D7CC9509982}"/>
    <hyperlink ref="AA1024" r:id="rId1782" xr:uid="{F395FA19-C4A8-4703-8ACD-E4C1D37ADB7B}"/>
    <hyperlink ref="AA1025" r:id="rId1783" xr:uid="{7DA7D432-00D6-4EF9-8562-0932A7738919}"/>
    <hyperlink ref="AA1026" r:id="rId1784" xr:uid="{8211F6AC-C825-4139-A31E-5B930B549071}"/>
    <hyperlink ref="AA1027" r:id="rId1785" xr:uid="{4D55733C-652B-44DA-80DF-28340346FF8D}"/>
    <hyperlink ref="AA1028" r:id="rId1786" xr:uid="{93009A71-D621-46B0-B882-582F8E5C6089}"/>
    <hyperlink ref="AA1029" r:id="rId1787" xr:uid="{ACDD7016-81D9-4DDC-9CB0-3D237291F900}"/>
    <hyperlink ref="AA1030" r:id="rId1788" xr:uid="{ED795D1C-A388-49EC-AF42-A81A8D5489F0}"/>
    <hyperlink ref="AA1031" r:id="rId1789" xr:uid="{E979E6DC-0FA8-4D6F-9858-F22B07528132}"/>
    <hyperlink ref="AA1032" r:id="rId1790" xr:uid="{98A77A88-8045-4826-AFF7-AC3FFFC8C12C}"/>
    <hyperlink ref="AA1033" r:id="rId1791" xr:uid="{AE44D325-8AAB-4A7C-8E4C-456EA612FE97}"/>
    <hyperlink ref="AA1034" r:id="rId1792" xr:uid="{ED9A24FD-FFE9-4DC2-A987-EA272BE635B7}"/>
    <hyperlink ref="AA1035" r:id="rId1793" xr:uid="{574E0BEC-E9C9-4B2B-BCAE-EFF92D2E53D9}"/>
    <hyperlink ref="AA1036" r:id="rId1794" xr:uid="{184B4979-9F9F-4742-B90D-268ED4308BA9}"/>
    <hyperlink ref="AA1037" r:id="rId1795" xr:uid="{A87F7776-2966-40DC-B24A-9D7EDBCA5149}"/>
    <hyperlink ref="AA1038" r:id="rId1796" xr:uid="{3B2526A1-F1E1-41E6-A849-3A7CEC317F0B}"/>
    <hyperlink ref="AA1039" r:id="rId1797" xr:uid="{EC77287B-9EB1-42DD-8D17-954B457D9123}"/>
    <hyperlink ref="AA1040" r:id="rId1798" xr:uid="{9256DCB4-B009-4276-825B-5554676D8E8C}"/>
    <hyperlink ref="AA1041" r:id="rId1799" xr:uid="{2152D0D4-2CA0-4F6A-B286-43D9FD71DF64}"/>
    <hyperlink ref="AA1042" r:id="rId1800" xr:uid="{4B114E0E-50B7-48CA-A8B9-107AABD6199D}"/>
    <hyperlink ref="AA1043" r:id="rId1801" xr:uid="{E0B7493B-EAD7-4BC1-96F6-4EEC3C9CEDC3}"/>
    <hyperlink ref="AA1044" r:id="rId1802" xr:uid="{7BCEB9FC-D619-46E3-B306-6AA43AC22D65}"/>
    <hyperlink ref="AA1045" r:id="rId1803" xr:uid="{8180A0B5-6962-47FD-A15E-EA4C1A69CEC3}"/>
    <hyperlink ref="AA1046" r:id="rId1804" xr:uid="{82278597-DF7D-43C3-9C3F-A9441D0910E9}"/>
    <hyperlink ref="AA1047" r:id="rId1805" xr:uid="{E7FAF37C-6F90-4EB4-B63A-DBF072E826C3}"/>
    <hyperlink ref="AA1048" r:id="rId1806" xr:uid="{67126D53-E9D0-4166-B49E-41EF13335351}"/>
    <hyperlink ref="S1049" r:id="rId1807" xr:uid="{88C65B7E-7DD5-48C9-B3A1-ECDD4E3E9DA1}"/>
    <hyperlink ref="AA1049" r:id="rId1808" xr:uid="{B9311E38-35F3-4370-84FB-157CFC9C30D1}"/>
    <hyperlink ref="S1050" r:id="rId1809" xr:uid="{8B888033-79F2-4E22-A67F-0877A468284F}"/>
    <hyperlink ref="S1051" r:id="rId1810" xr:uid="{BB17CEAB-B6A1-45EC-9180-043BD03EDE86}"/>
    <hyperlink ref="S1052" r:id="rId1811" xr:uid="{AB594D9F-3FE5-4BCF-BCFE-BD9479E8BE0D}"/>
    <hyperlink ref="S1053" r:id="rId1812" xr:uid="{F76155A8-D9F6-464E-8347-D6C8D604D1E9}"/>
    <hyperlink ref="S1054" r:id="rId1813" xr:uid="{C4D4F927-96E1-4B14-919B-252F4B3991B5}"/>
    <hyperlink ref="S1055" r:id="rId1814" xr:uid="{B6CBF91A-AF5C-4822-83E3-7A7BC8B1D3F8}"/>
    <hyperlink ref="S1056" r:id="rId1815" xr:uid="{40752461-4092-4DCD-B9B9-5F1000ACDC89}"/>
    <hyperlink ref="S1057" r:id="rId1816" xr:uid="{03D24976-2544-4A74-984F-7B026E9BA773}"/>
    <hyperlink ref="S1058" r:id="rId1817" xr:uid="{023350B7-43CE-4C2D-B3CC-8ABA4397BD32}"/>
    <hyperlink ref="S1059" r:id="rId1818" xr:uid="{033B5B24-6E91-45B2-80D1-35CE874980BE}"/>
    <hyperlink ref="S1060" r:id="rId1819" xr:uid="{88FF0B5F-718E-4ABF-8574-3BA67CC774F2}"/>
    <hyperlink ref="S1061" r:id="rId1820" xr:uid="{6DC7431C-37AD-42D9-BB3C-00F2A6FC81A1}"/>
    <hyperlink ref="S1062" r:id="rId1821" xr:uid="{3DD348B6-1D13-456C-90A1-19AFB7A809FB}"/>
    <hyperlink ref="S1063" r:id="rId1822" xr:uid="{40263FF1-DE4D-4B6D-9198-66AE65C89FE6}"/>
    <hyperlink ref="S1064" r:id="rId1823" xr:uid="{4BC11525-9214-4944-BD02-7D0F69CF6F9A}"/>
    <hyperlink ref="S1065" r:id="rId1824" xr:uid="{3416D102-EC03-4F75-89DD-F99F503C97EB}"/>
    <hyperlink ref="S1066" r:id="rId1825" xr:uid="{2BA6DBC4-341E-4CA9-AF97-9CC1920C1440}"/>
    <hyperlink ref="S1067" r:id="rId1826" xr:uid="{31CF3F5D-B577-4DE6-86BD-20D6C41ADC16}"/>
    <hyperlink ref="S1068" r:id="rId1827" xr:uid="{A400DB4F-0E97-4187-9CF8-5E04525EC728}"/>
    <hyperlink ref="S1069" r:id="rId1828" xr:uid="{7A64DE56-0BFE-4606-857C-3B4AE2B3B1EF}"/>
    <hyperlink ref="S1070" r:id="rId1829" xr:uid="{8E46EB47-AF08-41FE-AE38-DEF55E9B4D66}"/>
    <hyperlink ref="S1071" r:id="rId1830" xr:uid="{28D0DF4A-479A-4C4A-A9BE-11EB573568C2}"/>
    <hyperlink ref="S1072" r:id="rId1831" xr:uid="{AA9C1A9A-876A-43A3-AEF5-FB7F3283CE5D}"/>
    <hyperlink ref="S1073" r:id="rId1832" xr:uid="{779A17AA-E263-4B43-9501-FB6B4CEC578F}"/>
    <hyperlink ref="S1074" r:id="rId1833" xr:uid="{DADC6EB3-0A0B-47A0-A15D-77BB16905B60}"/>
    <hyperlink ref="S1075" r:id="rId1834" xr:uid="{8EF104CD-FC31-4ABD-B543-289AA379BB65}"/>
    <hyperlink ref="S1076" r:id="rId1835" xr:uid="{AC301173-6042-4339-8571-6F81772CECC3}"/>
    <hyperlink ref="S1077" r:id="rId1836" xr:uid="{21C9F9FB-D434-45A9-A011-1A0214B5EC37}"/>
    <hyperlink ref="S1078" r:id="rId1837" xr:uid="{C2B3AAD2-9043-43C0-81F7-32BBF43018F2}"/>
    <hyperlink ref="S1079" r:id="rId1838" xr:uid="{7A2980C5-53B1-465C-B21F-4E0AA2E26D85}"/>
    <hyperlink ref="S1080" r:id="rId1839" xr:uid="{A34A2184-2161-451B-8EA7-1DF42A381829}"/>
    <hyperlink ref="AA1050" r:id="rId1840" xr:uid="{405D49F3-6A48-4EBA-8530-BCB8496AC206}"/>
    <hyperlink ref="AA1051" r:id="rId1841" xr:uid="{F545784A-1565-4078-80B7-12F9171B1318}"/>
    <hyperlink ref="AA1052" r:id="rId1842" xr:uid="{BE4D0510-24B7-4B24-AB02-C736FC19D6A7}"/>
    <hyperlink ref="AA1053" r:id="rId1843" xr:uid="{EE02845E-4D35-4BEE-96F1-1E2B94061CF5}"/>
    <hyperlink ref="AA1054" r:id="rId1844" xr:uid="{91AD87F8-92C9-4EED-92C3-3DDC24CF82F4}"/>
    <hyperlink ref="AA1055" r:id="rId1845" xr:uid="{DB76F23A-EC9A-422D-B26E-7E1A6F8861F4}"/>
    <hyperlink ref="AA1056" r:id="rId1846" xr:uid="{827A9174-1C95-4C66-96CD-3DAB8BFB9EEA}"/>
    <hyperlink ref="AA1057" r:id="rId1847" xr:uid="{E4DD72B3-DD40-4925-A4C4-9501F43F47CA}"/>
    <hyperlink ref="AA1058" r:id="rId1848" xr:uid="{9972340B-89E8-4867-B3FB-1303A4C71A0D}"/>
    <hyperlink ref="AA1059" r:id="rId1849" xr:uid="{FC425B73-87DF-4B85-BAEB-070B57180435}"/>
    <hyperlink ref="AA1060" r:id="rId1850" xr:uid="{0C830453-291D-4E3E-A45C-1AFF5F696FD7}"/>
    <hyperlink ref="AA1061" r:id="rId1851" xr:uid="{C52BC990-3828-4186-B289-93556875C240}"/>
    <hyperlink ref="AA1062" r:id="rId1852" xr:uid="{BDCEC9EB-C3F7-4FD1-9C1E-E5D7B082C458}"/>
    <hyperlink ref="AA1063" r:id="rId1853" xr:uid="{46295241-08A3-4D80-96A4-FEF67B9D32F8}"/>
    <hyperlink ref="AA1064" r:id="rId1854" xr:uid="{1D01B3E8-BBFE-4677-A5F0-D1C7AEA5682D}"/>
    <hyperlink ref="AA1065" r:id="rId1855" xr:uid="{26C99A15-F6D7-45FA-A90B-97D1F411E483}"/>
    <hyperlink ref="AA1066" r:id="rId1856" xr:uid="{3D0211D6-E04F-496E-A368-C56B4E7455D3}"/>
    <hyperlink ref="AA1067" r:id="rId1857" xr:uid="{B0CD9A4F-389E-4177-8D5D-626AFB3B3388}"/>
    <hyperlink ref="AA1068" r:id="rId1858" xr:uid="{7556B39B-89B3-4A70-9330-26B152216BFA}"/>
    <hyperlink ref="AA1069" r:id="rId1859" xr:uid="{C496C329-D45C-45C2-81B0-0DA1BD70F807}"/>
    <hyperlink ref="AA1070" r:id="rId1860" xr:uid="{E144D2F2-F182-4C70-9281-4B8EA4BDF14E}"/>
    <hyperlink ref="AA1071" r:id="rId1861" xr:uid="{BE346FF8-D319-4AB8-A31B-C91AB547F4CD}"/>
    <hyperlink ref="AA1072" r:id="rId1862" xr:uid="{97F63815-1787-4BC9-A7F5-210F3D1760FD}"/>
    <hyperlink ref="AA1073" r:id="rId1863" xr:uid="{12C392F7-DF83-4F66-B0CE-C038DC164918}"/>
    <hyperlink ref="AA1074" r:id="rId1864" xr:uid="{A3C2EE81-8D11-4668-AFA8-4672D0DB09AE}"/>
    <hyperlink ref="AA1075" r:id="rId1865" xr:uid="{1175FC71-46E1-49DF-8DCF-D46718E407FE}"/>
    <hyperlink ref="AA1076" r:id="rId1866" xr:uid="{F69D268E-0202-4E28-BAFE-0B5EED98BB97}"/>
    <hyperlink ref="AA1077" r:id="rId1867" xr:uid="{BE265785-423E-49A1-AF6D-1B058274D718}"/>
    <hyperlink ref="AA1078" r:id="rId1868" xr:uid="{457E4CB0-8F2F-4B8D-B25F-0D843FE40E93}"/>
    <hyperlink ref="AA1079" r:id="rId1869" xr:uid="{BB60BF95-7A41-4B10-BC83-06410A707803}"/>
    <hyperlink ref="AA1080" r:id="rId1870" xr:uid="{E0616274-A006-4FB1-9E82-DFEE460577A9}"/>
    <hyperlink ref="AA686" r:id="rId1871" xr:uid="{C170B9BB-65C4-4CE9-BC3C-86C03D051C23}"/>
    <hyperlink ref="S686" r:id="rId1872" display="mailto:geral@madeiracartao.net" xr:uid="{F3D9BECE-2C39-4B72-9A54-B142486D3C71}"/>
    <hyperlink ref="AA687" r:id="rId1873" xr:uid="{D051A423-3782-48D1-8198-C0CCF5A03C01}"/>
    <hyperlink ref="AA688" r:id="rId1874" xr:uid="{A64DC3F7-FAF8-41CD-B76E-3E569E7A8BA8}"/>
    <hyperlink ref="AA689" r:id="rId1875" xr:uid="{606989B5-5D96-4401-A403-CE56D866FC4F}"/>
    <hyperlink ref="AA690" r:id="rId1876" xr:uid="{0CBC2DB7-DA1B-473A-9FFE-1C779D930F1F}"/>
    <hyperlink ref="AA691" r:id="rId1877" xr:uid="{5B6F7180-B6A3-404A-8F48-57E8AB1A6E8E}"/>
    <hyperlink ref="AA692" r:id="rId1878" xr:uid="{4CF92610-FF79-4B6C-9733-B072113A806E}"/>
    <hyperlink ref="AA693" r:id="rId1879" xr:uid="{9882C57F-4653-4DA8-8F87-39E2A20EAF7C}"/>
    <hyperlink ref="AA694" r:id="rId1880" xr:uid="{8954617D-995B-40B3-AC5A-D16179F775EA}"/>
    <hyperlink ref="AA695" r:id="rId1881" xr:uid="{8AD944B8-6FE4-4EEB-944C-73FF0480FF44}"/>
    <hyperlink ref="AA696" r:id="rId1882" xr:uid="{4862C5F8-CCC8-4E16-B7E8-71775C8D4B46}"/>
    <hyperlink ref="AA697" r:id="rId1883" xr:uid="{CE07952C-7061-4899-B907-F7B199C24FB7}"/>
    <hyperlink ref="AA698" r:id="rId1884" xr:uid="{8C866397-F0A1-4F04-838B-A2EB0E5B3E8F}"/>
    <hyperlink ref="AA699" r:id="rId1885" xr:uid="{A92CA9AF-4467-43E2-988A-5C58CBF3E07A}"/>
    <hyperlink ref="AA700" r:id="rId1886" xr:uid="{375F0E50-794E-487B-AF79-3904F25199E0}"/>
    <hyperlink ref="AA701" r:id="rId1887" xr:uid="{B69A69CB-9967-4716-B32C-9E349C4E842C}"/>
    <hyperlink ref="AA702" r:id="rId1888" xr:uid="{5D1A6A65-FB62-47A5-A9AC-C226FFB6625C}"/>
    <hyperlink ref="AA703" r:id="rId1889" xr:uid="{AD283A91-D3B9-41B3-BB96-48B874DE500C}"/>
    <hyperlink ref="AA704" r:id="rId1890" xr:uid="{071950F1-E981-4E73-B9AD-BFF6EBD36CDE}"/>
    <hyperlink ref="AA705" r:id="rId1891" xr:uid="{EC459063-B41A-4360-8A1C-F3120F088871}"/>
    <hyperlink ref="AA706" r:id="rId1892" xr:uid="{CDDD221C-86CA-4122-B1CB-F2B10DEF0286}"/>
    <hyperlink ref="AA707" r:id="rId1893" xr:uid="{116B4F15-31D7-48A0-A908-255A5789A4A1}"/>
    <hyperlink ref="AA708" r:id="rId1894" xr:uid="{E862640F-E6C2-4246-8E48-1AE8810AACCF}"/>
    <hyperlink ref="AA709" r:id="rId1895" xr:uid="{B516366E-42A1-4757-BC7D-29F3214F0117}"/>
    <hyperlink ref="AA710" r:id="rId1896" xr:uid="{1A5E5696-F065-41D0-A2D6-A010D8A8A7B7}"/>
    <hyperlink ref="AA711" r:id="rId1897" xr:uid="{71905AB5-200F-4F72-8EBB-0ACF28027656}"/>
    <hyperlink ref="AA712" r:id="rId1898" xr:uid="{739B8B3C-D5D3-4AAC-AF93-AA5511F2EEA4}"/>
    <hyperlink ref="AA713" r:id="rId1899" xr:uid="{6D9E6EC8-366C-4638-914D-EA1E005C6D80}"/>
    <hyperlink ref="AA714" r:id="rId1900" xr:uid="{3EA926FD-4CC5-4270-A35D-E0817661AE22}"/>
    <hyperlink ref="AA715" r:id="rId1901" xr:uid="{87809B56-CD12-4ED4-A2B1-560BB7463269}"/>
    <hyperlink ref="AA716" r:id="rId1902" xr:uid="{48055FA9-1908-40F8-BAA9-16EF7A67D51B}"/>
    <hyperlink ref="AA717" r:id="rId1903" xr:uid="{738F4430-CFCC-4F04-BBC6-2C111E688ADD}"/>
    <hyperlink ref="AA718" r:id="rId1904" xr:uid="{6F9A1710-1801-4051-A047-5CFD87330F85}"/>
    <hyperlink ref="AA719" r:id="rId1905" xr:uid="{0A3172F1-5240-409C-95C7-8675F0684CF1}"/>
    <hyperlink ref="AA720" r:id="rId1906" xr:uid="{77F1AF0C-6AEA-4B46-A2DC-2C8E108FBF10}"/>
    <hyperlink ref="AA721" r:id="rId1907" xr:uid="{156B2EA4-EF6C-414D-9C41-AD1CFEB19FD8}"/>
    <hyperlink ref="AA722" r:id="rId1908" xr:uid="{1331E7FF-9CFD-41C5-9B96-7740A550B037}"/>
    <hyperlink ref="AA723" r:id="rId1909" xr:uid="{A1BAB18E-8741-45E2-A39A-7C34C5409898}"/>
    <hyperlink ref="AA724" r:id="rId1910" xr:uid="{5A86B424-9874-48E7-82D9-B6659238E5E0}"/>
    <hyperlink ref="AA725" r:id="rId1911" xr:uid="{360E1E9D-D272-4E2F-8BA3-2D7C87359867}"/>
    <hyperlink ref="AA726" r:id="rId1912" xr:uid="{3386C644-3E82-4FBD-9E42-13366A0748AB}"/>
    <hyperlink ref="AA727" r:id="rId1913" xr:uid="{1CCAD6EC-B53F-457A-A7EF-CABD3BA1E5D9}"/>
    <hyperlink ref="AA728" r:id="rId1914" xr:uid="{50E2FECC-C471-4227-A5FC-6BB99681546B}"/>
    <hyperlink ref="AA729" r:id="rId1915" xr:uid="{7D26C261-92D2-4C7B-9C93-0EDBD4C88B63}"/>
    <hyperlink ref="AA730" r:id="rId1916" xr:uid="{727CEB88-1948-4C51-A916-0336F1A507A6}"/>
    <hyperlink ref="AA731" r:id="rId1917" xr:uid="{9A021ADC-F179-4477-8316-989782FF738B}"/>
    <hyperlink ref="AA732" r:id="rId1918" xr:uid="{E03E7CF0-A3DA-4FF0-A0E1-29F6DFDA2F50}"/>
    <hyperlink ref="AA733" r:id="rId1919" xr:uid="{CA182876-65AF-4C49-9703-19C9E09571B1}"/>
    <hyperlink ref="S687" r:id="rId1920" display="mailto:geral@madeiracartao.net" xr:uid="{43E37180-822A-4A08-9615-3AF78503AE40}"/>
    <hyperlink ref="S688" r:id="rId1921" display="mailto:geral@madeiracartao.net" xr:uid="{F98AA552-A796-4B88-8F81-B8DE1613F352}"/>
    <hyperlink ref="S689" r:id="rId1922" display="mailto:geral@madeiracartao.net" xr:uid="{E63CA334-2A71-4AE3-A641-B460314C7D37}"/>
    <hyperlink ref="S690" r:id="rId1923" display="mailto:geral@madeiracartao.net" xr:uid="{E690B635-A935-4614-AB39-A2C8149E984A}"/>
    <hyperlink ref="S691" r:id="rId1924" display="mailto:geral@madeiracartao.net" xr:uid="{037571EC-0CFA-4AC6-966F-D5BC2FDBF856}"/>
    <hyperlink ref="S692" r:id="rId1925" display="mailto:geral@madeiracartao.net" xr:uid="{CC0C35CD-DE40-4B3C-8D1A-1183C93D1BC6}"/>
    <hyperlink ref="S693" r:id="rId1926" display="mailto:geral@madeiracartao.net" xr:uid="{A5A99489-8385-4065-AB22-48D70F120026}"/>
    <hyperlink ref="S694" r:id="rId1927" display="mailto:geral@madeiracartao.net" xr:uid="{858BF09D-73F8-4544-BA7D-DAA7583462DA}"/>
    <hyperlink ref="S695" r:id="rId1928" display="mailto:geral@madeiracartao.net" xr:uid="{7B0EAAB9-B985-4904-B3FE-6F9493129958}"/>
    <hyperlink ref="S696" r:id="rId1929" display="mailto:geral@madeiracartao.net" xr:uid="{1FA04ADA-A72A-49AD-9CD6-B08A369BA504}"/>
    <hyperlink ref="S697" r:id="rId1930" display="mailto:geral@madeiracartao.net" xr:uid="{CA414F9B-817C-4811-98AE-59007A0084D0}"/>
    <hyperlink ref="S698" r:id="rId1931" display="mailto:geral@madeiracartao.net" xr:uid="{9E2EF259-478F-4C70-9643-12F2455A4559}"/>
    <hyperlink ref="S699" r:id="rId1932" display="mailto:geral@madeiracartao.net" xr:uid="{D727DC88-FEA6-4A06-9F0F-B4164C8585E4}"/>
    <hyperlink ref="S700" r:id="rId1933" display="mailto:geral@madeiracartao.net" xr:uid="{A7611C24-2D6F-48FE-BB30-D9A74A21A930}"/>
    <hyperlink ref="S701" r:id="rId1934" display="mailto:geral@madeiracartao.net" xr:uid="{01BD29F0-844E-45B5-9C64-7A835B37EFA2}"/>
    <hyperlink ref="S702" r:id="rId1935" display="mailto:geral@madeiracartao.net" xr:uid="{51388CA4-34CD-4A0E-B86A-27196A430AF9}"/>
    <hyperlink ref="S703" r:id="rId1936" display="mailto:geral@madeiracartao.net" xr:uid="{28177AC0-5F7B-44FA-A866-FAA2831F000E}"/>
    <hyperlink ref="S704" r:id="rId1937" display="mailto:geral@madeiracartao.net" xr:uid="{74685C65-5A51-4117-9614-0969D6AB15FA}"/>
    <hyperlink ref="S705" r:id="rId1938" display="mailto:geral@madeiracartao.net" xr:uid="{9C5B0940-9862-4176-96FA-41A3FCFA3FA0}"/>
    <hyperlink ref="S706" r:id="rId1939" display="mailto:geral@madeiracartao.net" xr:uid="{BB339D9A-A958-4764-BDE7-67EE68530E86}"/>
    <hyperlink ref="S707" r:id="rId1940" display="mailto:geral@madeiracartao.net" xr:uid="{D21D823C-6040-4E6B-A440-694B51EBB675}"/>
    <hyperlink ref="S708" r:id="rId1941" display="mailto:geral@madeiracartao.net" xr:uid="{E3C6D21C-447E-4D69-95C7-AEBAE702B2D1}"/>
    <hyperlink ref="S709" r:id="rId1942" display="mailto:geral@madeiracartao.net" xr:uid="{96C28E04-0BAE-4C01-B1A8-A6ABB09A3FD0}"/>
    <hyperlink ref="S710" r:id="rId1943" display="mailto:geral@madeiracartao.net" xr:uid="{92BCF338-1CD0-4920-B1A2-F874DF4E1816}"/>
    <hyperlink ref="S711" r:id="rId1944" display="mailto:geral@madeiracartao.net" xr:uid="{99E627F1-F647-4279-BD6B-40BC871B8036}"/>
    <hyperlink ref="S712" r:id="rId1945" display="mailto:geral@madeiracartao.net" xr:uid="{F09AB714-93C0-4243-8EE4-51B22DCEF0B6}"/>
    <hyperlink ref="S713" r:id="rId1946" display="mailto:geral@madeiracartao.net" xr:uid="{1EC2EDDD-C6E1-4BA9-AA6D-B9E24ECFCB19}"/>
    <hyperlink ref="S714" r:id="rId1947" display="mailto:geral@madeiracartao.net" xr:uid="{FEC41C43-4310-4131-AB37-7868A8F3612F}"/>
    <hyperlink ref="S715" r:id="rId1948" display="mailto:geral@madeiracartao.net" xr:uid="{3E6F50D4-A567-4A55-AA48-44988C9F446B}"/>
    <hyperlink ref="S716" r:id="rId1949" display="mailto:geral@madeiracartao.net" xr:uid="{48DAB315-DDF0-4037-BFE1-5E26E15288E5}"/>
    <hyperlink ref="S717" r:id="rId1950" display="mailto:geral@madeiracartao.net" xr:uid="{D8F59744-D3EE-4002-BAA4-72DB129DC1C2}"/>
    <hyperlink ref="S718" r:id="rId1951" display="mailto:geral@madeiracartao.net" xr:uid="{618942DB-593F-475F-817A-CA5DA077252A}"/>
    <hyperlink ref="S719" r:id="rId1952" display="mailto:geral@madeiracartao.net" xr:uid="{9F41452F-3CDF-45F9-B65C-631A81FD761F}"/>
    <hyperlink ref="S720" r:id="rId1953" display="mailto:geral@madeiracartao.net" xr:uid="{D663E07F-9EE1-4BB3-BB59-65B4E9063D34}"/>
    <hyperlink ref="S721" r:id="rId1954" display="mailto:geral@madeiracartao.net" xr:uid="{73B8DD95-7A08-47FF-9E9F-002DC1A200CF}"/>
    <hyperlink ref="S722" r:id="rId1955" display="mailto:geral@madeiracartao.net" xr:uid="{24A6CBD4-9550-468A-9D9E-D0910D326ACA}"/>
    <hyperlink ref="S723" r:id="rId1956" display="mailto:geral@madeiracartao.net" xr:uid="{382C4860-9755-4B77-A208-92D86DDF1058}"/>
    <hyperlink ref="S724" r:id="rId1957" display="mailto:geral@madeiracartao.net" xr:uid="{807D377F-E60F-45E2-9C7B-1B19241B4509}"/>
    <hyperlink ref="S725" r:id="rId1958" display="mailto:geral@madeiracartao.net" xr:uid="{021B47FD-BDE3-46C6-9BDE-27A434B9344A}"/>
    <hyperlink ref="S726" r:id="rId1959" display="mailto:geral@madeiracartao.net" xr:uid="{C3CC14F2-D689-4E9B-BF94-60263FF1A19C}"/>
    <hyperlink ref="S727" r:id="rId1960" display="mailto:geral@madeiracartao.net" xr:uid="{AD0B6B23-A81C-408C-9B18-83759C798EB2}"/>
    <hyperlink ref="S728" r:id="rId1961" display="mailto:geral@madeiracartao.net" xr:uid="{A75D85C4-7B33-426A-B58A-20CCD9075700}"/>
    <hyperlink ref="S729" r:id="rId1962" display="mailto:geral@madeiracartao.net" xr:uid="{A52AC797-32F2-42EE-8669-3A05C60A48D5}"/>
    <hyperlink ref="S730" r:id="rId1963" display="mailto:geral@madeiracartao.net" xr:uid="{F7FB8BAD-0FF0-48ED-A88B-0AC548CC6F97}"/>
    <hyperlink ref="S731" r:id="rId1964" display="mailto:geral@madeiracartao.net" xr:uid="{F0ED19A4-2594-45FD-9A0C-96239222AB34}"/>
    <hyperlink ref="S732" r:id="rId1965" display="mailto:geral@madeiracartao.net" xr:uid="{D85271F5-5D03-44A3-B41C-E775BFA2DDFD}"/>
    <hyperlink ref="S733" r:id="rId1966" display="mailto:geral@madeiracartao.net" xr:uid="{49EC8816-EEC2-4246-B7D4-F355E66E2F67}"/>
    <hyperlink ref="S822" r:id="rId1967" display="mailto:info@gruporodrigues.pt" xr:uid="{9E9F369C-5F5C-4620-B800-FB38C225BE89}"/>
    <hyperlink ref="S823" r:id="rId1968" display="mailto:info@gruporodrigues.pt" xr:uid="{4C49C6A5-08BB-48C9-8A4A-DCDAA37F8BDB}"/>
    <hyperlink ref="S824" r:id="rId1969" display="mailto:info@gruporodrigues.pt" xr:uid="{3ADDF693-19DC-45C7-B036-F16E99BE2423}"/>
    <hyperlink ref="S825" r:id="rId1970" display="mailto:info@gruporodrigues.pt" xr:uid="{34830A65-250D-4AD5-AE1F-AE672B96E3C3}"/>
    <hyperlink ref="S826" r:id="rId1971" display="mailto:info@gruporodrigues.pt" xr:uid="{CD030B00-A57D-471E-988A-1272409E5EFC}"/>
    <hyperlink ref="S827" r:id="rId1972" display="mailto:info@gruporodrigues.pt" xr:uid="{35EC1544-AA67-43C2-886A-79BE48D3D581}"/>
    <hyperlink ref="S828" r:id="rId1973" display="mailto:info@gruporodrigues.pt" xr:uid="{7F59EE8E-4A91-4675-B1A2-E230A1D7182B}"/>
    <hyperlink ref="S829" r:id="rId1974" display="mailto:info@gruporodrigues.pt" xr:uid="{BF1D599E-519C-40FD-81FE-CCDF5A73B44B}"/>
    <hyperlink ref="S830" r:id="rId1975" display="mailto:info@gruporodrigues.pt" xr:uid="{A8EFD5CD-5D27-4008-AB49-6EE630E6C1D3}"/>
    <hyperlink ref="S831" r:id="rId1976" display="mailto:info@gruporodrigues.pt" xr:uid="{1B5ED882-643A-4E63-9F2A-AF705FD391B4}"/>
    <hyperlink ref="S832" r:id="rId1977" display="mailto:info@gruporodrigues.pt" xr:uid="{2B91AA7D-0DA8-43BE-9BFD-CDC8BFD07B63}"/>
    <hyperlink ref="S833" r:id="rId1978" display="mailto:info@gruporodrigues.pt" xr:uid="{9BAAFA93-6851-45E1-89AD-72452CAA89E0}"/>
    <hyperlink ref="S834" r:id="rId1979" display="mailto:info@gruporodrigues.pt" xr:uid="{44B58CFB-B660-45DB-9216-A8F3EC171804}"/>
    <hyperlink ref="S835" r:id="rId1980" display="mailto:info@gruporodrigues.pt" xr:uid="{6610DD73-8653-4EF1-A1F9-C28125600AD8}"/>
    <hyperlink ref="S836" r:id="rId1981" display="mailto:info@gruporodrigues.pt" xr:uid="{11C4FF6E-AC1A-4216-BA3B-4091E984E0B6}"/>
    <hyperlink ref="S837" r:id="rId1982" display="mailto:info@gruporodrigues.pt" xr:uid="{7B5FD5E3-BDA8-44F3-9E83-9E7A9BB002B6}"/>
    <hyperlink ref="AA822:AA837" r:id="rId1983" display="32.682296, -17.040616" xr:uid="{F0C47C18-5347-4214-BA6E-ADA8CB1D5404}"/>
    <hyperlink ref="S146" r:id="rId1984" xr:uid="{B131010E-4E6A-45D1-BCB8-DF5A19D4C382}"/>
    <hyperlink ref="S147" r:id="rId1985" xr:uid="{F3970E1F-7DD2-42EF-9DFD-3CDB76C693E0}"/>
    <hyperlink ref="S148" r:id="rId1986" xr:uid="{86943480-F940-449B-A750-EAD02BD1CC5F}"/>
    <hyperlink ref="S149" r:id="rId1987" xr:uid="{B1942C2E-9E25-48F0-ADA8-730C2D82849A}"/>
  </hyperlinks>
  <pageMargins left="0.51181102362204722" right="0.51181102362204722" top="0.55118110236220474" bottom="0.55118110236220474" header="0.31496062992125984" footer="0.31496062992125984"/>
  <pageSetup paperSize="8" scale="84" orientation="landscape" verticalDpi="0" r:id="rId1988"/>
  <legacyDrawing r:id="rId19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00B63-B52F-4B39-B164-D6FCDD2814CF}">
  <sheetPr>
    <tabColor theme="9" tint="-0.249977111117893"/>
  </sheetPr>
  <dimension ref="A1:ALP1350"/>
  <sheetViews>
    <sheetView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B2" sqref="B2:B6"/>
    </sheetView>
  </sheetViews>
  <sheetFormatPr defaultColWidth="0" defaultRowHeight="12.75" zeroHeight="1" x14ac:dyDescent="0.2"/>
  <cols>
    <col min="1" max="1" width="12.28515625" customWidth="1"/>
    <col min="2" max="2" width="71.85546875" customWidth="1"/>
    <col min="3" max="3" width="13.7109375" bestFit="1" customWidth="1"/>
    <col min="4" max="4" width="9" bestFit="1" customWidth="1"/>
    <col min="5" max="5" width="13.7109375" bestFit="1" customWidth="1"/>
    <col min="6" max="6" width="12.7109375" bestFit="1" customWidth="1"/>
    <col min="7" max="7" width="13.7109375" bestFit="1" customWidth="1"/>
    <col min="8" max="8" width="8.5703125" bestFit="1" customWidth="1"/>
    <col min="9" max="10" width="13.7109375" bestFit="1" customWidth="1"/>
    <col min="11" max="18" width="9" bestFit="1" customWidth="1"/>
    <col min="19" max="19" width="15.5703125" bestFit="1" customWidth="1"/>
    <col min="20" max="21" width="13.7109375" bestFit="1" customWidth="1"/>
    <col min="22" max="22" width="10" bestFit="1" customWidth="1"/>
    <col min="23" max="28" width="9" bestFit="1" customWidth="1"/>
    <col min="29" max="29" width="12.7109375" bestFit="1" customWidth="1"/>
    <col min="30" max="30" width="9" bestFit="1" customWidth="1"/>
    <col min="31" max="31" width="11.140625" hidden="1" customWidth="1"/>
    <col min="32" max="34" width="194.5703125" hidden="1" customWidth="1"/>
    <col min="35" max="35" width="8.7109375" hidden="1" customWidth="1"/>
    <col min="36" max="182" width="194.5703125" hidden="1" customWidth="1"/>
    <col min="183" max="183" width="11.140625" hidden="1" customWidth="1"/>
    <col min="184" max="184" width="9.85546875" hidden="1" customWidth="1"/>
    <col min="185" max="185" width="47.28515625" hidden="1" customWidth="1"/>
    <col min="186" max="186" width="104.5703125" hidden="1" customWidth="1"/>
    <col min="187" max="187" width="15.28515625" hidden="1" customWidth="1"/>
    <col min="188" max="188" width="7.5703125" hidden="1" customWidth="1"/>
    <col min="189" max="189" width="8.140625" hidden="1" customWidth="1"/>
    <col min="190" max="190" width="7" hidden="1" customWidth="1"/>
    <col min="191" max="191" width="66.140625" hidden="1" customWidth="1"/>
    <col min="192" max="192" width="70.28515625" hidden="1" customWidth="1"/>
    <col min="193" max="193" width="47" hidden="1" customWidth="1"/>
    <col min="194" max="194" width="23.28515625" hidden="1" customWidth="1"/>
    <col min="195" max="195" width="23.85546875" hidden="1" customWidth="1"/>
    <col min="196" max="196" width="84.5703125" hidden="1" customWidth="1"/>
    <col min="197" max="197" width="5.85546875" hidden="1" customWidth="1"/>
    <col min="198" max="198" width="6.42578125" hidden="1" customWidth="1"/>
    <col min="199" max="199" width="76.5703125" hidden="1" customWidth="1"/>
    <col min="200" max="200" width="5.85546875" hidden="1" customWidth="1"/>
    <col min="201" max="201" width="89.7109375" hidden="1" customWidth="1"/>
    <col min="202" max="202" width="61" hidden="1" customWidth="1"/>
    <col min="203" max="203" width="41.85546875" hidden="1" customWidth="1"/>
    <col min="204" max="204" width="11.140625" hidden="1" customWidth="1"/>
    <col min="205" max="280" width="40.7109375" hidden="1" customWidth="1"/>
    <col min="281" max="281" width="44" hidden="1" customWidth="1"/>
    <col min="282" max="282" width="19" hidden="1" customWidth="1"/>
    <col min="283" max="302" width="16.28515625" hidden="1" customWidth="1"/>
    <col min="303" max="303" width="19.5703125" hidden="1" customWidth="1"/>
    <col min="304" max="304" width="19" hidden="1" customWidth="1"/>
    <col min="305" max="442" width="42.5703125" hidden="1" customWidth="1"/>
    <col min="443" max="443" width="45.85546875" hidden="1" customWidth="1"/>
    <col min="444" max="444" width="19" hidden="1" customWidth="1"/>
    <col min="445" max="505" width="27.7109375" hidden="1" customWidth="1"/>
    <col min="506" max="506" width="31" hidden="1" customWidth="1"/>
    <col min="507" max="507" width="19.28515625" hidden="1" customWidth="1"/>
    <col min="508" max="509" width="18.140625" hidden="1" customWidth="1"/>
    <col min="510" max="510" width="21.5703125" hidden="1" customWidth="1"/>
    <col min="511" max="511" width="19" hidden="1" customWidth="1"/>
    <col min="512" max="533" width="15.7109375" hidden="1" customWidth="1"/>
    <col min="534" max="534" width="16.7109375" hidden="1" customWidth="1"/>
    <col min="535" max="535" width="19" hidden="1" customWidth="1"/>
    <col min="536" max="551" width="42.5703125" hidden="1" customWidth="1"/>
    <col min="552" max="552" width="45.85546875" hidden="1" customWidth="1"/>
    <col min="553" max="553" width="19" hidden="1" customWidth="1"/>
    <col min="554" max="589" width="15.7109375" hidden="1" customWidth="1"/>
    <col min="590" max="590" width="14.42578125" hidden="1" customWidth="1"/>
    <col min="591" max="591" width="19" hidden="1" customWidth="1"/>
    <col min="592" max="635" width="23.7109375" hidden="1" customWidth="1"/>
    <col min="636" max="636" width="27" hidden="1" customWidth="1"/>
    <col min="637" max="637" width="19" hidden="1" customWidth="1"/>
    <col min="638" max="697" width="39.7109375" hidden="1" customWidth="1"/>
    <col min="698" max="698" width="43.140625" hidden="1" customWidth="1"/>
    <col min="699" max="699" width="19.28515625" hidden="1" customWidth="1"/>
    <col min="700" max="772" width="40.28515625" hidden="1" customWidth="1"/>
    <col min="773" max="773" width="43.5703125" hidden="1" customWidth="1"/>
    <col min="774" max="774" width="19" hidden="1" customWidth="1"/>
    <col min="775" max="834" width="42.42578125" hidden="1" customWidth="1"/>
    <col min="835" max="835" width="45.7109375" hidden="1" customWidth="1"/>
    <col min="836" max="836" width="19.28515625" hidden="1" customWidth="1"/>
    <col min="837" max="847" width="15.7109375" hidden="1" customWidth="1"/>
    <col min="848" max="848" width="14.5703125" hidden="1" customWidth="1"/>
    <col min="849" max="849" width="19" hidden="1" customWidth="1"/>
    <col min="850" max="909" width="35.140625" hidden="1" customWidth="1"/>
    <col min="910" max="910" width="38.5703125" hidden="1" customWidth="1"/>
    <col min="911" max="911" width="19.28515625" hidden="1" customWidth="1"/>
    <col min="912" max="1001" width="40" hidden="1" customWidth="1"/>
    <col min="1002" max="1002" width="43.28515625" hidden="1" customWidth="1"/>
    <col min="1003" max="1003" width="22.140625" hidden="1" customWidth="1"/>
    <col min="1004" max="1004" width="11.140625" hidden="1" customWidth="1"/>
    <col min="1005" max="16384" width="9.140625" hidden="1"/>
  </cols>
  <sheetData>
    <row r="1" spans="1:34" ht="15" customHeight="1" x14ac:dyDescent="0.2">
      <c r="A1" s="91" t="s">
        <v>959</v>
      </c>
      <c r="B1" s="92"/>
      <c r="C1" s="65"/>
      <c r="D1" s="66"/>
      <c r="E1" s="66"/>
      <c r="F1" s="66"/>
      <c r="G1" s="67"/>
      <c r="H1" s="68"/>
      <c r="I1" s="68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4" ht="147" customHeight="1" x14ac:dyDescent="0.2">
      <c r="A2" s="93" t="s">
        <v>960</v>
      </c>
      <c r="B2" s="96" t="s">
        <v>961</v>
      </c>
      <c r="C2" s="69" t="s">
        <v>557</v>
      </c>
      <c r="D2" s="69" t="s">
        <v>509</v>
      </c>
      <c r="E2" s="70" t="s">
        <v>937</v>
      </c>
      <c r="F2" s="70" t="s">
        <v>938</v>
      </c>
      <c r="G2" s="70" t="s">
        <v>939</v>
      </c>
      <c r="H2" s="70" t="s">
        <v>940</v>
      </c>
      <c r="I2" s="69" t="s">
        <v>213</v>
      </c>
      <c r="J2" s="69" t="s">
        <v>210</v>
      </c>
      <c r="K2" s="69" t="s">
        <v>703</v>
      </c>
      <c r="L2" s="70" t="s">
        <v>943</v>
      </c>
      <c r="M2" s="70" t="s">
        <v>936</v>
      </c>
      <c r="N2" s="69" t="s">
        <v>211</v>
      </c>
      <c r="O2" s="69" t="s">
        <v>216</v>
      </c>
      <c r="P2" s="69" t="s">
        <v>249</v>
      </c>
      <c r="Q2" s="69" t="s">
        <v>548</v>
      </c>
      <c r="R2" s="69" t="s">
        <v>896</v>
      </c>
      <c r="S2" s="69" t="s">
        <v>757</v>
      </c>
      <c r="T2" s="69" t="s">
        <v>754</v>
      </c>
      <c r="U2" s="70" t="s">
        <v>941</v>
      </c>
      <c r="V2" s="70" t="s">
        <v>942</v>
      </c>
      <c r="W2" s="69" t="s">
        <v>520</v>
      </c>
      <c r="X2" s="69" t="s">
        <v>217</v>
      </c>
      <c r="Y2" s="69" t="s">
        <v>873</v>
      </c>
      <c r="Z2" s="69" t="s">
        <v>716</v>
      </c>
      <c r="AA2" s="69" t="s">
        <v>206</v>
      </c>
      <c r="AB2" s="69" t="s">
        <v>510</v>
      </c>
      <c r="AC2" s="69" t="s">
        <v>205</v>
      </c>
      <c r="AD2" s="69" t="s">
        <v>209</v>
      </c>
    </row>
    <row r="3" spans="1:34" x14ac:dyDescent="0.2">
      <c r="A3" s="94"/>
      <c r="B3" s="97"/>
      <c r="C3" s="71" t="s">
        <v>556</v>
      </c>
      <c r="D3" s="71" t="s">
        <v>507</v>
      </c>
      <c r="E3" s="71" t="s">
        <v>568</v>
      </c>
      <c r="F3" s="71" t="s">
        <v>944</v>
      </c>
      <c r="G3" s="71" t="s">
        <v>232</v>
      </c>
      <c r="H3" s="72" t="s">
        <v>231</v>
      </c>
      <c r="I3" s="71" t="s">
        <v>472</v>
      </c>
      <c r="J3" s="71" t="s">
        <v>233</v>
      </c>
      <c r="K3" s="71" t="s">
        <v>388</v>
      </c>
      <c r="L3" s="71" t="s">
        <v>580</v>
      </c>
      <c r="M3" s="71" t="s">
        <v>234</v>
      </c>
      <c r="N3" s="71" t="s">
        <v>235</v>
      </c>
      <c r="O3" s="71" t="s">
        <v>471</v>
      </c>
      <c r="P3" s="71" t="s">
        <v>265</v>
      </c>
      <c r="Q3" s="71" t="s">
        <v>549</v>
      </c>
      <c r="R3" s="71" t="s">
        <v>721</v>
      </c>
      <c r="S3" s="71" t="s">
        <v>512</v>
      </c>
      <c r="T3" s="71" t="s">
        <v>236</v>
      </c>
      <c r="U3" s="71" t="s">
        <v>414</v>
      </c>
      <c r="V3" s="71" t="s">
        <v>237</v>
      </c>
      <c r="W3" s="71" t="s">
        <v>519</v>
      </c>
      <c r="X3" s="71" t="s">
        <v>252</v>
      </c>
      <c r="Y3" s="71" t="s">
        <v>872</v>
      </c>
      <c r="Z3" s="71" t="s">
        <v>715</v>
      </c>
      <c r="AA3" s="71" t="s">
        <v>871</v>
      </c>
      <c r="AB3" s="71" t="s">
        <v>513</v>
      </c>
      <c r="AC3" s="71" t="s">
        <v>579</v>
      </c>
      <c r="AD3" s="71" t="s">
        <v>230</v>
      </c>
    </row>
    <row r="4" spans="1:34" x14ac:dyDescent="0.2">
      <c r="A4" s="94"/>
      <c r="B4" s="97"/>
      <c r="C4" s="73" t="e">
        <f>#REF!</f>
        <v>#REF!</v>
      </c>
      <c r="D4" s="73" t="e">
        <f>#REF!</f>
        <v>#REF!</v>
      </c>
      <c r="E4" s="73" t="e">
        <f>#REF!</f>
        <v>#REF!</v>
      </c>
      <c r="F4" s="74" t="e">
        <f>#REF!</f>
        <v>#REF!</v>
      </c>
      <c r="G4" s="73" t="e">
        <f>#REF!</f>
        <v>#REF!</v>
      </c>
      <c r="H4" s="75" t="s">
        <v>226</v>
      </c>
      <c r="I4" s="73" t="e">
        <f>#REF!</f>
        <v>#REF!</v>
      </c>
      <c r="J4" s="73" t="e">
        <f>#REF!</f>
        <v>#REF!</v>
      </c>
      <c r="K4" s="73" t="e">
        <f>#REF!</f>
        <v>#REF!</v>
      </c>
      <c r="L4" s="73" t="e">
        <f>#REF!</f>
        <v>#REF!</v>
      </c>
      <c r="M4" s="73" t="e">
        <f>#REF!</f>
        <v>#REF!</v>
      </c>
      <c r="N4" s="73" t="e">
        <f>#REF!</f>
        <v>#REF!</v>
      </c>
      <c r="O4" s="73" t="e">
        <f>#REF!</f>
        <v>#REF!</v>
      </c>
      <c r="P4" s="74" t="e">
        <f>#REF!</f>
        <v>#REF!</v>
      </c>
      <c r="Q4" s="73" t="e">
        <f>#REF!</f>
        <v>#REF!</v>
      </c>
      <c r="R4" s="73" t="e">
        <f>#REF!</f>
        <v>#REF!</v>
      </c>
      <c r="S4" s="74" t="e">
        <f>#REF!</f>
        <v>#REF!</v>
      </c>
      <c r="T4" s="74" t="e">
        <f>#REF!</f>
        <v>#REF!</v>
      </c>
      <c r="U4" s="74" t="e">
        <f>#REF!</f>
        <v>#REF!</v>
      </c>
      <c r="V4" s="73" t="e">
        <f>#REF!</f>
        <v>#REF!</v>
      </c>
      <c r="W4" s="73" t="e">
        <f>#REF!</f>
        <v>#REF!</v>
      </c>
      <c r="X4" s="73" t="e">
        <f>#REF!</f>
        <v>#REF!</v>
      </c>
      <c r="Y4" s="73" t="e">
        <f>#REF!</f>
        <v>#REF!</v>
      </c>
      <c r="Z4" s="73" t="e">
        <f>#REF!</f>
        <v>#REF!</v>
      </c>
      <c r="AA4" s="73" t="e">
        <f>#REF!</f>
        <v>#REF!</v>
      </c>
      <c r="AB4" s="73" t="e">
        <f>#REF!</f>
        <v>#REF!</v>
      </c>
      <c r="AC4" s="74" t="e">
        <f>#REF!</f>
        <v>#REF!</v>
      </c>
      <c r="AD4" s="73" t="e">
        <f>#REF!</f>
        <v>#REF!</v>
      </c>
    </row>
    <row r="5" spans="1:34" x14ac:dyDescent="0.2">
      <c r="A5" s="94"/>
      <c r="B5" s="97"/>
      <c r="C5" s="76"/>
      <c r="D5" s="76"/>
      <c r="E5" s="76"/>
      <c r="F5" s="77" t="s">
        <v>889</v>
      </c>
      <c r="G5" s="76"/>
      <c r="H5" s="78"/>
      <c r="I5" s="76"/>
      <c r="J5" s="76"/>
      <c r="K5" s="76"/>
      <c r="L5" s="76"/>
      <c r="M5" s="76"/>
      <c r="N5" s="76"/>
      <c r="O5" s="76"/>
      <c r="P5" s="79"/>
      <c r="Q5" s="76"/>
      <c r="R5" s="76"/>
      <c r="S5" s="79"/>
      <c r="T5" s="79"/>
      <c r="U5" s="80" t="s">
        <v>888</v>
      </c>
      <c r="V5" s="76"/>
      <c r="W5" s="76"/>
      <c r="X5" s="76"/>
      <c r="Y5" s="76"/>
      <c r="Z5" s="76"/>
      <c r="AA5" s="76"/>
      <c r="AB5" s="76"/>
      <c r="AC5" s="81" t="s">
        <v>946</v>
      </c>
      <c r="AD5" s="76"/>
    </row>
    <row r="6" spans="1:34" x14ac:dyDescent="0.2">
      <c r="A6" s="95"/>
      <c r="B6" s="98"/>
      <c r="C6" s="76"/>
      <c r="D6" s="76"/>
      <c r="E6" s="76"/>
      <c r="F6" s="77" t="e">
        <f>#REF!</f>
        <v>#REF!</v>
      </c>
      <c r="G6" s="76"/>
      <c r="H6" s="78"/>
      <c r="I6" s="76"/>
      <c r="J6" s="76"/>
      <c r="K6" s="76"/>
      <c r="L6" s="76"/>
      <c r="M6" s="76"/>
      <c r="N6" s="76"/>
      <c r="O6" s="76"/>
      <c r="P6" s="79"/>
      <c r="Q6" s="76"/>
      <c r="R6" s="76"/>
      <c r="S6" s="79"/>
      <c r="T6" s="79"/>
      <c r="U6" s="77" t="e">
        <f>#REF!</f>
        <v>#REF!</v>
      </c>
      <c r="V6" s="76"/>
      <c r="W6" s="76"/>
      <c r="X6" s="76"/>
      <c r="Y6" s="76"/>
      <c r="Z6" s="76"/>
      <c r="AA6" s="76"/>
      <c r="AB6" s="76"/>
      <c r="AC6" s="77" t="e">
        <f>#REF!</f>
        <v>#REF!</v>
      </c>
      <c r="AD6" s="76"/>
    </row>
    <row r="7" spans="1:34" x14ac:dyDescent="0.2">
      <c r="A7" s="82" t="s">
        <v>269</v>
      </c>
      <c r="B7" s="83" t="str">
        <f t="shared" ref="B7:B70" si="0">IFERROR(VLOOKUP($A7,EXPERI,2,FALSE),"-")</f>
        <v>Resíduos de tecidos animais</v>
      </c>
      <c r="C7" s="84" t="str">
        <f t="shared" ref="C7:C70" si="1">IFERROR(VLOOKUP($A7,ADELINOGONÇALVES,2,FALSE),"-")</f>
        <v>-</v>
      </c>
      <c r="D7" s="84" t="str">
        <f t="shared" ref="D7:D70" si="2">IFERROR(VLOOKUP($A7,ANTONIOISIDRO,2,FALSE),"-")</f>
        <v>-</v>
      </c>
      <c r="E7" s="84" t="str">
        <f t="shared" ref="E7:E70" si="3">IFERROR(VLOOKUP($A7,ARMCPRS,2,FALSE),"-")</f>
        <v>-</v>
      </c>
      <c r="F7" s="84" t="str">
        <f t="shared" ref="F7:F70" si="4">IFERROR(VLOOKUP($A7,ARMETRS,2,FALSE),"-")</f>
        <v>R1</v>
      </c>
      <c r="G7" s="84" t="str">
        <f t="shared" ref="G7:G70" si="5">IFERROR(VLOOKUP($A7,ARMETZLET,2,FALSE),"-")</f>
        <v>-</v>
      </c>
      <c r="H7" s="84" t="str">
        <f t="shared" ref="H7:H70" si="6">IFERROR(VLOOKUP($A7,ARMETZO,2,FALSE),"-")</f>
        <v>-</v>
      </c>
      <c r="I7" s="84" t="str">
        <f t="shared" ref="I7:I70" si="7">IFERROR(VLOOKUP($A7,APICIUS,2,FALSE),"-")</f>
        <v>-</v>
      </c>
      <c r="J7" s="84" t="str">
        <f t="shared" ref="J7:J70" si="8">IFERROR(VLOOKUP($A7,AUTORIBEIRA,2,FALSE),"-")</f>
        <v>-</v>
      </c>
      <c r="K7" s="84" t="str">
        <f t="shared" ref="K7:K70" si="9">IFERROR(VLOOKUP($A7,CCORREIA,2,FALSE),"-")</f>
        <v>-</v>
      </c>
      <c r="L7" s="84" t="str">
        <f t="shared" ref="L7:L70" si="10">IFERROR(VLOOKUP($A7,CMF,2,FALSE),"-")</f>
        <v>-</v>
      </c>
      <c r="M7" s="84" t="str">
        <f t="shared" ref="M7:M70" si="11">IFERROR(VLOOKUP($A7,DVG,2,FALSE),"-")</f>
        <v>-</v>
      </c>
      <c r="N7" s="84" t="str">
        <f t="shared" ref="N7:N70" si="12">IFERROR(VLOOKUP($A7,ECOCOLOR,2,FALSE),"-")</f>
        <v>-</v>
      </c>
      <c r="O7" s="84" t="str">
        <f t="shared" ref="O7:O70" si="13">IFERROR(VLOOKUP($A7,FILTRAMADEIRA,2,FALSE),"-")</f>
        <v>-</v>
      </c>
      <c r="P7" s="84" t="str">
        <f t="shared" ref="P7:P70" si="14">IFERROR(VLOOKUP($A7,HIPERSUCATA,2,FALSE),"-")</f>
        <v>-</v>
      </c>
      <c r="Q7" s="84" t="str">
        <f t="shared" ref="Q7:Q70" si="15">IFERROR(VLOOKUP($A7,HJSUCATA,2,FALSE),"-")</f>
        <v>-</v>
      </c>
      <c r="R7" s="84" t="str">
        <f t="shared" ref="R7:R70" si="16">IFERROR(VLOOKUP($A7,INTERQUANTUM,2,FALSE),"-")</f>
        <v>-</v>
      </c>
      <c r="S7" s="84" t="str">
        <f t="shared" ref="S7:S70" si="17">IFERROR(VLOOKUP($A7,MADEIRACARTAOCAMACHA,2,FALSE),"-")</f>
        <v>-</v>
      </c>
      <c r="T7" s="84" t="str">
        <f t="shared" ref="T7:T70" si="18">IFERROR(VLOOKUP($A7,MADEIRACARTAOVASCOGIL,2,FALSE),"-")</f>
        <v>-</v>
      </c>
      <c r="U7" s="84" t="str">
        <f t="shared" ref="U7:U70" si="19">IFERROR(VLOOKUP($A7,MWRBOAMORTE,2,FALSE),"-")</f>
        <v>-</v>
      </c>
      <c r="V7" s="84" t="str">
        <f t="shared" ref="V7:V70" si="20">IFERROR(VLOOKUP($A7,MWRCAMACHA,2,FALSE),"-")</f>
        <v>-</v>
      </c>
      <c r="W7" s="84" t="str">
        <f t="shared" ref="W7:W70" si="21">IFERROR(VLOOKUP($A7,OLC,2,FALSE),"-")</f>
        <v>-</v>
      </c>
      <c r="X7" s="84" t="str">
        <f t="shared" ref="X7:X70" si="22">IFERROR(VLOOKUP($A7,OLEOTORRES,2,FALSE),"-")</f>
        <v>-</v>
      </c>
      <c r="Y7" s="84" t="str">
        <f t="shared" ref="Y7:Y70" si="23">IFERROR(VLOOKUP($A7,PANARIBLOCO,2,FALSE),"-")</f>
        <v>-</v>
      </c>
      <c r="Z7" s="84" t="str">
        <f t="shared" ref="Z7:Z70" si="24">IFERROR(VLOOKUP($A7,PEÇASRAM,2,FALSE),"-")</f>
        <v>-</v>
      </c>
      <c r="AA7" s="84" t="str">
        <f t="shared" ref="AA7:AA70" si="25">IFERROR(VLOOKUP($A7,QUINTATERRABOA,2,FALSE),"-")</f>
        <v>-</v>
      </c>
      <c r="AB7" s="84" t="str">
        <f t="shared" ref="AB7:AB70" si="26">IFERROR(VLOOKUP($A7,RECICLILHA,2,FALSE),"-")</f>
        <v>-</v>
      </c>
      <c r="AC7" s="84" t="str">
        <f t="shared" ref="AC7:AC70" si="27">IFERROR(VLOOKUP($A7,SERLIMA,2,FALSE),"-")</f>
        <v>-</v>
      </c>
      <c r="AD7" s="84" t="str">
        <f t="shared" ref="AD7:AD70" si="28">IFERROR(VLOOKUP($A7,SOCISCO,2,FALSE),"-")</f>
        <v>-</v>
      </c>
      <c r="AH7" s="38" t="str">
        <f t="shared" ref="AH7:AH70" si="29">IFERROR(VLOOKUP($A7,EXPERI,2,FALSE),"-")</f>
        <v>Resíduos de tecidos animais</v>
      </c>
    </row>
    <row r="8" spans="1:34" x14ac:dyDescent="0.2">
      <c r="A8" s="82" t="s">
        <v>271</v>
      </c>
      <c r="B8" s="83" t="str">
        <f t="shared" si="0"/>
        <v xml:space="preserve">Resíduos de tecidos vegetais </v>
      </c>
      <c r="C8" s="84" t="str">
        <f t="shared" si="1"/>
        <v>-</v>
      </c>
      <c r="D8" s="84" t="str">
        <f t="shared" si="2"/>
        <v>-</v>
      </c>
      <c r="E8" s="84" t="str">
        <f t="shared" si="3"/>
        <v>-</v>
      </c>
      <c r="F8" s="84" t="str">
        <f t="shared" si="4"/>
        <v>R1/R3</v>
      </c>
      <c r="G8" s="84" t="str">
        <f t="shared" si="5"/>
        <v>-</v>
      </c>
      <c r="H8" s="84" t="str">
        <f t="shared" si="6"/>
        <v>-</v>
      </c>
      <c r="I8" s="84" t="str">
        <f t="shared" si="7"/>
        <v>-</v>
      </c>
      <c r="J8" s="84" t="str">
        <f t="shared" si="8"/>
        <v>-</v>
      </c>
      <c r="K8" s="84" t="str">
        <f t="shared" si="9"/>
        <v>-</v>
      </c>
      <c r="L8" s="84" t="str">
        <f t="shared" si="10"/>
        <v>-</v>
      </c>
      <c r="M8" s="84" t="str">
        <f t="shared" si="11"/>
        <v>-</v>
      </c>
      <c r="N8" s="84" t="str">
        <f t="shared" si="12"/>
        <v>-</v>
      </c>
      <c r="O8" s="84" t="str">
        <f t="shared" si="13"/>
        <v>-</v>
      </c>
      <c r="P8" s="84" t="str">
        <f t="shared" si="14"/>
        <v>-</v>
      </c>
      <c r="Q8" s="84" t="str">
        <f t="shared" si="15"/>
        <v>-</v>
      </c>
      <c r="R8" s="84" t="str">
        <f t="shared" si="16"/>
        <v>-</v>
      </c>
      <c r="S8" s="84" t="str">
        <f t="shared" si="17"/>
        <v>-</v>
      </c>
      <c r="T8" s="84" t="str">
        <f t="shared" si="18"/>
        <v>-</v>
      </c>
      <c r="U8" s="84" t="str">
        <f t="shared" si="19"/>
        <v>-</v>
      </c>
      <c r="V8" s="84" t="str">
        <f t="shared" si="20"/>
        <v>-</v>
      </c>
      <c r="W8" s="84" t="str">
        <f t="shared" si="21"/>
        <v>-</v>
      </c>
      <c r="X8" s="84" t="str">
        <f t="shared" si="22"/>
        <v>-</v>
      </c>
      <c r="Y8" s="84" t="str">
        <f t="shared" si="23"/>
        <v>-</v>
      </c>
      <c r="Z8" s="84" t="str">
        <f t="shared" si="24"/>
        <v>-</v>
      </c>
      <c r="AA8" s="84" t="str">
        <f t="shared" si="25"/>
        <v>-</v>
      </c>
      <c r="AB8" s="84" t="str">
        <f t="shared" si="26"/>
        <v>-</v>
      </c>
      <c r="AC8" s="84" t="str">
        <f t="shared" si="27"/>
        <v>-</v>
      </c>
      <c r="AD8" s="84" t="str">
        <f t="shared" si="28"/>
        <v>-</v>
      </c>
      <c r="AH8" s="38" t="str">
        <f t="shared" si="29"/>
        <v xml:space="preserve">Resíduos de tecidos vegetais </v>
      </c>
    </row>
    <row r="9" spans="1:34" x14ac:dyDescent="0.2">
      <c r="A9" s="82" t="s">
        <v>53</v>
      </c>
      <c r="B9" s="83" t="str">
        <f t="shared" si="0"/>
        <v>Resíduos de plásticos (excluindo embalagens)</v>
      </c>
      <c r="C9" s="84" t="str">
        <f t="shared" si="1"/>
        <v>-</v>
      </c>
      <c r="D9" s="84" t="str">
        <f t="shared" si="2"/>
        <v>-</v>
      </c>
      <c r="E9" s="84" t="str">
        <f t="shared" si="3"/>
        <v>-</v>
      </c>
      <c r="F9" s="84" t="str">
        <f t="shared" si="4"/>
        <v>R1</v>
      </c>
      <c r="G9" s="84" t="str">
        <f t="shared" si="5"/>
        <v>-</v>
      </c>
      <c r="H9" s="84" t="str">
        <f t="shared" si="6"/>
        <v>-</v>
      </c>
      <c r="I9" s="84" t="str">
        <f t="shared" si="7"/>
        <v>-</v>
      </c>
      <c r="J9" s="84" t="str">
        <f t="shared" si="8"/>
        <v>-</v>
      </c>
      <c r="K9" s="84" t="str">
        <f t="shared" si="9"/>
        <v>-</v>
      </c>
      <c r="L9" s="84" t="str">
        <f t="shared" si="10"/>
        <v>-</v>
      </c>
      <c r="M9" s="84" t="str">
        <f t="shared" si="11"/>
        <v>-</v>
      </c>
      <c r="N9" s="84" t="str">
        <f t="shared" si="12"/>
        <v>-</v>
      </c>
      <c r="O9" s="84" t="str">
        <f t="shared" si="13"/>
        <v>-</v>
      </c>
      <c r="P9" s="84" t="str">
        <f t="shared" si="14"/>
        <v>-</v>
      </c>
      <c r="Q9" s="84" t="str">
        <f t="shared" si="15"/>
        <v>-</v>
      </c>
      <c r="R9" s="84" t="str">
        <f t="shared" si="16"/>
        <v>-</v>
      </c>
      <c r="S9" s="84" t="str">
        <f t="shared" si="17"/>
        <v>-</v>
      </c>
      <c r="T9" s="84" t="str">
        <f t="shared" si="18"/>
        <v>-</v>
      </c>
      <c r="U9" s="84" t="str">
        <f t="shared" si="19"/>
        <v>-</v>
      </c>
      <c r="V9" s="84" t="str">
        <f t="shared" si="20"/>
        <v>R12/R13</v>
      </c>
      <c r="W9" s="84" t="str">
        <f t="shared" si="21"/>
        <v>-</v>
      </c>
      <c r="X9" s="84" t="str">
        <f t="shared" si="22"/>
        <v>-</v>
      </c>
      <c r="Y9" s="84" t="str">
        <f t="shared" si="23"/>
        <v>-</v>
      </c>
      <c r="Z9" s="84" t="str">
        <f t="shared" si="24"/>
        <v>-</v>
      </c>
      <c r="AA9" s="84" t="str">
        <f t="shared" si="25"/>
        <v>-</v>
      </c>
      <c r="AB9" s="84" t="str">
        <f t="shared" si="26"/>
        <v>-</v>
      </c>
      <c r="AC9" s="84" t="str">
        <f t="shared" si="27"/>
        <v>-</v>
      </c>
      <c r="AD9" s="84" t="str">
        <f t="shared" si="28"/>
        <v>-</v>
      </c>
      <c r="AH9" s="38" t="str">
        <f t="shared" si="29"/>
        <v>Resíduos de plásticos (excluindo embalagens)</v>
      </c>
    </row>
    <row r="10" spans="1:34" x14ac:dyDescent="0.2">
      <c r="A10" s="82" t="s">
        <v>273</v>
      </c>
      <c r="B10" s="83" t="str">
        <f t="shared" si="0"/>
        <v xml:space="preserve">Fezes, urina e estrume de animais*, efluentes recolhidos separadamente e tratados noutro local </v>
      </c>
      <c r="C10" s="84" t="str">
        <f t="shared" si="1"/>
        <v>-</v>
      </c>
      <c r="D10" s="84" t="str">
        <f t="shared" si="2"/>
        <v>-</v>
      </c>
      <c r="E10" s="84" t="str">
        <f t="shared" si="3"/>
        <v>-</v>
      </c>
      <c r="F10" s="84" t="str">
        <f t="shared" si="4"/>
        <v>R1/D1</v>
      </c>
      <c r="G10" s="84" t="str">
        <f t="shared" si="5"/>
        <v>-</v>
      </c>
      <c r="H10" s="84" t="str">
        <f t="shared" si="6"/>
        <v>-</v>
      </c>
      <c r="I10" s="84" t="str">
        <f t="shared" si="7"/>
        <v>-</v>
      </c>
      <c r="J10" s="84" t="str">
        <f t="shared" si="8"/>
        <v>-</v>
      </c>
      <c r="K10" s="84" t="str">
        <f t="shared" si="9"/>
        <v>-</v>
      </c>
      <c r="L10" s="84" t="str">
        <f t="shared" si="10"/>
        <v>-</v>
      </c>
      <c r="M10" s="84" t="str">
        <f t="shared" si="11"/>
        <v>-</v>
      </c>
      <c r="N10" s="84" t="str">
        <f t="shared" si="12"/>
        <v>-</v>
      </c>
      <c r="O10" s="84" t="str">
        <f t="shared" si="13"/>
        <v>-</v>
      </c>
      <c r="P10" s="84" t="str">
        <f t="shared" si="14"/>
        <v>-</v>
      </c>
      <c r="Q10" s="84" t="str">
        <f t="shared" si="15"/>
        <v>-</v>
      </c>
      <c r="R10" s="84" t="str">
        <f t="shared" si="16"/>
        <v>-</v>
      </c>
      <c r="S10" s="84" t="str">
        <f t="shared" si="17"/>
        <v>-</v>
      </c>
      <c r="T10" s="84" t="str">
        <f t="shared" si="18"/>
        <v>-</v>
      </c>
      <c r="U10" s="84" t="str">
        <f t="shared" si="19"/>
        <v>-</v>
      </c>
      <c r="V10" s="84" t="str">
        <f t="shared" si="20"/>
        <v>-</v>
      </c>
      <c r="W10" s="84" t="str">
        <f t="shared" si="21"/>
        <v>-</v>
      </c>
      <c r="X10" s="84" t="str">
        <f t="shared" si="22"/>
        <v>-</v>
      </c>
      <c r="Y10" s="84" t="str">
        <f t="shared" si="23"/>
        <v>-</v>
      </c>
      <c r="Z10" s="84" t="str">
        <f t="shared" si="24"/>
        <v>-</v>
      </c>
      <c r="AA10" s="84" t="str">
        <f t="shared" si="25"/>
        <v>-</v>
      </c>
      <c r="AB10" s="84" t="str">
        <f t="shared" si="26"/>
        <v>-</v>
      </c>
      <c r="AC10" s="84" t="str">
        <f t="shared" si="27"/>
        <v>-</v>
      </c>
      <c r="AD10" s="84" t="str">
        <f t="shared" si="28"/>
        <v>-</v>
      </c>
      <c r="AH10" s="38" t="str">
        <f t="shared" si="29"/>
        <v xml:space="preserve">Fezes, urina e estrume de animais*, efluentes recolhidos separadamente e tratados noutro local </v>
      </c>
    </row>
    <row r="11" spans="1:34" x14ac:dyDescent="0.2">
      <c r="A11" s="82" t="s">
        <v>274</v>
      </c>
      <c r="B11" s="83" t="str">
        <f t="shared" si="0"/>
        <v xml:space="preserve">Resíduos silvícolas </v>
      </c>
      <c r="C11" s="84" t="str">
        <f t="shared" si="1"/>
        <v>-</v>
      </c>
      <c r="D11" s="84" t="str">
        <f t="shared" si="2"/>
        <v>-</v>
      </c>
      <c r="E11" s="84" t="str">
        <f t="shared" si="3"/>
        <v>-</v>
      </c>
      <c r="F11" s="84" t="str">
        <f t="shared" si="4"/>
        <v>R1/R3</v>
      </c>
      <c r="G11" s="84" t="str">
        <f t="shared" si="5"/>
        <v>-</v>
      </c>
      <c r="H11" s="84" t="str">
        <f t="shared" si="6"/>
        <v>-</v>
      </c>
      <c r="I11" s="84" t="str">
        <f t="shared" si="7"/>
        <v>-</v>
      </c>
      <c r="J11" s="84" t="str">
        <f t="shared" si="8"/>
        <v>-</v>
      </c>
      <c r="K11" s="84" t="str">
        <f t="shared" si="9"/>
        <v>-</v>
      </c>
      <c r="L11" s="84" t="str">
        <f t="shared" si="10"/>
        <v>-</v>
      </c>
      <c r="M11" s="84" t="str">
        <f t="shared" si="11"/>
        <v>-</v>
      </c>
      <c r="N11" s="84" t="str">
        <f t="shared" si="12"/>
        <v>-</v>
      </c>
      <c r="O11" s="84" t="str">
        <f t="shared" si="13"/>
        <v>-</v>
      </c>
      <c r="P11" s="84" t="str">
        <f t="shared" si="14"/>
        <v>-</v>
      </c>
      <c r="Q11" s="84" t="str">
        <f t="shared" si="15"/>
        <v>-</v>
      </c>
      <c r="R11" s="84" t="str">
        <f t="shared" si="16"/>
        <v>-</v>
      </c>
      <c r="S11" s="84" t="str">
        <f t="shared" si="17"/>
        <v>-</v>
      </c>
      <c r="T11" s="84" t="str">
        <f t="shared" si="18"/>
        <v>-</v>
      </c>
      <c r="U11" s="84" t="str">
        <f t="shared" si="19"/>
        <v>-</v>
      </c>
      <c r="V11" s="84" t="str">
        <f t="shared" si="20"/>
        <v>-</v>
      </c>
      <c r="W11" s="84" t="str">
        <f t="shared" si="21"/>
        <v>-</v>
      </c>
      <c r="X11" s="84" t="str">
        <f t="shared" si="22"/>
        <v>-</v>
      </c>
      <c r="Y11" s="84" t="str">
        <f t="shared" si="23"/>
        <v>-</v>
      </c>
      <c r="Z11" s="84" t="str">
        <f t="shared" si="24"/>
        <v>-</v>
      </c>
      <c r="AA11" s="84" t="str">
        <f t="shared" si="25"/>
        <v>-</v>
      </c>
      <c r="AB11" s="84" t="str">
        <f t="shared" si="26"/>
        <v>-</v>
      </c>
      <c r="AC11" s="84" t="str">
        <f t="shared" si="27"/>
        <v>-</v>
      </c>
      <c r="AD11" s="84" t="str">
        <f t="shared" si="28"/>
        <v>-</v>
      </c>
      <c r="AH11" s="38" t="str">
        <f t="shared" si="29"/>
        <v xml:space="preserve">Resíduos silvícolas </v>
      </c>
    </row>
    <row r="12" spans="1:34" x14ac:dyDescent="0.2">
      <c r="A12" s="82" t="s">
        <v>276</v>
      </c>
      <c r="B12" s="83" t="str">
        <f t="shared" si="0"/>
        <v xml:space="preserve">Outros resíduos não anteriormente especificados </v>
      </c>
      <c r="C12" s="84" t="str">
        <f t="shared" si="1"/>
        <v>-</v>
      </c>
      <c r="D12" s="84" t="str">
        <f t="shared" si="2"/>
        <v>-</v>
      </c>
      <c r="E12" s="84" t="str">
        <f t="shared" si="3"/>
        <v>-</v>
      </c>
      <c r="F12" s="84" t="str">
        <f t="shared" si="4"/>
        <v>R1/D1</v>
      </c>
      <c r="G12" s="84" t="str">
        <f t="shared" si="5"/>
        <v>-</v>
      </c>
      <c r="H12" s="84" t="str">
        <f t="shared" si="6"/>
        <v>-</v>
      </c>
      <c r="I12" s="84" t="str">
        <f t="shared" si="7"/>
        <v>-</v>
      </c>
      <c r="J12" s="84" t="str">
        <f t="shared" si="8"/>
        <v>-</v>
      </c>
      <c r="K12" s="84" t="str">
        <f t="shared" si="9"/>
        <v>-</v>
      </c>
      <c r="L12" s="84" t="str">
        <f t="shared" si="10"/>
        <v>-</v>
      </c>
      <c r="M12" s="84" t="str">
        <f t="shared" si="11"/>
        <v>-</v>
      </c>
      <c r="N12" s="84" t="str">
        <f t="shared" si="12"/>
        <v>-</v>
      </c>
      <c r="O12" s="84" t="str">
        <f t="shared" si="13"/>
        <v>-</v>
      </c>
      <c r="P12" s="84" t="str">
        <f t="shared" si="14"/>
        <v>-</v>
      </c>
      <c r="Q12" s="84" t="str">
        <f t="shared" si="15"/>
        <v>-</v>
      </c>
      <c r="R12" s="84" t="str">
        <f t="shared" si="16"/>
        <v>-</v>
      </c>
      <c r="S12" s="84" t="str">
        <f t="shared" si="17"/>
        <v>-</v>
      </c>
      <c r="T12" s="84" t="str">
        <f t="shared" si="18"/>
        <v>-</v>
      </c>
      <c r="U12" s="84" t="str">
        <f t="shared" si="19"/>
        <v>-</v>
      </c>
      <c r="V12" s="84" t="str">
        <f t="shared" si="20"/>
        <v>-</v>
      </c>
      <c r="W12" s="84" t="str">
        <f t="shared" si="21"/>
        <v>-</v>
      </c>
      <c r="X12" s="84" t="str">
        <f t="shared" si="22"/>
        <v>-</v>
      </c>
      <c r="Y12" s="84" t="str">
        <f t="shared" si="23"/>
        <v>-</v>
      </c>
      <c r="Z12" s="84" t="str">
        <f t="shared" si="24"/>
        <v>-</v>
      </c>
      <c r="AA12" s="84" t="str">
        <f t="shared" si="25"/>
        <v>-</v>
      </c>
      <c r="AB12" s="84" t="str">
        <f t="shared" si="26"/>
        <v>-</v>
      </c>
      <c r="AC12" s="84" t="str">
        <f t="shared" si="27"/>
        <v>-</v>
      </c>
      <c r="AD12" s="84" t="str">
        <f t="shared" si="28"/>
        <v>-</v>
      </c>
      <c r="AH12" s="38" t="str">
        <f t="shared" si="29"/>
        <v xml:space="preserve">Outros resíduos não anteriormente especificados </v>
      </c>
    </row>
    <row r="13" spans="1:34" x14ac:dyDescent="0.2">
      <c r="A13" s="82" t="s">
        <v>278</v>
      </c>
      <c r="B13" s="83" t="str">
        <f t="shared" si="0"/>
        <v xml:space="preserve">Resíduos de tecidos animais </v>
      </c>
      <c r="C13" s="84" t="str">
        <f t="shared" si="1"/>
        <v>-</v>
      </c>
      <c r="D13" s="84" t="str">
        <f t="shared" si="2"/>
        <v>-</v>
      </c>
      <c r="E13" s="84" t="str">
        <f t="shared" si="3"/>
        <v>-</v>
      </c>
      <c r="F13" s="84" t="str">
        <f t="shared" si="4"/>
        <v>R1/D1</v>
      </c>
      <c r="G13" s="84" t="str">
        <f t="shared" si="5"/>
        <v>-</v>
      </c>
      <c r="H13" s="84" t="str">
        <f t="shared" si="6"/>
        <v>-</v>
      </c>
      <c r="I13" s="84" t="str">
        <f t="shared" si="7"/>
        <v>-</v>
      </c>
      <c r="J13" s="84" t="str">
        <f t="shared" si="8"/>
        <v>-</v>
      </c>
      <c r="K13" s="84" t="str">
        <f t="shared" si="9"/>
        <v>-</v>
      </c>
      <c r="L13" s="84" t="str">
        <f t="shared" si="10"/>
        <v>-</v>
      </c>
      <c r="M13" s="84" t="str">
        <f t="shared" si="11"/>
        <v>-</v>
      </c>
      <c r="N13" s="84" t="str">
        <f t="shared" si="12"/>
        <v>-</v>
      </c>
      <c r="O13" s="84" t="str">
        <f t="shared" si="13"/>
        <v>-</v>
      </c>
      <c r="P13" s="84" t="str">
        <f t="shared" si="14"/>
        <v>-</v>
      </c>
      <c r="Q13" s="84" t="str">
        <f t="shared" si="15"/>
        <v>-</v>
      </c>
      <c r="R13" s="84" t="str">
        <f t="shared" si="16"/>
        <v>-</v>
      </c>
      <c r="S13" s="84" t="str">
        <f t="shared" si="17"/>
        <v>-</v>
      </c>
      <c r="T13" s="84" t="str">
        <f t="shared" si="18"/>
        <v>-</v>
      </c>
      <c r="U13" s="84" t="str">
        <f t="shared" si="19"/>
        <v>-</v>
      </c>
      <c r="V13" s="84" t="str">
        <f t="shared" si="20"/>
        <v>-</v>
      </c>
      <c r="W13" s="84" t="str">
        <f t="shared" si="21"/>
        <v>-</v>
      </c>
      <c r="X13" s="84" t="str">
        <f t="shared" si="22"/>
        <v>-</v>
      </c>
      <c r="Y13" s="84" t="str">
        <f t="shared" si="23"/>
        <v>-</v>
      </c>
      <c r="Z13" s="84" t="str">
        <f t="shared" si="24"/>
        <v>-</v>
      </c>
      <c r="AA13" s="84" t="str">
        <f t="shared" si="25"/>
        <v>-</v>
      </c>
      <c r="AB13" s="84" t="str">
        <f t="shared" si="26"/>
        <v>-</v>
      </c>
      <c r="AC13" s="84" t="str">
        <f t="shared" si="27"/>
        <v>-</v>
      </c>
      <c r="AD13" s="84" t="str">
        <f t="shared" si="28"/>
        <v>-</v>
      </c>
      <c r="AH13" s="38" t="str">
        <f t="shared" si="29"/>
        <v xml:space="preserve">Resíduos de tecidos animais </v>
      </c>
    </row>
    <row r="14" spans="1:34" x14ac:dyDescent="0.2">
      <c r="A14" s="82" t="s">
        <v>280</v>
      </c>
      <c r="B14" s="83" t="str">
        <f t="shared" si="0"/>
        <v xml:space="preserve">Matérias impróprias para consumo ou processamento </v>
      </c>
      <c r="C14" s="84" t="str">
        <f t="shared" si="1"/>
        <v>-</v>
      </c>
      <c r="D14" s="84" t="str">
        <f t="shared" si="2"/>
        <v>-</v>
      </c>
      <c r="E14" s="84" t="str">
        <f t="shared" si="3"/>
        <v>-</v>
      </c>
      <c r="F14" s="84" t="str">
        <f t="shared" si="4"/>
        <v>R1/D1</v>
      </c>
      <c r="G14" s="84" t="str">
        <f t="shared" si="5"/>
        <v>-</v>
      </c>
      <c r="H14" s="84" t="str">
        <f t="shared" si="6"/>
        <v>-</v>
      </c>
      <c r="I14" s="84" t="str">
        <f t="shared" si="7"/>
        <v>-</v>
      </c>
      <c r="J14" s="84" t="str">
        <f t="shared" si="8"/>
        <v>-</v>
      </c>
      <c r="K14" s="84" t="str">
        <f t="shared" si="9"/>
        <v>-</v>
      </c>
      <c r="L14" s="84" t="str">
        <f t="shared" si="10"/>
        <v>-</v>
      </c>
      <c r="M14" s="84" t="str">
        <f t="shared" si="11"/>
        <v>-</v>
      </c>
      <c r="N14" s="84" t="str">
        <f t="shared" si="12"/>
        <v>-</v>
      </c>
      <c r="O14" s="84" t="str">
        <f t="shared" si="13"/>
        <v>-</v>
      </c>
      <c r="P14" s="84" t="str">
        <f t="shared" si="14"/>
        <v>-</v>
      </c>
      <c r="Q14" s="84" t="str">
        <f t="shared" si="15"/>
        <v>-</v>
      </c>
      <c r="R14" s="84" t="str">
        <f t="shared" si="16"/>
        <v>-</v>
      </c>
      <c r="S14" s="84" t="str">
        <f t="shared" si="17"/>
        <v>-</v>
      </c>
      <c r="T14" s="84" t="str">
        <f t="shared" si="18"/>
        <v>-</v>
      </c>
      <c r="U14" s="84" t="str">
        <f t="shared" si="19"/>
        <v>-</v>
      </c>
      <c r="V14" s="84" t="str">
        <f t="shared" si="20"/>
        <v>-</v>
      </c>
      <c r="W14" s="84" t="str">
        <f t="shared" si="21"/>
        <v>-</v>
      </c>
      <c r="X14" s="84" t="str">
        <f t="shared" si="22"/>
        <v>-</v>
      </c>
      <c r="Y14" s="84" t="str">
        <f t="shared" si="23"/>
        <v>-</v>
      </c>
      <c r="Z14" s="84" t="str">
        <f t="shared" si="24"/>
        <v>-</v>
      </c>
      <c r="AA14" s="84" t="str">
        <f t="shared" si="25"/>
        <v>-</v>
      </c>
      <c r="AB14" s="84" t="str">
        <f t="shared" si="26"/>
        <v>-</v>
      </c>
      <c r="AC14" s="84" t="str">
        <f t="shared" si="27"/>
        <v>-</v>
      </c>
      <c r="AD14" s="84" t="str">
        <f t="shared" si="28"/>
        <v>-</v>
      </c>
      <c r="AH14" s="38" t="str">
        <f t="shared" si="29"/>
        <v xml:space="preserve">Matérias impróprias para consumo ou processamento </v>
      </c>
    </row>
    <row r="15" spans="1:34" x14ac:dyDescent="0.2">
      <c r="A15" s="82" t="s">
        <v>282</v>
      </c>
      <c r="B15" s="83" t="str">
        <f t="shared" si="0"/>
        <v xml:space="preserve">Lamas do tratamento local de efluentes </v>
      </c>
      <c r="C15" s="84" t="str">
        <f t="shared" si="1"/>
        <v>-</v>
      </c>
      <c r="D15" s="84" t="str">
        <f t="shared" si="2"/>
        <v>-</v>
      </c>
      <c r="E15" s="84" t="str">
        <f t="shared" si="3"/>
        <v>-</v>
      </c>
      <c r="F15" s="84" t="str">
        <f t="shared" si="4"/>
        <v>D1</v>
      </c>
      <c r="G15" s="84" t="str">
        <f t="shared" si="5"/>
        <v>-</v>
      </c>
      <c r="H15" s="84" t="str">
        <f t="shared" si="6"/>
        <v>-</v>
      </c>
      <c r="I15" s="84" t="str">
        <f t="shared" si="7"/>
        <v>-</v>
      </c>
      <c r="J15" s="84" t="str">
        <f t="shared" si="8"/>
        <v>-</v>
      </c>
      <c r="K15" s="84" t="str">
        <f t="shared" si="9"/>
        <v>-</v>
      </c>
      <c r="L15" s="84" t="str">
        <f t="shared" si="10"/>
        <v>-</v>
      </c>
      <c r="M15" s="84" t="str">
        <f t="shared" si="11"/>
        <v>-</v>
      </c>
      <c r="N15" s="84" t="str">
        <f t="shared" si="12"/>
        <v>-</v>
      </c>
      <c r="O15" s="84" t="str">
        <f t="shared" si="13"/>
        <v>-</v>
      </c>
      <c r="P15" s="84" t="str">
        <f t="shared" si="14"/>
        <v>-</v>
      </c>
      <c r="Q15" s="84" t="str">
        <f t="shared" si="15"/>
        <v>-</v>
      </c>
      <c r="R15" s="84" t="str">
        <f t="shared" si="16"/>
        <v>-</v>
      </c>
      <c r="S15" s="84" t="str">
        <f t="shared" si="17"/>
        <v>-</v>
      </c>
      <c r="T15" s="84" t="str">
        <f t="shared" si="18"/>
        <v>-</v>
      </c>
      <c r="U15" s="84" t="str">
        <f t="shared" si="19"/>
        <v>-</v>
      </c>
      <c r="V15" s="84" t="str">
        <f t="shared" si="20"/>
        <v>-</v>
      </c>
      <c r="W15" s="84" t="str">
        <f t="shared" si="21"/>
        <v>-</v>
      </c>
      <c r="X15" s="84" t="str">
        <f t="shared" si="22"/>
        <v>-</v>
      </c>
      <c r="Y15" s="84" t="str">
        <f t="shared" si="23"/>
        <v>-</v>
      </c>
      <c r="Z15" s="84" t="str">
        <f t="shared" si="24"/>
        <v>-</v>
      </c>
      <c r="AA15" s="84" t="str">
        <f t="shared" si="25"/>
        <v>-</v>
      </c>
      <c r="AB15" s="84" t="str">
        <f t="shared" si="26"/>
        <v>-</v>
      </c>
      <c r="AC15" s="84" t="str">
        <f t="shared" si="27"/>
        <v>-</v>
      </c>
      <c r="AD15" s="84" t="str">
        <f t="shared" si="28"/>
        <v>-</v>
      </c>
      <c r="AH15" s="38" t="str">
        <f t="shared" si="29"/>
        <v xml:space="preserve">Lamas do tratamento local de efluentes </v>
      </c>
    </row>
    <row r="16" spans="1:34" x14ac:dyDescent="0.2">
      <c r="A16" s="82" t="s">
        <v>284</v>
      </c>
      <c r="B16" s="83" t="str">
        <f t="shared" si="0"/>
        <v xml:space="preserve">Outros resíduos não anteriormente especificados </v>
      </c>
      <c r="C16" s="84" t="str">
        <f t="shared" si="1"/>
        <v>-</v>
      </c>
      <c r="D16" s="84" t="str">
        <f t="shared" si="2"/>
        <v>-</v>
      </c>
      <c r="E16" s="84" t="str">
        <f t="shared" si="3"/>
        <v>-</v>
      </c>
      <c r="F16" s="84" t="str">
        <f t="shared" si="4"/>
        <v>R1/D1</v>
      </c>
      <c r="G16" s="84" t="str">
        <f t="shared" si="5"/>
        <v>-</v>
      </c>
      <c r="H16" s="84" t="str">
        <f t="shared" si="6"/>
        <v>-</v>
      </c>
      <c r="I16" s="84" t="str">
        <f t="shared" si="7"/>
        <v>-</v>
      </c>
      <c r="J16" s="84" t="str">
        <f t="shared" si="8"/>
        <v>-</v>
      </c>
      <c r="K16" s="84" t="str">
        <f t="shared" si="9"/>
        <v>-</v>
      </c>
      <c r="L16" s="84" t="str">
        <f t="shared" si="10"/>
        <v>-</v>
      </c>
      <c r="M16" s="84" t="str">
        <f t="shared" si="11"/>
        <v>-</v>
      </c>
      <c r="N16" s="84" t="str">
        <f t="shared" si="12"/>
        <v>-</v>
      </c>
      <c r="O16" s="84" t="str">
        <f t="shared" si="13"/>
        <v>-</v>
      </c>
      <c r="P16" s="84" t="str">
        <f t="shared" si="14"/>
        <v>-</v>
      </c>
      <c r="Q16" s="84" t="str">
        <f t="shared" si="15"/>
        <v>-</v>
      </c>
      <c r="R16" s="84" t="str">
        <f t="shared" si="16"/>
        <v>-</v>
      </c>
      <c r="S16" s="84" t="str">
        <f t="shared" si="17"/>
        <v>-</v>
      </c>
      <c r="T16" s="84" t="str">
        <f t="shared" si="18"/>
        <v>-</v>
      </c>
      <c r="U16" s="84" t="str">
        <f t="shared" si="19"/>
        <v>-</v>
      </c>
      <c r="V16" s="84" t="str">
        <f t="shared" si="20"/>
        <v>-</v>
      </c>
      <c r="W16" s="84" t="str">
        <f t="shared" si="21"/>
        <v>-</v>
      </c>
      <c r="X16" s="84" t="str">
        <f t="shared" si="22"/>
        <v>-</v>
      </c>
      <c r="Y16" s="84" t="str">
        <f t="shared" si="23"/>
        <v>-</v>
      </c>
      <c r="Z16" s="84" t="str">
        <f t="shared" si="24"/>
        <v>-</v>
      </c>
      <c r="AA16" s="84" t="str">
        <f t="shared" si="25"/>
        <v>-</v>
      </c>
      <c r="AB16" s="84" t="str">
        <f t="shared" si="26"/>
        <v>-</v>
      </c>
      <c r="AC16" s="84" t="str">
        <f t="shared" si="27"/>
        <v>-</v>
      </c>
      <c r="AD16" s="84" t="str">
        <f t="shared" si="28"/>
        <v>-</v>
      </c>
      <c r="AH16" s="38" t="str">
        <f t="shared" si="29"/>
        <v xml:space="preserve">Outros resíduos não anteriormente especificados </v>
      </c>
    </row>
    <row r="17" spans="1:34" x14ac:dyDescent="0.2">
      <c r="A17" s="82" t="s">
        <v>285</v>
      </c>
      <c r="B17" s="83" t="str">
        <f t="shared" si="0"/>
        <v xml:space="preserve">Matérias impróprias para consumo ou processamento </v>
      </c>
      <c r="C17" s="84" t="str">
        <f t="shared" si="1"/>
        <v>-</v>
      </c>
      <c r="D17" s="84" t="str">
        <f t="shared" si="2"/>
        <v>-</v>
      </c>
      <c r="E17" s="84" t="str">
        <f t="shared" si="3"/>
        <v>-</v>
      </c>
      <c r="F17" s="84" t="str">
        <f t="shared" si="4"/>
        <v>R1/R3</v>
      </c>
      <c r="G17" s="84" t="str">
        <f t="shared" si="5"/>
        <v>-</v>
      </c>
      <c r="H17" s="84" t="str">
        <f t="shared" si="6"/>
        <v>-</v>
      </c>
      <c r="I17" s="84" t="str">
        <f t="shared" si="7"/>
        <v>-</v>
      </c>
      <c r="J17" s="84" t="str">
        <f t="shared" si="8"/>
        <v>-</v>
      </c>
      <c r="K17" s="84" t="str">
        <f t="shared" si="9"/>
        <v>-</v>
      </c>
      <c r="L17" s="84" t="str">
        <f t="shared" si="10"/>
        <v>R13</v>
      </c>
      <c r="M17" s="84" t="str">
        <f t="shared" si="11"/>
        <v>-</v>
      </c>
      <c r="N17" s="84" t="str">
        <f t="shared" si="12"/>
        <v>-</v>
      </c>
      <c r="O17" s="84" t="str">
        <f t="shared" si="13"/>
        <v>-</v>
      </c>
      <c r="P17" s="84" t="str">
        <f t="shared" si="14"/>
        <v>-</v>
      </c>
      <c r="Q17" s="84" t="str">
        <f t="shared" si="15"/>
        <v>-</v>
      </c>
      <c r="R17" s="84" t="str">
        <f t="shared" si="16"/>
        <v>-</v>
      </c>
      <c r="S17" s="84" t="str">
        <f t="shared" si="17"/>
        <v>-</v>
      </c>
      <c r="T17" s="84" t="str">
        <f t="shared" si="18"/>
        <v>-</v>
      </c>
      <c r="U17" s="84" t="str">
        <f t="shared" si="19"/>
        <v>-</v>
      </c>
      <c r="V17" s="84" t="str">
        <f t="shared" si="20"/>
        <v>-</v>
      </c>
      <c r="W17" s="84" t="str">
        <f t="shared" si="21"/>
        <v>-</v>
      </c>
      <c r="X17" s="84" t="str">
        <f t="shared" si="22"/>
        <v>-</v>
      </c>
      <c r="Y17" s="84" t="str">
        <f t="shared" si="23"/>
        <v>-</v>
      </c>
      <c r="Z17" s="84" t="str">
        <f t="shared" si="24"/>
        <v>-</v>
      </c>
      <c r="AA17" s="84" t="str">
        <f t="shared" si="25"/>
        <v>-</v>
      </c>
      <c r="AB17" s="84" t="str">
        <f t="shared" si="26"/>
        <v>-</v>
      </c>
      <c r="AC17" s="84" t="str">
        <f t="shared" si="27"/>
        <v>-</v>
      </c>
      <c r="AD17" s="84" t="str">
        <f t="shared" si="28"/>
        <v>-</v>
      </c>
      <c r="AH17" s="38" t="str">
        <f t="shared" si="29"/>
        <v xml:space="preserve">Matérias impróprias para consumo ou processamento </v>
      </c>
    </row>
    <row r="18" spans="1:34" x14ac:dyDescent="0.2">
      <c r="A18" s="82" t="s">
        <v>286</v>
      </c>
      <c r="B18" s="83" t="str">
        <f t="shared" si="0"/>
        <v xml:space="preserve">Resíduos sem outras especificações </v>
      </c>
      <c r="C18" s="84" t="str">
        <f t="shared" si="1"/>
        <v>-</v>
      </c>
      <c r="D18" s="84" t="str">
        <f t="shared" si="2"/>
        <v>-</v>
      </c>
      <c r="E18" s="84" t="str">
        <f t="shared" si="3"/>
        <v>-</v>
      </c>
      <c r="F18" s="84" t="str">
        <f t="shared" si="4"/>
        <v>R1/R3/D1</v>
      </c>
      <c r="G18" s="84" t="str">
        <f t="shared" si="5"/>
        <v>-</v>
      </c>
      <c r="H18" s="84" t="str">
        <f t="shared" si="6"/>
        <v>-</v>
      </c>
      <c r="I18" s="84" t="str">
        <f t="shared" si="7"/>
        <v>-</v>
      </c>
      <c r="J18" s="84" t="str">
        <f t="shared" si="8"/>
        <v>-</v>
      </c>
      <c r="K18" s="84" t="str">
        <f t="shared" si="9"/>
        <v>-</v>
      </c>
      <c r="L18" s="84" t="str">
        <f t="shared" si="10"/>
        <v>-</v>
      </c>
      <c r="M18" s="84" t="str">
        <f t="shared" si="11"/>
        <v>-</v>
      </c>
      <c r="N18" s="84" t="str">
        <f t="shared" si="12"/>
        <v>-</v>
      </c>
      <c r="O18" s="84" t="str">
        <f t="shared" si="13"/>
        <v>-</v>
      </c>
      <c r="P18" s="84" t="str">
        <f t="shared" si="14"/>
        <v>-</v>
      </c>
      <c r="Q18" s="84" t="str">
        <f t="shared" si="15"/>
        <v>-</v>
      </c>
      <c r="R18" s="84" t="str">
        <f t="shared" si="16"/>
        <v>-</v>
      </c>
      <c r="S18" s="84" t="str">
        <f t="shared" si="17"/>
        <v>-</v>
      </c>
      <c r="T18" s="84" t="str">
        <f t="shared" si="18"/>
        <v>-</v>
      </c>
      <c r="U18" s="84" t="str">
        <f t="shared" si="19"/>
        <v>-</v>
      </c>
      <c r="V18" s="84" t="str">
        <f t="shared" si="20"/>
        <v>-</v>
      </c>
      <c r="W18" s="84" t="str">
        <f t="shared" si="21"/>
        <v>-</v>
      </c>
      <c r="X18" s="84" t="str">
        <f t="shared" si="22"/>
        <v>-</v>
      </c>
      <c r="Y18" s="84" t="str">
        <f t="shared" si="23"/>
        <v>-</v>
      </c>
      <c r="Z18" s="84" t="str">
        <f t="shared" si="24"/>
        <v>-</v>
      </c>
      <c r="AA18" s="84" t="str">
        <f t="shared" si="25"/>
        <v>-</v>
      </c>
      <c r="AB18" s="84" t="str">
        <f t="shared" si="26"/>
        <v>-</v>
      </c>
      <c r="AC18" s="84" t="str">
        <f t="shared" si="27"/>
        <v>-</v>
      </c>
      <c r="AD18" s="84" t="str">
        <f t="shared" si="28"/>
        <v>-</v>
      </c>
      <c r="AH18" s="38" t="str">
        <f t="shared" si="29"/>
        <v xml:space="preserve">Resíduos sem outras especificações </v>
      </c>
    </row>
    <row r="19" spans="1:34" x14ac:dyDescent="0.2">
      <c r="A19" s="82" t="s">
        <v>288</v>
      </c>
      <c r="B19" s="83" t="str">
        <f t="shared" si="0"/>
        <v xml:space="preserve">Matérias impróprias para consumo ou processamento </v>
      </c>
      <c r="C19" s="84" t="str">
        <f t="shared" si="1"/>
        <v>-</v>
      </c>
      <c r="D19" s="84" t="str">
        <f t="shared" si="2"/>
        <v>-</v>
      </c>
      <c r="E19" s="84" t="str">
        <f t="shared" si="3"/>
        <v>-</v>
      </c>
      <c r="F19" s="84" t="str">
        <f t="shared" si="4"/>
        <v>R1/D1</v>
      </c>
      <c r="G19" s="84" t="str">
        <f t="shared" si="5"/>
        <v>-</v>
      </c>
      <c r="H19" s="84" t="str">
        <f t="shared" si="6"/>
        <v>-</v>
      </c>
      <c r="I19" s="84" t="str">
        <f t="shared" si="7"/>
        <v>-</v>
      </c>
      <c r="J19" s="84" t="str">
        <f t="shared" si="8"/>
        <v>-</v>
      </c>
      <c r="K19" s="84" t="str">
        <f t="shared" si="9"/>
        <v>-</v>
      </c>
      <c r="L19" s="84" t="str">
        <f t="shared" si="10"/>
        <v>-</v>
      </c>
      <c r="M19" s="84" t="str">
        <f t="shared" si="11"/>
        <v>-</v>
      </c>
      <c r="N19" s="84" t="str">
        <f t="shared" si="12"/>
        <v>-</v>
      </c>
      <c r="O19" s="84" t="str">
        <f t="shared" si="13"/>
        <v>-</v>
      </c>
      <c r="P19" s="84" t="str">
        <f t="shared" si="14"/>
        <v>-</v>
      </c>
      <c r="Q19" s="84" t="str">
        <f t="shared" si="15"/>
        <v>-</v>
      </c>
      <c r="R19" s="84" t="str">
        <f t="shared" si="16"/>
        <v>-</v>
      </c>
      <c r="S19" s="84" t="str">
        <f t="shared" si="17"/>
        <v>-</v>
      </c>
      <c r="T19" s="84" t="str">
        <f t="shared" si="18"/>
        <v>-</v>
      </c>
      <c r="U19" s="84" t="str">
        <f t="shared" si="19"/>
        <v>-</v>
      </c>
      <c r="V19" s="84" t="str">
        <f t="shared" si="20"/>
        <v>-</v>
      </c>
      <c r="W19" s="84" t="str">
        <f t="shared" si="21"/>
        <v>-</v>
      </c>
      <c r="X19" s="84" t="str">
        <f t="shared" si="22"/>
        <v>-</v>
      </c>
      <c r="Y19" s="84" t="str">
        <f t="shared" si="23"/>
        <v>-</v>
      </c>
      <c r="Z19" s="84" t="str">
        <f t="shared" si="24"/>
        <v>-</v>
      </c>
      <c r="AA19" s="84" t="str">
        <f t="shared" si="25"/>
        <v>-</v>
      </c>
      <c r="AB19" s="84" t="str">
        <f t="shared" si="26"/>
        <v>-</v>
      </c>
      <c r="AC19" s="84" t="str">
        <f t="shared" si="27"/>
        <v>-</v>
      </c>
      <c r="AD19" s="84" t="str">
        <f t="shared" si="28"/>
        <v>-</v>
      </c>
      <c r="AH19" s="38" t="str">
        <f t="shared" si="29"/>
        <v xml:space="preserve">Matérias impróprias para consumo ou processamento </v>
      </c>
    </row>
    <row r="20" spans="1:34" x14ac:dyDescent="0.2">
      <c r="A20" s="82" t="s">
        <v>289</v>
      </c>
      <c r="B20" s="83" t="str">
        <f t="shared" si="0"/>
        <v xml:space="preserve">Resíduos sem outras especificações </v>
      </c>
      <c r="C20" s="84" t="str">
        <f t="shared" si="1"/>
        <v>-</v>
      </c>
      <c r="D20" s="84" t="str">
        <f t="shared" si="2"/>
        <v>-</v>
      </c>
      <c r="E20" s="84" t="str">
        <f t="shared" si="3"/>
        <v>-</v>
      </c>
      <c r="F20" s="84" t="str">
        <f t="shared" si="4"/>
        <v>R1/D1</v>
      </c>
      <c r="G20" s="84" t="str">
        <f t="shared" si="5"/>
        <v>-</v>
      </c>
      <c r="H20" s="84" t="str">
        <f t="shared" si="6"/>
        <v>-</v>
      </c>
      <c r="I20" s="84" t="str">
        <f t="shared" si="7"/>
        <v>-</v>
      </c>
      <c r="J20" s="84" t="str">
        <f t="shared" si="8"/>
        <v>-</v>
      </c>
      <c r="K20" s="84" t="str">
        <f t="shared" si="9"/>
        <v>-</v>
      </c>
      <c r="L20" s="84" t="str">
        <f t="shared" si="10"/>
        <v>-</v>
      </c>
      <c r="M20" s="84" t="str">
        <f t="shared" si="11"/>
        <v>-</v>
      </c>
      <c r="N20" s="84" t="str">
        <f t="shared" si="12"/>
        <v>-</v>
      </c>
      <c r="O20" s="84" t="str">
        <f t="shared" si="13"/>
        <v>-</v>
      </c>
      <c r="P20" s="84" t="str">
        <f t="shared" si="14"/>
        <v>-</v>
      </c>
      <c r="Q20" s="84" t="str">
        <f t="shared" si="15"/>
        <v>-</v>
      </c>
      <c r="R20" s="84" t="str">
        <f t="shared" si="16"/>
        <v>-</v>
      </c>
      <c r="S20" s="84" t="str">
        <f t="shared" si="17"/>
        <v>-</v>
      </c>
      <c r="T20" s="84" t="str">
        <f t="shared" si="18"/>
        <v>-</v>
      </c>
      <c r="U20" s="84" t="str">
        <f t="shared" si="19"/>
        <v>-</v>
      </c>
      <c r="V20" s="84" t="str">
        <f t="shared" si="20"/>
        <v>-</v>
      </c>
      <c r="W20" s="84" t="str">
        <f t="shared" si="21"/>
        <v>-</v>
      </c>
      <c r="X20" s="84" t="str">
        <f t="shared" si="22"/>
        <v>-</v>
      </c>
      <c r="Y20" s="84" t="str">
        <f t="shared" si="23"/>
        <v>-</v>
      </c>
      <c r="Z20" s="84" t="str">
        <f t="shared" si="24"/>
        <v>-</v>
      </c>
      <c r="AA20" s="84" t="str">
        <f t="shared" si="25"/>
        <v>-</v>
      </c>
      <c r="AB20" s="84" t="str">
        <f t="shared" si="26"/>
        <v>-</v>
      </c>
      <c r="AC20" s="84" t="str">
        <f t="shared" si="27"/>
        <v>-</v>
      </c>
      <c r="AD20" s="84" t="str">
        <f t="shared" si="28"/>
        <v>-</v>
      </c>
      <c r="AH20" s="38" t="str">
        <f t="shared" si="29"/>
        <v xml:space="preserve">Resíduos sem outras especificações </v>
      </c>
    </row>
    <row r="21" spans="1:34" x14ac:dyDescent="0.2">
      <c r="A21" s="82" t="s">
        <v>290</v>
      </c>
      <c r="B21" s="83" t="str">
        <f t="shared" si="0"/>
        <v xml:space="preserve">Matérias impróprias para consumo ou processamento </v>
      </c>
      <c r="C21" s="84" t="str">
        <f t="shared" si="1"/>
        <v>-</v>
      </c>
      <c r="D21" s="84" t="str">
        <f t="shared" si="2"/>
        <v>-</v>
      </c>
      <c r="E21" s="84" t="str">
        <f t="shared" si="3"/>
        <v>-</v>
      </c>
      <c r="F21" s="84" t="str">
        <f t="shared" si="4"/>
        <v>R1</v>
      </c>
      <c r="G21" s="84" t="str">
        <f t="shared" si="5"/>
        <v>-</v>
      </c>
      <c r="H21" s="84" t="str">
        <f t="shared" si="6"/>
        <v>-</v>
      </c>
      <c r="I21" s="84" t="str">
        <f t="shared" si="7"/>
        <v>-</v>
      </c>
      <c r="J21" s="84" t="str">
        <f t="shared" si="8"/>
        <v>-</v>
      </c>
      <c r="K21" s="84" t="str">
        <f t="shared" si="9"/>
        <v>-</v>
      </c>
      <c r="L21" s="84" t="str">
        <f t="shared" si="10"/>
        <v>R13</v>
      </c>
      <c r="M21" s="84" t="str">
        <f t="shared" si="11"/>
        <v>-</v>
      </c>
      <c r="N21" s="84" t="str">
        <f t="shared" si="12"/>
        <v>-</v>
      </c>
      <c r="O21" s="84" t="str">
        <f t="shared" si="13"/>
        <v>-</v>
      </c>
      <c r="P21" s="84" t="str">
        <f t="shared" si="14"/>
        <v>-</v>
      </c>
      <c r="Q21" s="84" t="str">
        <f t="shared" si="15"/>
        <v>-</v>
      </c>
      <c r="R21" s="84" t="str">
        <f t="shared" si="16"/>
        <v>-</v>
      </c>
      <c r="S21" s="84" t="str">
        <f t="shared" si="17"/>
        <v>-</v>
      </c>
      <c r="T21" s="84" t="str">
        <f t="shared" si="18"/>
        <v>-</v>
      </c>
      <c r="U21" s="84" t="str">
        <f t="shared" si="19"/>
        <v>-</v>
      </c>
      <c r="V21" s="84" t="str">
        <f t="shared" si="20"/>
        <v>-</v>
      </c>
      <c r="W21" s="84" t="str">
        <f t="shared" si="21"/>
        <v>-</v>
      </c>
      <c r="X21" s="84" t="str">
        <f t="shared" si="22"/>
        <v>-</v>
      </c>
      <c r="Y21" s="84" t="str">
        <f t="shared" si="23"/>
        <v>-</v>
      </c>
      <c r="Z21" s="84" t="str">
        <f t="shared" si="24"/>
        <v>-</v>
      </c>
      <c r="AA21" s="84" t="str">
        <f t="shared" si="25"/>
        <v>-</v>
      </c>
      <c r="AB21" s="84" t="str">
        <f t="shared" si="26"/>
        <v>-</v>
      </c>
      <c r="AC21" s="84" t="str">
        <f t="shared" si="27"/>
        <v>-</v>
      </c>
      <c r="AD21" s="84" t="str">
        <f t="shared" si="28"/>
        <v>-</v>
      </c>
      <c r="AH21" s="38" t="str">
        <f t="shared" si="29"/>
        <v xml:space="preserve">Matérias impróprias para consumo ou processamento </v>
      </c>
    </row>
    <row r="22" spans="1:34" x14ac:dyDescent="0.2">
      <c r="A22" s="82" t="s">
        <v>291</v>
      </c>
      <c r="B22" s="83" t="str">
        <f t="shared" si="0"/>
        <v xml:space="preserve">Resíduos sem outras especificações </v>
      </c>
      <c r="C22" s="84" t="str">
        <f t="shared" si="1"/>
        <v>-</v>
      </c>
      <c r="D22" s="84" t="str">
        <f t="shared" si="2"/>
        <v>-</v>
      </c>
      <c r="E22" s="84" t="str">
        <f t="shared" si="3"/>
        <v>-</v>
      </c>
      <c r="F22" s="84" t="str">
        <f t="shared" si="4"/>
        <v>R1/D1</v>
      </c>
      <c r="G22" s="84" t="str">
        <f t="shared" si="5"/>
        <v>-</v>
      </c>
      <c r="H22" s="84" t="str">
        <f t="shared" si="6"/>
        <v>-</v>
      </c>
      <c r="I22" s="84" t="str">
        <f t="shared" si="7"/>
        <v>-</v>
      </c>
      <c r="J22" s="84" t="str">
        <f t="shared" si="8"/>
        <v>-</v>
      </c>
      <c r="K22" s="84" t="str">
        <f t="shared" si="9"/>
        <v>-</v>
      </c>
      <c r="L22" s="84" t="str">
        <f t="shared" si="10"/>
        <v>-</v>
      </c>
      <c r="M22" s="84" t="str">
        <f t="shared" si="11"/>
        <v>-</v>
      </c>
      <c r="N22" s="84" t="str">
        <f t="shared" si="12"/>
        <v>-</v>
      </c>
      <c r="O22" s="84" t="str">
        <f t="shared" si="13"/>
        <v>-</v>
      </c>
      <c r="P22" s="84" t="str">
        <f t="shared" si="14"/>
        <v>-</v>
      </c>
      <c r="Q22" s="84" t="str">
        <f t="shared" si="15"/>
        <v>-</v>
      </c>
      <c r="R22" s="84" t="str">
        <f t="shared" si="16"/>
        <v>-</v>
      </c>
      <c r="S22" s="84" t="str">
        <f t="shared" si="17"/>
        <v>-</v>
      </c>
      <c r="T22" s="84" t="str">
        <f t="shared" si="18"/>
        <v>-</v>
      </c>
      <c r="U22" s="84" t="str">
        <f t="shared" si="19"/>
        <v>-</v>
      </c>
      <c r="V22" s="84" t="str">
        <f t="shared" si="20"/>
        <v>-</v>
      </c>
      <c r="W22" s="84" t="str">
        <f t="shared" si="21"/>
        <v>-</v>
      </c>
      <c r="X22" s="84" t="str">
        <f t="shared" si="22"/>
        <v>-</v>
      </c>
      <c r="Y22" s="84" t="str">
        <f t="shared" si="23"/>
        <v>-</v>
      </c>
      <c r="Z22" s="84" t="str">
        <f t="shared" si="24"/>
        <v>-</v>
      </c>
      <c r="AA22" s="84" t="str">
        <f t="shared" si="25"/>
        <v>-</v>
      </c>
      <c r="AB22" s="84" t="str">
        <f t="shared" si="26"/>
        <v>-</v>
      </c>
      <c r="AC22" s="84" t="str">
        <f t="shared" si="27"/>
        <v>-</v>
      </c>
      <c r="AD22" s="84" t="str">
        <f t="shared" si="28"/>
        <v>-</v>
      </c>
      <c r="AH22" s="38" t="str">
        <f t="shared" si="29"/>
        <v xml:space="preserve">Resíduos sem outras especificações </v>
      </c>
    </row>
    <row r="23" spans="1:34" x14ac:dyDescent="0.2">
      <c r="A23" s="82" t="s">
        <v>292</v>
      </c>
      <c r="B23" s="83" t="str">
        <f t="shared" si="0"/>
        <v xml:space="preserve">Resíduos da lavagem, limpeza e redução mecânica das matérias-primas </v>
      </c>
      <c r="C23" s="84" t="str">
        <f t="shared" si="1"/>
        <v>-</v>
      </c>
      <c r="D23" s="84" t="str">
        <f t="shared" si="2"/>
        <v>-</v>
      </c>
      <c r="E23" s="84" t="str">
        <f t="shared" si="3"/>
        <v>-</v>
      </c>
      <c r="F23" s="84" t="str">
        <f t="shared" si="4"/>
        <v>R1/R3</v>
      </c>
      <c r="G23" s="84" t="str">
        <f t="shared" si="5"/>
        <v>-</v>
      </c>
      <c r="H23" s="84" t="str">
        <f t="shared" si="6"/>
        <v>-</v>
      </c>
      <c r="I23" s="84" t="str">
        <f t="shared" si="7"/>
        <v>-</v>
      </c>
      <c r="J23" s="84" t="str">
        <f t="shared" si="8"/>
        <v>-</v>
      </c>
      <c r="K23" s="84" t="str">
        <f t="shared" si="9"/>
        <v>-</v>
      </c>
      <c r="L23" s="84" t="str">
        <f t="shared" si="10"/>
        <v>-</v>
      </c>
      <c r="M23" s="84" t="str">
        <f t="shared" si="11"/>
        <v>-</v>
      </c>
      <c r="N23" s="84" t="str">
        <f t="shared" si="12"/>
        <v>-</v>
      </c>
      <c r="O23" s="84" t="str">
        <f t="shared" si="13"/>
        <v>-</v>
      </c>
      <c r="P23" s="84" t="str">
        <f t="shared" si="14"/>
        <v>-</v>
      </c>
      <c r="Q23" s="84" t="str">
        <f t="shared" si="15"/>
        <v>-</v>
      </c>
      <c r="R23" s="84" t="str">
        <f t="shared" si="16"/>
        <v>-</v>
      </c>
      <c r="S23" s="84" t="str">
        <f t="shared" si="17"/>
        <v>-</v>
      </c>
      <c r="T23" s="84" t="str">
        <f t="shared" si="18"/>
        <v>-</v>
      </c>
      <c r="U23" s="84" t="str">
        <f t="shared" si="19"/>
        <v>-</v>
      </c>
      <c r="V23" s="84" t="str">
        <f t="shared" si="20"/>
        <v>-</v>
      </c>
      <c r="W23" s="84" t="str">
        <f t="shared" si="21"/>
        <v>-</v>
      </c>
      <c r="X23" s="84" t="str">
        <f t="shared" si="22"/>
        <v>-</v>
      </c>
      <c r="Y23" s="84" t="str">
        <f t="shared" si="23"/>
        <v>-</v>
      </c>
      <c r="Z23" s="84" t="str">
        <f t="shared" si="24"/>
        <v>-</v>
      </c>
      <c r="AA23" s="84" t="str">
        <f t="shared" si="25"/>
        <v>-</v>
      </c>
      <c r="AB23" s="84" t="str">
        <f t="shared" si="26"/>
        <v>-</v>
      </c>
      <c r="AC23" s="84" t="str">
        <f t="shared" si="27"/>
        <v>-</v>
      </c>
      <c r="AD23" s="84" t="str">
        <f t="shared" si="28"/>
        <v>-</v>
      </c>
      <c r="AH23" s="38" t="str">
        <f t="shared" si="29"/>
        <v xml:space="preserve">Resíduos da lavagem, limpeza e redução mecânica das matérias-primas </v>
      </c>
    </row>
    <row r="24" spans="1:34" x14ac:dyDescent="0.2">
      <c r="A24" s="82" t="s">
        <v>294</v>
      </c>
      <c r="B24" s="83" t="str">
        <f t="shared" si="0"/>
        <v xml:space="preserve">Resíduos da destilação de bebidas espirituosas </v>
      </c>
      <c r="C24" s="84" t="str">
        <f t="shared" si="1"/>
        <v>-</v>
      </c>
      <c r="D24" s="84" t="str">
        <f t="shared" si="2"/>
        <v>-</v>
      </c>
      <c r="E24" s="84" t="str">
        <f t="shared" si="3"/>
        <v>-</v>
      </c>
      <c r="F24" s="84" t="str">
        <f t="shared" si="4"/>
        <v>R1</v>
      </c>
      <c r="G24" s="84" t="str">
        <f t="shared" si="5"/>
        <v>-</v>
      </c>
      <c r="H24" s="84" t="str">
        <f t="shared" si="6"/>
        <v>-</v>
      </c>
      <c r="I24" s="84" t="str">
        <f t="shared" si="7"/>
        <v>-</v>
      </c>
      <c r="J24" s="84" t="str">
        <f t="shared" si="8"/>
        <v>-</v>
      </c>
      <c r="K24" s="84" t="str">
        <f t="shared" si="9"/>
        <v>-</v>
      </c>
      <c r="L24" s="84" t="str">
        <f t="shared" si="10"/>
        <v>-</v>
      </c>
      <c r="M24" s="84" t="str">
        <f t="shared" si="11"/>
        <v>-</v>
      </c>
      <c r="N24" s="84" t="str">
        <f t="shared" si="12"/>
        <v>-</v>
      </c>
      <c r="O24" s="84" t="str">
        <f t="shared" si="13"/>
        <v>-</v>
      </c>
      <c r="P24" s="84" t="str">
        <f t="shared" si="14"/>
        <v>-</v>
      </c>
      <c r="Q24" s="84" t="str">
        <f t="shared" si="15"/>
        <v>-</v>
      </c>
      <c r="R24" s="84" t="str">
        <f t="shared" si="16"/>
        <v>-</v>
      </c>
      <c r="S24" s="84" t="str">
        <f t="shared" si="17"/>
        <v>-</v>
      </c>
      <c r="T24" s="84" t="str">
        <f t="shared" si="18"/>
        <v>-</v>
      </c>
      <c r="U24" s="84" t="str">
        <f t="shared" si="19"/>
        <v>-</v>
      </c>
      <c r="V24" s="84" t="str">
        <f t="shared" si="20"/>
        <v>-</v>
      </c>
      <c r="W24" s="84" t="str">
        <f t="shared" si="21"/>
        <v>-</v>
      </c>
      <c r="X24" s="84" t="str">
        <f t="shared" si="22"/>
        <v>-</v>
      </c>
      <c r="Y24" s="84" t="str">
        <f t="shared" si="23"/>
        <v>-</v>
      </c>
      <c r="Z24" s="84" t="str">
        <f t="shared" si="24"/>
        <v>-</v>
      </c>
      <c r="AA24" s="84" t="str">
        <f t="shared" si="25"/>
        <v>-</v>
      </c>
      <c r="AB24" s="84" t="str">
        <f t="shared" si="26"/>
        <v>-</v>
      </c>
      <c r="AC24" s="84" t="str">
        <f t="shared" si="27"/>
        <v>-</v>
      </c>
      <c r="AD24" s="84" t="str">
        <f t="shared" si="28"/>
        <v>-</v>
      </c>
      <c r="AH24" s="38" t="str">
        <f t="shared" si="29"/>
        <v xml:space="preserve">Resíduos da destilação de bebidas espirituosas </v>
      </c>
    </row>
    <row r="25" spans="1:34" x14ac:dyDescent="0.2">
      <c r="A25" s="82" t="s">
        <v>296</v>
      </c>
      <c r="B25" s="83" t="str">
        <f t="shared" si="0"/>
        <v xml:space="preserve">Matérias impróprias para consumo ou processamento </v>
      </c>
      <c r="C25" s="84" t="str">
        <f t="shared" si="1"/>
        <v>-</v>
      </c>
      <c r="D25" s="84" t="str">
        <f t="shared" si="2"/>
        <v>-</v>
      </c>
      <c r="E25" s="84" t="str">
        <f t="shared" si="3"/>
        <v>-</v>
      </c>
      <c r="F25" s="84" t="str">
        <f t="shared" si="4"/>
        <v>R1</v>
      </c>
      <c r="G25" s="84" t="str">
        <f t="shared" si="5"/>
        <v>-</v>
      </c>
      <c r="H25" s="84" t="str">
        <f t="shared" si="6"/>
        <v>-</v>
      </c>
      <c r="I25" s="84" t="str">
        <f t="shared" si="7"/>
        <v>-</v>
      </c>
      <c r="J25" s="84" t="str">
        <f t="shared" si="8"/>
        <v>-</v>
      </c>
      <c r="K25" s="84" t="str">
        <f t="shared" si="9"/>
        <v>-</v>
      </c>
      <c r="L25" s="84" t="str">
        <f t="shared" si="10"/>
        <v>R13</v>
      </c>
      <c r="M25" s="84" t="str">
        <f t="shared" si="11"/>
        <v>-</v>
      </c>
      <c r="N25" s="84" t="str">
        <f t="shared" si="12"/>
        <v>-</v>
      </c>
      <c r="O25" s="84" t="str">
        <f t="shared" si="13"/>
        <v>-</v>
      </c>
      <c r="P25" s="84" t="str">
        <f t="shared" si="14"/>
        <v>-</v>
      </c>
      <c r="Q25" s="84" t="str">
        <f t="shared" si="15"/>
        <v>-</v>
      </c>
      <c r="R25" s="84" t="str">
        <f t="shared" si="16"/>
        <v>-</v>
      </c>
      <c r="S25" s="84" t="str">
        <f t="shared" si="17"/>
        <v>-</v>
      </c>
      <c r="T25" s="84" t="str">
        <f t="shared" si="18"/>
        <v>-</v>
      </c>
      <c r="U25" s="84" t="str">
        <f t="shared" si="19"/>
        <v>-</v>
      </c>
      <c r="V25" s="84" t="str">
        <f t="shared" si="20"/>
        <v>-</v>
      </c>
      <c r="W25" s="84" t="str">
        <f t="shared" si="21"/>
        <v>-</v>
      </c>
      <c r="X25" s="84" t="str">
        <f t="shared" si="22"/>
        <v>-</v>
      </c>
      <c r="Y25" s="84" t="str">
        <f t="shared" si="23"/>
        <v>-</v>
      </c>
      <c r="Z25" s="84" t="str">
        <f t="shared" si="24"/>
        <v>-</v>
      </c>
      <c r="AA25" s="84" t="str">
        <f t="shared" si="25"/>
        <v>-</v>
      </c>
      <c r="AB25" s="84" t="str">
        <f t="shared" si="26"/>
        <v>-</v>
      </c>
      <c r="AC25" s="84" t="str">
        <f t="shared" si="27"/>
        <v>-</v>
      </c>
      <c r="AD25" s="84" t="str">
        <f t="shared" si="28"/>
        <v>-</v>
      </c>
      <c r="AH25" s="38" t="str">
        <f t="shared" si="29"/>
        <v xml:space="preserve">Matérias impróprias para consumo ou processamento </v>
      </c>
    </row>
    <row r="26" spans="1:34" x14ac:dyDescent="0.2">
      <c r="A26" s="82" t="s">
        <v>297</v>
      </c>
      <c r="B26" s="83" t="str">
        <f t="shared" si="0"/>
        <v xml:space="preserve">Resíduos sem outras especificações </v>
      </c>
      <c r="C26" s="84" t="str">
        <f t="shared" si="1"/>
        <v>-</v>
      </c>
      <c r="D26" s="84" t="str">
        <f t="shared" si="2"/>
        <v>-</v>
      </c>
      <c r="E26" s="84" t="str">
        <f t="shared" si="3"/>
        <v>-</v>
      </c>
      <c r="F26" s="84" t="str">
        <f t="shared" si="4"/>
        <v>R1/D1</v>
      </c>
      <c r="G26" s="84" t="str">
        <f t="shared" si="5"/>
        <v>-</v>
      </c>
      <c r="H26" s="84" t="str">
        <f t="shared" si="6"/>
        <v>-</v>
      </c>
      <c r="I26" s="84" t="str">
        <f t="shared" si="7"/>
        <v>-</v>
      </c>
      <c r="J26" s="84" t="str">
        <f t="shared" si="8"/>
        <v>-</v>
      </c>
      <c r="K26" s="84" t="str">
        <f t="shared" si="9"/>
        <v>-</v>
      </c>
      <c r="L26" s="84" t="str">
        <f t="shared" si="10"/>
        <v>-</v>
      </c>
      <c r="M26" s="84" t="str">
        <f t="shared" si="11"/>
        <v>-</v>
      </c>
      <c r="N26" s="84" t="str">
        <f t="shared" si="12"/>
        <v>-</v>
      </c>
      <c r="O26" s="84" t="str">
        <f t="shared" si="13"/>
        <v>-</v>
      </c>
      <c r="P26" s="84" t="str">
        <f t="shared" si="14"/>
        <v>-</v>
      </c>
      <c r="Q26" s="84" t="str">
        <f t="shared" si="15"/>
        <v>-</v>
      </c>
      <c r="R26" s="84" t="str">
        <f t="shared" si="16"/>
        <v>-</v>
      </c>
      <c r="S26" s="84" t="str">
        <f t="shared" si="17"/>
        <v>-</v>
      </c>
      <c r="T26" s="84" t="str">
        <f t="shared" si="18"/>
        <v>-</v>
      </c>
      <c r="U26" s="84" t="str">
        <f t="shared" si="19"/>
        <v>-</v>
      </c>
      <c r="V26" s="84" t="str">
        <f t="shared" si="20"/>
        <v>-</v>
      </c>
      <c r="W26" s="84" t="str">
        <f t="shared" si="21"/>
        <v>-</v>
      </c>
      <c r="X26" s="84" t="str">
        <f t="shared" si="22"/>
        <v>-</v>
      </c>
      <c r="Y26" s="84" t="str">
        <f t="shared" si="23"/>
        <v>-</v>
      </c>
      <c r="Z26" s="84" t="str">
        <f t="shared" si="24"/>
        <v>-</v>
      </c>
      <c r="AA26" s="84" t="str">
        <f t="shared" si="25"/>
        <v>-</v>
      </c>
      <c r="AB26" s="84" t="str">
        <f t="shared" si="26"/>
        <v>-</v>
      </c>
      <c r="AC26" s="84" t="str">
        <f t="shared" si="27"/>
        <v>-</v>
      </c>
      <c r="AD26" s="84" t="str">
        <f t="shared" si="28"/>
        <v>-</v>
      </c>
      <c r="AH26" s="38" t="str">
        <f t="shared" si="29"/>
        <v xml:space="preserve">Resíduos sem outras especificações </v>
      </c>
    </row>
    <row r="27" spans="1:34" x14ac:dyDescent="0.2">
      <c r="A27" s="82" t="s">
        <v>298</v>
      </c>
      <c r="B27" s="83" t="str">
        <f t="shared" si="0"/>
        <v xml:space="preserve">Resíduos do descasque de madeira e de cortiça </v>
      </c>
      <c r="C27" s="84" t="str">
        <f t="shared" si="1"/>
        <v>-</v>
      </c>
      <c r="D27" s="84" t="str">
        <f t="shared" si="2"/>
        <v>-</v>
      </c>
      <c r="E27" s="84" t="str">
        <f t="shared" si="3"/>
        <v>-</v>
      </c>
      <c r="F27" s="84" t="str">
        <f t="shared" si="4"/>
        <v>R1/R3</v>
      </c>
      <c r="G27" s="84" t="str">
        <f t="shared" si="5"/>
        <v>-</v>
      </c>
      <c r="H27" s="84" t="str">
        <f t="shared" si="6"/>
        <v>-</v>
      </c>
      <c r="I27" s="84" t="str">
        <f t="shared" si="7"/>
        <v>-</v>
      </c>
      <c r="J27" s="84" t="str">
        <f t="shared" si="8"/>
        <v>-</v>
      </c>
      <c r="K27" s="84" t="str">
        <f t="shared" si="9"/>
        <v>-</v>
      </c>
      <c r="L27" s="84" t="str">
        <f t="shared" si="10"/>
        <v>-</v>
      </c>
      <c r="M27" s="84" t="str">
        <f t="shared" si="11"/>
        <v>-</v>
      </c>
      <c r="N27" s="84" t="str">
        <f t="shared" si="12"/>
        <v>-</v>
      </c>
      <c r="O27" s="84" t="str">
        <f t="shared" si="13"/>
        <v>-</v>
      </c>
      <c r="P27" s="84" t="str">
        <f t="shared" si="14"/>
        <v>-</v>
      </c>
      <c r="Q27" s="84" t="str">
        <f t="shared" si="15"/>
        <v>-</v>
      </c>
      <c r="R27" s="84" t="str">
        <f t="shared" si="16"/>
        <v>-</v>
      </c>
      <c r="S27" s="84" t="str">
        <f t="shared" si="17"/>
        <v>-</v>
      </c>
      <c r="T27" s="84" t="str">
        <f t="shared" si="18"/>
        <v>-</v>
      </c>
      <c r="U27" s="84" t="str">
        <f t="shared" si="19"/>
        <v>-</v>
      </c>
      <c r="V27" s="84" t="str">
        <f t="shared" si="20"/>
        <v>-</v>
      </c>
      <c r="W27" s="84" t="str">
        <f t="shared" si="21"/>
        <v>-</v>
      </c>
      <c r="X27" s="84" t="str">
        <f t="shared" si="22"/>
        <v>-</v>
      </c>
      <c r="Y27" s="84" t="str">
        <f t="shared" si="23"/>
        <v>-</v>
      </c>
      <c r="Z27" s="84" t="str">
        <f t="shared" si="24"/>
        <v>-</v>
      </c>
      <c r="AA27" s="84" t="str">
        <f t="shared" si="25"/>
        <v>-</v>
      </c>
      <c r="AB27" s="84" t="str">
        <f t="shared" si="26"/>
        <v>-</v>
      </c>
      <c r="AC27" s="84" t="str">
        <f t="shared" si="27"/>
        <v>-</v>
      </c>
      <c r="AD27" s="84" t="str">
        <f t="shared" si="28"/>
        <v>-</v>
      </c>
      <c r="AH27" s="38" t="str">
        <f t="shared" si="29"/>
        <v xml:space="preserve">Resíduos do descasque de madeira e de cortiça </v>
      </c>
    </row>
    <row r="28" spans="1:34" x14ac:dyDescent="0.2">
      <c r="A28" s="82" t="s">
        <v>300</v>
      </c>
      <c r="B28" s="83" t="str">
        <f t="shared" si="0"/>
        <v xml:space="preserve">Serradura, aparas, fitas de aplainamento, madeira, aglomerados e folheados não abrangidos em 03 01 04 </v>
      </c>
      <c r="C28" s="84" t="str">
        <f t="shared" si="1"/>
        <v>-</v>
      </c>
      <c r="D28" s="84" t="str">
        <f t="shared" si="2"/>
        <v>-</v>
      </c>
      <c r="E28" s="84" t="str">
        <f t="shared" si="3"/>
        <v>-</v>
      </c>
      <c r="F28" s="84" t="str">
        <f t="shared" si="4"/>
        <v>R1/R3</v>
      </c>
      <c r="G28" s="84" t="str">
        <f t="shared" si="5"/>
        <v>-</v>
      </c>
      <c r="H28" s="84" t="str">
        <f t="shared" si="6"/>
        <v>-</v>
      </c>
      <c r="I28" s="84" t="str">
        <f t="shared" si="7"/>
        <v>-</v>
      </c>
      <c r="J28" s="84" t="str">
        <f t="shared" si="8"/>
        <v>-</v>
      </c>
      <c r="K28" s="84" t="str">
        <f t="shared" si="9"/>
        <v>-</v>
      </c>
      <c r="L28" s="84" t="str">
        <f t="shared" si="10"/>
        <v>-</v>
      </c>
      <c r="M28" s="84" t="str">
        <f t="shared" si="11"/>
        <v>-</v>
      </c>
      <c r="N28" s="84" t="str">
        <f t="shared" si="12"/>
        <v>-</v>
      </c>
      <c r="O28" s="84" t="str">
        <f t="shared" si="13"/>
        <v>-</v>
      </c>
      <c r="P28" s="84" t="str">
        <f t="shared" si="14"/>
        <v>-</v>
      </c>
      <c r="Q28" s="84" t="str">
        <f t="shared" si="15"/>
        <v>-</v>
      </c>
      <c r="R28" s="84" t="str">
        <f t="shared" si="16"/>
        <v>-</v>
      </c>
      <c r="S28" s="84" t="str">
        <f t="shared" si="17"/>
        <v>-</v>
      </c>
      <c r="T28" s="84" t="str">
        <f t="shared" si="18"/>
        <v>-</v>
      </c>
      <c r="U28" s="84" t="str">
        <f t="shared" si="19"/>
        <v>-</v>
      </c>
      <c r="V28" s="84" t="str">
        <f t="shared" si="20"/>
        <v>-</v>
      </c>
      <c r="W28" s="84" t="str">
        <f t="shared" si="21"/>
        <v>-</v>
      </c>
      <c r="X28" s="84" t="str">
        <f t="shared" si="22"/>
        <v>-</v>
      </c>
      <c r="Y28" s="84" t="str">
        <f t="shared" si="23"/>
        <v>-</v>
      </c>
      <c r="Z28" s="84" t="str">
        <f t="shared" si="24"/>
        <v>-</v>
      </c>
      <c r="AA28" s="84" t="str">
        <f t="shared" si="25"/>
        <v>-</v>
      </c>
      <c r="AB28" s="84" t="str">
        <f t="shared" si="26"/>
        <v>-</v>
      </c>
      <c r="AC28" s="84" t="str">
        <f t="shared" si="27"/>
        <v>-</v>
      </c>
      <c r="AD28" s="84" t="str">
        <f t="shared" si="28"/>
        <v>-</v>
      </c>
      <c r="AH28" s="38" t="str">
        <f t="shared" si="29"/>
        <v xml:space="preserve">Serradura, aparas, fitas de aplainamento, madeira, aglomerados e folheados não abrangidos em 03 01 04 </v>
      </c>
    </row>
    <row r="29" spans="1:34" x14ac:dyDescent="0.2">
      <c r="A29" s="82" t="s">
        <v>611</v>
      </c>
      <c r="B29" s="83" t="str">
        <f t="shared" si="0"/>
        <v>Outros ácidos</v>
      </c>
      <c r="C29" s="84" t="str">
        <f t="shared" si="1"/>
        <v>-</v>
      </c>
      <c r="D29" s="84" t="str">
        <f t="shared" si="2"/>
        <v>-</v>
      </c>
      <c r="E29" s="84" t="str">
        <f t="shared" si="3"/>
        <v>-</v>
      </c>
      <c r="F29" s="84" t="str">
        <f t="shared" si="4"/>
        <v>-</v>
      </c>
      <c r="G29" s="84" t="str">
        <f t="shared" si="5"/>
        <v>-</v>
      </c>
      <c r="H29" s="84" t="str">
        <f t="shared" si="6"/>
        <v>-</v>
      </c>
      <c r="I29" s="84" t="str">
        <f t="shared" si="7"/>
        <v>R13/D15</v>
      </c>
      <c r="J29" s="84" t="str">
        <f t="shared" si="8"/>
        <v>-</v>
      </c>
      <c r="K29" s="84" t="str">
        <f t="shared" si="9"/>
        <v>-</v>
      </c>
      <c r="L29" s="84" t="str">
        <f t="shared" si="10"/>
        <v>-</v>
      </c>
      <c r="M29" s="84" t="str">
        <f t="shared" si="11"/>
        <v>-</v>
      </c>
      <c r="N29" s="84" t="str">
        <f t="shared" si="12"/>
        <v>-</v>
      </c>
      <c r="O29" s="84" t="str">
        <f t="shared" si="13"/>
        <v>-</v>
      </c>
      <c r="P29" s="84" t="str">
        <f t="shared" si="14"/>
        <v>-</v>
      </c>
      <c r="Q29" s="84" t="str">
        <f t="shared" si="15"/>
        <v>-</v>
      </c>
      <c r="R29" s="84" t="str">
        <f t="shared" si="16"/>
        <v>-</v>
      </c>
      <c r="S29" s="84" t="str">
        <f t="shared" si="17"/>
        <v>-</v>
      </c>
      <c r="T29" s="84" t="str">
        <f t="shared" si="18"/>
        <v>-</v>
      </c>
      <c r="U29" s="84" t="str">
        <f t="shared" si="19"/>
        <v>-</v>
      </c>
      <c r="V29" s="84" t="str">
        <f t="shared" si="20"/>
        <v>-</v>
      </c>
      <c r="W29" s="84" t="str">
        <f t="shared" si="21"/>
        <v>-</v>
      </c>
      <c r="X29" s="84" t="str">
        <f t="shared" si="22"/>
        <v>-</v>
      </c>
      <c r="Y29" s="84" t="str">
        <f t="shared" si="23"/>
        <v>-</v>
      </c>
      <c r="Z29" s="84" t="str">
        <f t="shared" si="24"/>
        <v>-</v>
      </c>
      <c r="AA29" s="84" t="str">
        <f t="shared" si="25"/>
        <v>-</v>
      </c>
      <c r="AB29" s="84" t="str">
        <f t="shared" si="26"/>
        <v>-</v>
      </c>
      <c r="AC29" s="84" t="str">
        <f t="shared" si="27"/>
        <v>-</v>
      </c>
      <c r="AD29" s="84" t="str">
        <f t="shared" si="28"/>
        <v>-</v>
      </c>
      <c r="AH29" s="38" t="str">
        <f t="shared" si="29"/>
        <v>Outros ácidos</v>
      </c>
    </row>
    <row r="30" spans="1:34" x14ac:dyDescent="0.2">
      <c r="A30" s="82" t="s">
        <v>302</v>
      </c>
      <c r="B30" s="83" t="str">
        <f t="shared" si="0"/>
        <v xml:space="preserve">Resíduos sem outras especificações </v>
      </c>
      <c r="C30" s="84" t="str">
        <f t="shared" si="1"/>
        <v>-</v>
      </c>
      <c r="D30" s="84" t="str">
        <f t="shared" si="2"/>
        <v>-</v>
      </c>
      <c r="E30" s="84" t="str">
        <f t="shared" si="3"/>
        <v>-</v>
      </c>
      <c r="F30" s="84" t="str">
        <f t="shared" si="4"/>
        <v>R1</v>
      </c>
      <c r="G30" s="84" t="str">
        <f t="shared" si="5"/>
        <v>-</v>
      </c>
      <c r="H30" s="84" t="str">
        <f t="shared" si="6"/>
        <v>-</v>
      </c>
      <c r="I30" s="84" t="str">
        <f t="shared" si="7"/>
        <v>-</v>
      </c>
      <c r="J30" s="84" t="str">
        <f t="shared" si="8"/>
        <v>-</v>
      </c>
      <c r="K30" s="84" t="str">
        <f t="shared" si="9"/>
        <v>-</v>
      </c>
      <c r="L30" s="84" t="str">
        <f t="shared" si="10"/>
        <v>-</v>
      </c>
      <c r="M30" s="84" t="str">
        <f t="shared" si="11"/>
        <v>-</v>
      </c>
      <c r="N30" s="84" t="str">
        <f t="shared" si="12"/>
        <v>-</v>
      </c>
      <c r="O30" s="84" t="str">
        <f t="shared" si="13"/>
        <v>-</v>
      </c>
      <c r="P30" s="84" t="str">
        <f t="shared" si="14"/>
        <v>-</v>
      </c>
      <c r="Q30" s="84" t="str">
        <f t="shared" si="15"/>
        <v>-</v>
      </c>
      <c r="R30" s="84" t="str">
        <f t="shared" si="16"/>
        <v>-</v>
      </c>
      <c r="S30" s="84" t="str">
        <f t="shared" si="17"/>
        <v>-</v>
      </c>
      <c r="T30" s="84" t="str">
        <f t="shared" si="18"/>
        <v>-</v>
      </c>
      <c r="U30" s="84" t="str">
        <f t="shared" si="19"/>
        <v>-</v>
      </c>
      <c r="V30" s="84" t="str">
        <f t="shared" si="20"/>
        <v>-</v>
      </c>
      <c r="W30" s="84" t="str">
        <f t="shared" si="21"/>
        <v>-</v>
      </c>
      <c r="X30" s="84" t="str">
        <f t="shared" si="22"/>
        <v>-</v>
      </c>
      <c r="Y30" s="84" t="str">
        <f t="shared" si="23"/>
        <v>-</v>
      </c>
      <c r="Z30" s="84" t="str">
        <f t="shared" si="24"/>
        <v>-</v>
      </c>
      <c r="AA30" s="84" t="str">
        <f t="shared" si="25"/>
        <v>-</v>
      </c>
      <c r="AB30" s="84" t="str">
        <f t="shared" si="26"/>
        <v>-</v>
      </c>
      <c r="AC30" s="84" t="str">
        <f t="shared" si="27"/>
        <v>-</v>
      </c>
      <c r="AD30" s="84" t="str">
        <f t="shared" si="28"/>
        <v>-</v>
      </c>
      <c r="AH30" s="38" t="str">
        <f t="shared" si="29"/>
        <v xml:space="preserve">Resíduos sem outras especificações </v>
      </c>
    </row>
    <row r="31" spans="1:34" x14ac:dyDescent="0.2">
      <c r="A31" s="82" t="s">
        <v>612</v>
      </c>
      <c r="B31" s="83" t="str">
        <f t="shared" si="0"/>
        <v>Resíduos de tintas e vernizes, contendo solventes orgânicos ou outras substâncias perigosas</v>
      </c>
      <c r="C31" s="84" t="str">
        <f t="shared" si="1"/>
        <v>-</v>
      </c>
      <c r="D31" s="84" t="str">
        <f t="shared" si="2"/>
        <v>-</v>
      </c>
      <c r="E31" s="84" t="str">
        <f t="shared" si="3"/>
        <v>-</v>
      </c>
      <c r="F31" s="84" t="str">
        <f t="shared" si="4"/>
        <v>-</v>
      </c>
      <c r="G31" s="84" t="str">
        <f t="shared" si="5"/>
        <v>-</v>
      </c>
      <c r="H31" s="84" t="str">
        <f t="shared" si="6"/>
        <v>-</v>
      </c>
      <c r="I31" s="84" t="str">
        <f t="shared" si="7"/>
        <v>R13/D15, R12/D13</v>
      </c>
      <c r="J31" s="84" t="str">
        <f t="shared" si="8"/>
        <v>-</v>
      </c>
      <c r="K31" s="84" t="str">
        <f t="shared" si="9"/>
        <v>-</v>
      </c>
      <c r="L31" s="84" t="str">
        <f t="shared" si="10"/>
        <v>-</v>
      </c>
      <c r="M31" s="84" t="str">
        <f t="shared" si="11"/>
        <v>-</v>
      </c>
      <c r="N31" s="84" t="str">
        <f t="shared" si="12"/>
        <v>-</v>
      </c>
      <c r="O31" s="84" t="str">
        <f t="shared" si="13"/>
        <v>-</v>
      </c>
      <c r="P31" s="84" t="str">
        <f t="shared" si="14"/>
        <v>-</v>
      </c>
      <c r="Q31" s="84" t="str">
        <f t="shared" si="15"/>
        <v>-</v>
      </c>
      <c r="R31" s="84" t="str">
        <f t="shared" si="16"/>
        <v>-</v>
      </c>
      <c r="S31" s="84" t="str">
        <f t="shared" si="17"/>
        <v>R13D/D15</v>
      </c>
      <c r="T31" s="84" t="str">
        <f t="shared" si="18"/>
        <v>-</v>
      </c>
      <c r="U31" s="84" t="str">
        <f t="shared" si="19"/>
        <v>-</v>
      </c>
      <c r="V31" s="84" t="str">
        <f t="shared" si="20"/>
        <v>-</v>
      </c>
      <c r="W31" s="84" t="str">
        <f t="shared" si="21"/>
        <v>-</v>
      </c>
      <c r="X31" s="84" t="str">
        <f t="shared" si="22"/>
        <v>-</v>
      </c>
      <c r="Y31" s="84" t="str">
        <f t="shared" si="23"/>
        <v>-</v>
      </c>
      <c r="Z31" s="84" t="str">
        <f t="shared" si="24"/>
        <v>-</v>
      </c>
      <c r="AA31" s="84" t="str">
        <f t="shared" si="25"/>
        <v>-</v>
      </c>
      <c r="AB31" s="84" t="str">
        <f t="shared" si="26"/>
        <v>-</v>
      </c>
      <c r="AC31" s="84" t="str">
        <f t="shared" si="27"/>
        <v>-</v>
      </c>
      <c r="AD31" s="84" t="str">
        <f t="shared" si="28"/>
        <v>-</v>
      </c>
      <c r="AH31" s="38" t="str">
        <f t="shared" si="29"/>
        <v>Resíduos de tintas e vernizes, contendo solventes orgânicos ou outras substâncias perigosas</v>
      </c>
    </row>
    <row r="32" spans="1:34" x14ac:dyDescent="0.2">
      <c r="A32" s="82" t="s">
        <v>657</v>
      </c>
      <c r="B32" s="83" t="str">
        <f t="shared" si="0"/>
        <v>Resíduos da remoção de tintas e vernizes, contendo solventes orgânicos ou outras substâncias perigosas</v>
      </c>
      <c r="C32" s="84" t="str">
        <f t="shared" si="1"/>
        <v>-</v>
      </c>
      <c r="D32" s="84" t="str">
        <f t="shared" si="2"/>
        <v>-</v>
      </c>
      <c r="E32" s="84" t="str">
        <f t="shared" si="3"/>
        <v>-</v>
      </c>
      <c r="F32" s="84" t="str">
        <f t="shared" si="4"/>
        <v>-</v>
      </c>
      <c r="G32" s="84" t="str">
        <f t="shared" si="5"/>
        <v>-</v>
      </c>
      <c r="H32" s="84" t="str">
        <f t="shared" si="6"/>
        <v>-</v>
      </c>
      <c r="I32" s="84" t="str">
        <f t="shared" si="7"/>
        <v>-</v>
      </c>
      <c r="J32" s="84" t="str">
        <f t="shared" si="8"/>
        <v>-</v>
      </c>
      <c r="K32" s="84" t="str">
        <f t="shared" si="9"/>
        <v>-</v>
      </c>
      <c r="L32" s="84" t="str">
        <f t="shared" si="10"/>
        <v>-</v>
      </c>
      <c r="M32" s="84" t="str">
        <f t="shared" si="11"/>
        <v>-</v>
      </c>
      <c r="N32" s="84" t="str">
        <f t="shared" si="12"/>
        <v>-</v>
      </c>
      <c r="O32" s="84" t="str">
        <f t="shared" si="13"/>
        <v>-</v>
      </c>
      <c r="P32" s="84" t="str">
        <f t="shared" si="14"/>
        <v>-</v>
      </c>
      <c r="Q32" s="84" t="str">
        <f t="shared" si="15"/>
        <v>-</v>
      </c>
      <c r="R32" s="84" t="str">
        <f t="shared" si="16"/>
        <v>-</v>
      </c>
      <c r="S32" s="84" t="str">
        <f t="shared" si="17"/>
        <v>R13D/D15</v>
      </c>
      <c r="T32" s="84" t="str">
        <f t="shared" si="18"/>
        <v>-</v>
      </c>
      <c r="U32" s="84" t="str">
        <f t="shared" si="19"/>
        <v>R13/D15</v>
      </c>
      <c r="V32" s="84" t="str">
        <f t="shared" si="20"/>
        <v>-</v>
      </c>
      <c r="W32" s="84" t="str">
        <f t="shared" si="21"/>
        <v>-</v>
      </c>
      <c r="X32" s="84" t="str">
        <f t="shared" si="22"/>
        <v>-</v>
      </c>
      <c r="Y32" s="84" t="str">
        <f t="shared" si="23"/>
        <v>-</v>
      </c>
      <c r="Z32" s="84" t="str">
        <f t="shared" si="24"/>
        <v>-</v>
      </c>
      <c r="AA32" s="84" t="str">
        <f t="shared" si="25"/>
        <v>-</v>
      </c>
      <c r="AB32" s="84" t="str">
        <f t="shared" si="26"/>
        <v>-</v>
      </c>
      <c r="AC32" s="84" t="str">
        <f t="shared" si="27"/>
        <v>-</v>
      </c>
      <c r="AD32" s="84" t="str">
        <f t="shared" si="28"/>
        <v>-</v>
      </c>
      <c r="AH32" s="38" t="str">
        <f t="shared" si="29"/>
        <v>Resíduos da remoção de tintas e vernizes, contendo solventes orgânicos ou outras substâncias perigosas</v>
      </c>
    </row>
    <row r="33" spans="1:34" x14ac:dyDescent="0.2">
      <c r="A33" s="82" t="s">
        <v>426</v>
      </c>
      <c r="B33" s="83" t="str">
        <f t="shared" si="0"/>
        <v>Resíduos de remoção de tintas e vernizes, não abrangidos em 08 01 17</v>
      </c>
      <c r="C33" s="84" t="str">
        <f t="shared" si="1"/>
        <v>-</v>
      </c>
      <c r="D33" s="84" t="str">
        <f t="shared" si="2"/>
        <v>-</v>
      </c>
      <c r="E33" s="84" t="str">
        <f t="shared" si="3"/>
        <v>-</v>
      </c>
      <c r="F33" s="84" t="str">
        <f t="shared" si="4"/>
        <v>-</v>
      </c>
      <c r="G33" s="84" t="str">
        <f t="shared" si="5"/>
        <v>-</v>
      </c>
      <c r="H33" s="84" t="str">
        <f t="shared" si="6"/>
        <v>-</v>
      </c>
      <c r="I33" s="84" t="str">
        <f t="shared" si="7"/>
        <v>-</v>
      </c>
      <c r="J33" s="84" t="str">
        <f t="shared" si="8"/>
        <v>-</v>
      </c>
      <c r="K33" s="84" t="str">
        <f t="shared" si="9"/>
        <v>-</v>
      </c>
      <c r="L33" s="84" t="str">
        <f t="shared" si="10"/>
        <v>-</v>
      </c>
      <c r="M33" s="84" t="str">
        <f t="shared" si="11"/>
        <v>-</v>
      </c>
      <c r="N33" s="84" t="str">
        <f t="shared" si="12"/>
        <v>-</v>
      </c>
      <c r="O33" s="84" t="str">
        <f t="shared" si="13"/>
        <v>-</v>
      </c>
      <c r="P33" s="84" t="str">
        <f t="shared" si="14"/>
        <v>-</v>
      </c>
      <c r="Q33" s="84" t="str">
        <f t="shared" si="15"/>
        <v>-</v>
      </c>
      <c r="R33" s="84" t="str">
        <f t="shared" si="16"/>
        <v>-</v>
      </c>
      <c r="S33" s="84" t="str">
        <f t="shared" si="17"/>
        <v>-</v>
      </c>
      <c r="T33" s="84" t="str">
        <f t="shared" si="18"/>
        <v>-</v>
      </c>
      <c r="U33" s="84" t="str">
        <f t="shared" si="19"/>
        <v>R13/D15</v>
      </c>
      <c r="V33" s="84" t="str">
        <f t="shared" si="20"/>
        <v>-</v>
      </c>
      <c r="W33" s="84" t="str">
        <f t="shared" si="21"/>
        <v>-</v>
      </c>
      <c r="X33" s="84" t="str">
        <f t="shared" si="22"/>
        <v>-</v>
      </c>
      <c r="Y33" s="84" t="str">
        <f t="shared" si="23"/>
        <v>-</v>
      </c>
      <c r="Z33" s="84" t="str">
        <f t="shared" si="24"/>
        <v>-</v>
      </c>
      <c r="AA33" s="84" t="str">
        <f t="shared" si="25"/>
        <v>-</v>
      </c>
      <c r="AB33" s="84" t="str">
        <f t="shared" si="26"/>
        <v>-</v>
      </c>
      <c r="AC33" s="84" t="str">
        <f t="shared" si="27"/>
        <v>-</v>
      </c>
      <c r="AD33" s="84" t="str">
        <f t="shared" si="28"/>
        <v>-</v>
      </c>
      <c r="AH33" s="38" t="str">
        <f t="shared" si="29"/>
        <v>Resíduos de remoção de tintas e vernizes, não abrangidos em 08 01 17</v>
      </c>
    </row>
    <row r="34" spans="1:34" x14ac:dyDescent="0.2">
      <c r="A34" s="82" t="s">
        <v>658</v>
      </c>
      <c r="B34" s="83" t="str">
        <f t="shared" si="0"/>
        <v>Suspensões aquosas contendo tintas e vernizes, contendo solventes orgânicos ou outras substâncias perigosas</v>
      </c>
      <c r="C34" s="84" t="str">
        <f t="shared" si="1"/>
        <v>-</v>
      </c>
      <c r="D34" s="84" t="str">
        <f t="shared" si="2"/>
        <v>-</v>
      </c>
      <c r="E34" s="84" t="str">
        <f t="shared" si="3"/>
        <v>-</v>
      </c>
      <c r="F34" s="84" t="str">
        <f t="shared" si="4"/>
        <v>-</v>
      </c>
      <c r="G34" s="84" t="str">
        <f t="shared" si="5"/>
        <v>-</v>
      </c>
      <c r="H34" s="84" t="str">
        <f t="shared" si="6"/>
        <v>-</v>
      </c>
      <c r="I34" s="84" t="str">
        <f t="shared" si="7"/>
        <v>-</v>
      </c>
      <c r="J34" s="84" t="str">
        <f t="shared" si="8"/>
        <v>-</v>
      </c>
      <c r="K34" s="84" t="str">
        <f t="shared" si="9"/>
        <v>-</v>
      </c>
      <c r="L34" s="84" t="str">
        <f t="shared" si="10"/>
        <v>-</v>
      </c>
      <c r="M34" s="84" t="str">
        <f t="shared" si="11"/>
        <v>-</v>
      </c>
      <c r="N34" s="84" t="str">
        <f t="shared" si="12"/>
        <v>-</v>
      </c>
      <c r="O34" s="84" t="str">
        <f t="shared" si="13"/>
        <v>-</v>
      </c>
      <c r="P34" s="84" t="str">
        <f t="shared" si="14"/>
        <v>-</v>
      </c>
      <c r="Q34" s="84" t="str">
        <f t="shared" si="15"/>
        <v>-</v>
      </c>
      <c r="R34" s="84" t="str">
        <f t="shared" si="16"/>
        <v>-</v>
      </c>
      <c r="S34" s="84" t="str">
        <f t="shared" si="17"/>
        <v>R13D/D15</v>
      </c>
      <c r="T34" s="84" t="str">
        <f t="shared" si="18"/>
        <v>-</v>
      </c>
      <c r="U34" s="84" t="str">
        <f t="shared" si="19"/>
        <v>-</v>
      </c>
      <c r="V34" s="84" t="str">
        <f t="shared" si="20"/>
        <v>-</v>
      </c>
      <c r="W34" s="84" t="str">
        <f t="shared" si="21"/>
        <v>-</v>
      </c>
      <c r="X34" s="84" t="str">
        <f t="shared" si="22"/>
        <v>-</v>
      </c>
      <c r="Y34" s="84" t="str">
        <f t="shared" si="23"/>
        <v>-</v>
      </c>
      <c r="Z34" s="84" t="str">
        <f t="shared" si="24"/>
        <v>-</v>
      </c>
      <c r="AA34" s="84" t="str">
        <f t="shared" si="25"/>
        <v>-</v>
      </c>
      <c r="AB34" s="84" t="str">
        <f t="shared" si="26"/>
        <v>-</v>
      </c>
      <c r="AC34" s="84" t="str">
        <f t="shared" si="27"/>
        <v>-</v>
      </c>
      <c r="AD34" s="84" t="str">
        <f t="shared" si="28"/>
        <v>-</v>
      </c>
      <c r="AH34" s="38" t="str">
        <f t="shared" si="29"/>
        <v>Suspensões aquosas contendo tintas e vernizes, contendo solventes orgânicos ou outras substâncias perigosas</v>
      </c>
    </row>
    <row r="35" spans="1:34" x14ac:dyDescent="0.2">
      <c r="A35" s="82" t="s">
        <v>665</v>
      </c>
      <c r="B35" s="83" t="str">
        <f t="shared" si="0"/>
        <v>Resíduos de tonner de impressão contendo substâncias perigosas</v>
      </c>
      <c r="C35" s="84" t="str">
        <f t="shared" si="1"/>
        <v>-</v>
      </c>
      <c r="D35" s="84" t="str">
        <f t="shared" si="2"/>
        <v>-</v>
      </c>
      <c r="E35" s="84" t="str">
        <f t="shared" si="3"/>
        <v>-</v>
      </c>
      <c r="F35" s="84" t="str">
        <f t="shared" si="4"/>
        <v>-</v>
      </c>
      <c r="G35" s="84" t="str">
        <f t="shared" si="5"/>
        <v>-</v>
      </c>
      <c r="H35" s="84" t="str">
        <f t="shared" si="6"/>
        <v>-</v>
      </c>
      <c r="I35" s="84" t="str">
        <f t="shared" si="7"/>
        <v>-</v>
      </c>
      <c r="J35" s="84" t="str">
        <f t="shared" si="8"/>
        <v>-</v>
      </c>
      <c r="K35" s="84" t="str">
        <f t="shared" si="9"/>
        <v>-</v>
      </c>
      <c r="L35" s="84" t="str">
        <f t="shared" si="10"/>
        <v>-</v>
      </c>
      <c r="M35" s="84" t="str">
        <f t="shared" si="11"/>
        <v>-</v>
      </c>
      <c r="N35" s="84" t="str">
        <f t="shared" si="12"/>
        <v>-</v>
      </c>
      <c r="O35" s="84" t="str">
        <f t="shared" si="13"/>
        <v>-</v>
      </c>
      <c r="P35" s="84" t="str">
        <f t="shared" si="14"/>
        <v>-</v>
      </c>
      <c r="Q35" s="84" t="str">
        <f t="shared" si="15"/>
        <v>-</v>
      </c>
      <c r="R35" s="84" t="str">
        <f t="shared" si="16"/>
        <v>-</v>
      </c>
      <c r="S35" s="84" t="str">
        <f t="shared" si="17"/>
        <v>-</v>
      </c>
      <c r="T35" s="84" t="str">
        <f t="shared" si="18"/>
        <v>-</v>
      </c>
      <c r="U35" s="84" t="str">
        <f t="shared" si="19"/>
        <v>-</v>
      </c>
      <c r="V35" s="84" t="str">
        <f t="shared" si="20"/>
        <v>R13/D15</v>
      </c>
      <c r="W35" s="84" t="str">
        <f t="shared" si="21"/>
        <v>-</v>
      </c>
      <c r="X35" s="84" t="str">
        <f t="shared" si="22"/>
        <v>-</v>
      </c>
      <c r="Y35" s="84" t="str">
        <f t="shared" si="23"/>
        <v>-</v>
      </c>
      <c r="Z35" s="84" t="str">
        <f t="shared" si="24"/>
        <v>-</v>
      </c>
      <c r="AA35" s="84" t="str">
        <f t="shared" si="25"/>
        <v>-</v>
      </c>
      <c r="AB35" s="84" t="str">
        <f t="shared" si="26"/>
        <v>-</v>
      </c>
      <c r="AC35" s="84" t="str">
        <f t="shared" si="27"/>
        <v>-</v>
      </c>
      <c r="AD35" s="84" t="str">
        <f t="shared" si="28"/>
        <v>-</v>
      </c>
      <c r="AH35" s="38" t="str">
        <f t="shared" si="29"/>
        <v>Resíduos de tonner de impressão contendo substâncias perigosas</v>
      </c>
    </row>
    <row r="36" spans="1:34" x14ac:dyDescent="0.2">
      <c r="A36" s="82" t="s">
        <v>134</v>
      </c>
      <c r="B36" s="83" t="str">
        <f t="shared" si="0"/>
        <v>Resíduos de tonner de impressão não abrangidos em 08 03 17</v>
      </c>
      <c r="C36" s="84" t="str">
        <f t="shared" si="1"/>
        <v>-</v>
      </c>
      <c r="D36" s="84" t="str">
        <f t="shared" si="2"/>
        <v>-</v>
      </c>
      <c r="E36" s="84" t="str">
        <f t="shared" si="3"/>
        <v>-</v>
      </c>
      <c r="F36" s="84" t="str">
        <f t="shared" si="4"/>
        <v>-</v>
      </c>
      <c r="G36" s="84" t="str">
        <f t="shared" si="5"/>
        <v>-</v>
      </c>
      <c r="H36" s="84" t="str">
        <f t="shared" si="6"/>
        <v>-</v>
      </c>
      <c r="I36" s="84" t="str">
        <f t="shared" si="7"/>
        <v>-</v>
      </c>
      <c r="J36" s="84" t="str">
        <f t="shared" si="8"/>
        <v>-</v>
      </c>
      <c r="K36" s="84" t="str">
        <f t="shared" si="9"/>
        <v>-</v>
      </c>
      <c r="L36" s="84" t="str">
        <f t="shared" si="10"/>
        <v>-</v>
      </c>
      <c r="M36" s="84" t="str">
        <f t="shared" si="11"/>
        <v>-</v>
      </c>
      <c r="N36" s="84" t="str">
        <f t="shared" si="12"/>
        <v>-</v>
      </c>
      <c r="O36" s="84" t="str">
        <f t="shared" si="13"/>
        <v>-</v>
      </c>
      <c r="P36" s="84" t="str">
        <f t="shared" si="14"/>
        <v>-</v>
      </c>
      <c r="Q36" s="84" t="str">
        <f t="shared" si="15"/>
        <v>-</v>
      </c>
      <c r="R36" s="84" t="str">
        <f t="shared" si="16"/>
        <v>-</v>
      </c>
      <c r="S36" s="84" t="str">
        <f t="shared" si="17"/>
        <v>-</v>
      </c>
      <c r="T36" s="84" t="str">
        <f t="shared" si="18"/>
        <v>-</v>
      </c>
      <c r="U36" s="84" t="str">
        <f t="shared" si="19"/>
        <v>-</v>
      </c>
      <c r="V36" s="84" t="str">
        <f t="shared" si="20"/>
        <v>R13/D15</v>
      </c>
      <c r="W36" s="84" t="str">
        <f t="shared" si="21"/>
        <v>-</v>
      </c>
      <c r="X36" s="84" t="str">
        <f t="shared" si="22"/>
        <v>-</v>
      </c>
      <c r="Y36" s="84" t="str">
        <f t="shared" si="23"/>
        <v>-</v>
      </c>
      <c r="Z36" s="84" t="str">
        <f t="shared" si="24"/>
        <v>-</v>
      </c>
      <c r="AA36" s="84" t="str">
        <f t="shared" si="25"/>
        <v>-</v>
      </c>
      <c r="AB36" s="84" t="str">
        <f t="shared" si="26"/>
        <v>-</v>
      </c>
      <c r="AC36" s="84" t="str">
        <f t="shared" si="27"/>
        <v>-</v>
      </c>
      <c r="AD36" s="84" t="str">
        <f t="shared" si="28"/>
        <v>-</v>
      </c>
      <c r="AH36" s="38" t="str">
        <f t="shared" si="29"/>
        <v>Resíduos de tonner de impressão não abrangidos em 08 03 17</v>
      </c>
    </row>
    <row r="37" spans="1:34" x14ac:dyDescent="0.2">
      <c r="A37" s="82" t="s">
        <v>682</v>
      </c>
      <c r="B37" s="83" t="str">
        <f t="shared" si="0"/>
        <v>Banhos de revelação e activação de base aquosa</v>
      </c>
      <c r="C37" s="84" t="str">
        <f t="shared" si="1"/>
        <v>-</v>
      </c>
      <c r="D37" s="84" t="str">
        <f t="shared" si="2"/>
        <v>-</v>
      </c>
      <c r="E37" s="84" t="str">
        <f t="shared" si="3"/>
        <v>-</v>
      </c>
      <c r="F37" s="84" t="str">
        <f t="shared" si="4"/>
        <v>-</v>
      </c>
      <c r="G37" s="84" t="str">
        <f t="shared" si="5"/>
        <v>-</v>
      </c>
      <c r="H37" s="84" t="str">
        <f t="shared" si="6"/>
        <v>-</v>
      </c>
      <c r="I37" s="84" t="str">
        <f t="shared" si="7"/>
        <v>-</v>
      </c>
      <c r="J37" s="84" t="str">
        <f t="shared" si="8"/>
        <v>-</v>
      </c>
      <c r="K37" s="84" t="str">
        <f t="shared" si="9"/>
        <v>-</v>
      </c>
      <c r="L37" s="84" t="str">
        <f t="shared" si="10"/>
        <v>-</v>
      </c>
      <c r="M37" s="84" t="str">
        <f t="shared" si="11"/>
        <v>-</v>
      </c>
      <c r="N37" s="84" t="str">
        <f t="shared" si="12"/>
        <v>-</v>
      </c>
      <c r="O37" s="84" t="str">
        <f t="shared" si="13"/>
        <v>-</v>
      </c>
      <c r="P37" s="84" t="str">
        <f t="shared" si="14"/>
        <v>-</v>
      </c>
      <c r="Q37" s="84" t="str">
        <f t="shared" si="15"/>
        <v>-</v>
      </c>
      <c r="R37" s="84" t="str">
        <f t="shared" si="16"/>
        <v>-</v>
      </c>
      <c r="S37" s="84" t="str">
        <f t="shared" si="17"/>
        <v>-</v>
      </c>
      <c r="T37" s="84" t="str">
        <f t="shared" si="18"/>
        <v>-</v>
      </c>
      <c r="U37" s="84" t="str">
        <f t="shared" si="19"/>
        <v>-</v>
      </c>
      <c r="V37" s="84" t="str">
        <f t="shared" si="20"/>
        <v>-</v>
      </c>
      <c r="W37" s="84" t="str">
        <f t="shared" si="21"/>
        <v>-</v>
      </c>
      <c r="X37" s="84" t="str">
        <f t="shared" si="22"/>
        <v>-</v>
      </c>
      <c r="Y37" s="84" t="str">
        <f t="shared" si="23"/>
        <v>-</v>
      </c>
      <c r="Z37" s="84" t="str">
        <f t="shared" si="24"/>
        <v>-</v>
      </c>
      <c r="AA37" s="84" t="str">
        <f t="shared" si="25"/>
        <v>-</v>
      </c>
      <c r="AB37" s="84" t="str">
        <f t="shared" si="26"/>
        <v>-</v>
      </c>
      <c r="AC37" s="85" t="str">
        <f t="shared" si="27"/>
        <v>R13</v>
      </c>
      <c r="AD37" s="84" t="str">
        <f t="shared" si="28"/>
        <v>-</v>
      </c>
      <c r="AH37" s="38" t="str">
        <f t="shared" si="29"/>
        <v>Banhos de revelação e activação de base aquosa</v>
      </c>
    </row>
    <row r="38" spans="1:34" x14ac:dyDescent="0.2">
      <c r="A38" s="82" t="s">
        <v>710</v>
      </c>
      <c r="B38" s="83" t="str">
        <f t="shared" si="0"/>
        <v>Banhos de revelação, à base de solventes</v>
      </c>
      <c r="C38" s="84" t="str">
        <f t="shared" si="1"/>
        <v>-</v>
      </c>
      <c r="D38" s="84" t="str">
        <f t="shared" si="2"/>
        <v>-</v>
      </c>
      <c r="E38" s="84" t="str">
        <f t="shared" si="3"/>
        <v>-</v>
      </c>
      <c r="F38" s="84" t="str">
        <f t="shared" si="4"/>
        <v>-</v>
      </c>
      <c r="G38" s="84" t="str">
        <f t="shared" si="5"/>
        <v>-</v>
      </c>
      <c r="H38" s="84" t="str">
        <f t="shared" si="6"/>
        <v>-</v>
      </c>
      <c r="I38" s="84" t="str">
        <f t="shared" si="7"/>
        <v>-</v>
      </c>
      <c r="J38" s="84" t="str">
        <f t="shared" si="8"/>
        <v>-</v>
      </c>
      <c r="K38" s="84" t="str">
        <f t="shared" si="9"/>
        <v>-</v>
      </c>
      <c r="L38" s="84" t="str">
        <f t="shared" si="10"/>
        <v>-</v>
      </c>
      <c r="M38" s="84" t="str">
        <f t="shared" si="11"/>
        <v>-</v>
      </c>
      <c r="N38" s="84" t="str">
        <f t="shared" si="12"/>
        <v>-</v>
      </c>
      <c r="O38" s="84" t="str">
        <f t="shared" si="13"/>
        <v>-</v>
      </c>
      <c r="P38" s="84" t="str">
        <f t="shared" si="14"/>
        <v>-</v>
      </c>
      <c r="Q38" s="84" t="str">
        <f t="shared" si="15"/>
        <v>-</v>
      </c>
      <c r="R38" s="84" t="str">
        <f t="shared" si="16"/>
        <v>-</v>
      </c>
      <c r="S38" s="84" t="str">
        <f t="shared" si="17"/>
        <v>-</v>
      </c>
      <c r="T38" s="84" t="str">
        <f t="shared" si="18"/>
        <v>-</v>
      </c>
      <c r="U38" s="84" t="str">
        <f t="shared" si="19"/>
        <v>-</v>
      </c>
      <c r="V38" s="84" t="str">
        <f t="shared" si="20"/>
        <v>-</v>
      </c>
      <c r="W38" s="84" t="str">
        <f t="shared" si="21"/>
        <v>-</v>
      </c>
      <c r="X38" s="84" t="str">
        <f t="shared" si="22"/>
        <v>-</v>
      </c>
      <c r="Y38" s="84" t="str">
        <f t="shared" si="23"/>
        <v>-</v>
      </c>
      <c r="Z38" s="84" t="str">
        <f t="shared" si="24"/>
        <v>-</v>
      </c>
      <c r="AA38" s="84" t="str">
        <f t="shared" si="25"/>
        <v>-</v>
      </c>
      <c r="AB38" s="84" t="str">
        <f t="shared" si="26"/>
        <v>-</v>
      </c>
      <c r="AC38" s="85" t="str">
        <f t="shared" si="27"/>
        <v>R13</v>
      </c>
      <c r="AD38" s="84" t="str">
        <f t="shared" si="28"/>
        <v>-</v>
      </c>
      <c r="AH38" s="38" t="str">
        <f t="shared" si="29"/>
        <v>Banhos de revelação, à base de solventes</v>
      </c>
    </row>
    <row r="39" spans="1:34" x14ac:dyDescent="0.2">
      <c r="A39" s="82" t="s">
        <v>683</v>
      </c>
      <c r="B39" s="83" t="str">
        <f t="shared" si="0"/>
        <v>Banhos de fixação</v>
      </c>
      <c r="C39" s="84" t="str">
        <f t="shared" si="1"/>
        <v>-</v>
      </c>
      <c r="D39" s="84" t="str">
        <f t="shared" si="2"/>
        <v>-</v>
      </c>
      <c r="E39" s="84" t="str">
        <f t="shared" si="3"/>
        <v>-</v>
      </c>
      <c r="F39" s="84" t="str">
        <f t="shared" si="4"/>
        <v>-</v>
      </c>
      <c r="G39" s="84" t="str">
        <f t="shared" si="5"/>
        <v>-</v>
      </c>
      <c r="H39" s="84" t="str">
        <f t="shared" si="6"/>
        <v>-</v>
      </c>
      <c r="I39" s="84" t="str">
        <f t="shared" si="7"/>
        <v>-</v>
      </c>
      <c r="J39" s="84" t="str">
        <f t="shared" si="8"/>
        <v>-</v>
      </c>
      <c r="K39" s="84" t="str">
        <f t="shared" si="9"/>
        <v>-</v>
      </c>
      <c r="L39" s="84" t="str">
        <f t="shared" si="10"/>
        <v>-</v>
      </c>
      <c r="M39" s="84" t="str">
        <f t="shared" si="11"/>
        <v>-</v>
      </c>
      <c r="N39" s="84" t="str">
        <f t="shared" si="12"/>
        <v>-</v>
      </c>
      <c r="O39" s="84" t="str">
        <f t="shared" si="13"/>
        <v>-</v>
      </c>
      <c r="P39" s="84" t="str">
        <f t="shared" si="14"/>
        <v>-</v>
      </c>
      <c r="Q39" s="84" t="str">
        <f t="shared" si="15"/>
        <v>-</v>
      </c>
      <c r="R39" s="84" t="str">
        <f t="shared" si="16"/>
        <v>-</v>
      </c>
      <c r="S39" s="84" t="str">
        <f t="shared" si="17"/>
        <v>-</v>
      </c>
      <c r="T39" s="84" t="str">
        <f t="shared" si="18"/>
        <v>-</v>
      </c>
      <c r="U39" s="84" t="str">
        <f t="shared" si="19"/>
        <v>-</v>
      </c>
      <c r="V39" s="84" t="str">
        <f t="shared" si="20"/>
        <v>-</v>
      </c>
      <c r="W39" s="84" t="str">
        <f t="shared" si="21"/>
        <v>-</v>
      </c>
      <c r="X39" s="84" t="str">
        <f t="shared" si="22"/>
        <v>-</v>
      </c>
      <c r="Y39" s="84" t="str">
        <f t="shared" si="23"/>
        <v>-</v>
      </c>
      <c r="Z39" s="84" t="str">
        <f t="shared" si="24"/>
        <v>-</v>
      </c>
      <c r="AA39" s="84" t="str">
        <f t="shared" si="25"/>
        <v>-</v>
      </c>
      <c r="AB39" s="84" t="str">
        <f t="shared" si="26"/>
        <v>-</v>
      </c>
      <c r="AC39" s="85" t="str">
        <f t="shared" si="27"/>
        <v>R13</v>
      </c>
      <c r="AD39" s="84" t="str">
        <f t="shared" si="28"/>
        <v>-</v>
      </c>
      <c r="AH39" s="38" t="str">
        <f t="shared" si="29"/>
        <v>Banhos de fixação</v>
      </c>
    </row>
    <row r="40" spans="1:34" x14ac:dyDescent="0.2">
      <c r="A40" s="82" t="s">
        <v>590</v>
      </c>
      <c r="B40" s="83" t="str">
        <f t="shared" si="0"/>
        <v>Película e papel fotográfico, contendo prata ou compostos de prata</v>
      </c>
      <c r="C40" s="84" t="str">
        <f t="shared" si="1"/>
        <v>-</v>
      </c>
      <c r="D40" s="84" t="str">
        <f t="shared" si="2"/>
        <v>-</v>
      </c>
      <c r="E40" s="84" t="str">
        <f t="shared" si="3"/>
        <v>-</v>
      </c>
      <c r="F40" s="84" t="str">
        <f t="shared" si="4"/>
        <v>-</v>
      </c>
      <c r="G40" s="84" t="str">
        <f t="shared" si="5"/>
        <v>-</v>
      </c>
      <c r="H40" s="84" t="str">
        <f t="shared" si="6"/>
        <v>-</v>
      </c>
      <c r="I40" s="84" t="str">
        <f t="shared" si="7"/>
        <v>-</v>
      </c>
      <c r="J40" s="84" t="str">
        <f t="shared" si="8"/>
        <v>-</v>
      </c>
      <c r="K40" s="84" t="str">
        <f t="shared" si="9"/>
        <v>-</v>
      </c>
      <c r="L40" s="84" t="str">
        <f t="shared" si="10"/>
        <v>R13</v>
      </c>
      <c r="M40" s="84" t="str">
        <f t="shared" si="11"/>
        <v>-</v>
      </c>
      <c r="N40" s="84" t="str">
        <f t="shared" si="12"/>
        <v>-</v>
      </c>
      <c r="O40" s="84" t="str">
        <f t="shared" si="13"/>
        <v>-</v>
      </c>
      <c r="P40" s="84" t="str">
        <f t="shared" si="14"/>
        <v>-</v>
      </c>
      <c r="Q40" s="84" t="str">
        <f t="shared" si="15"/>
        <v>-</v>
      </c>
      <c r="R40" s="84" t="str">
        <f t="shared" si="16"/>
        <v>-</v>
      </c>
      <c r="S40" s="84" t="str">
        <f t="shared" si="17"/>
        <v>-</v>
      </c>
      <c r="T40" s="84" t="str">
        <f t="shared" si="18"/>
        <v>-</v>
      </c>
      <c r="U40" s="84" t="str">
        <f t="shared" si="19"/>
        <v>-</v>
      </c>
      <c r="V40" s="84" t="str">
        <f t="shared" si="20"/>
        <v>-</v>
      </c>
      <c r="W40" s="84" t="str">
        <f t="shared" si="21"/>
        <v>-</v>
      </c>
      <c r="X40" s="84" t="str">
        <f t="shared" si="22"/>
        <v>-</v>
      </c>
      <c r="Y40" s="84" t="str">
        <f t="shared" si="23"/>
        <v>-</v>
      </c>
      <c r="Z40" s="84" t="str">
        <f t="shared" si="24"/>
        <v>-</v>
      </c>
      <c r="AA40" s="84" t="str">
        <f t="shared" si="25"/>
        <v>-</v>
      </c>
      <c r="AB40" s="84" t="str">
        <f t="shared" si="26"/>
        <v>-</v>
      </c>
      <c r="AC40" s="84" t="str">
        <f t="shared" si="27"/>
        <v>-</v>
      </c>
      <c r="AD40" s="84" t="str">
        <f t="shared" si="28"/>
        <v>-</v>
      </c>
      <c r="AH40" s="38" t="str">
        <f t="shared" si="29"/>
        <v>Película e papel fotográfico, contendo prata ou compostos de prata</v>
      </c>
    </row>
    <row r="41" spans="1:34" x14ac:dyDescent="0.2">
      <c r="A41" s="82" t="s">
        <v>168</v>
      </c>
      <c r="B41" s="83" t="str">
        <f t="shared" si="0"/>
        <v>Cinzas, escórias e poeiras de caldeiras (excluindo as poeiras de caldeiras abrangidas em 10 01 04)</v>
      </c>
      <c r="C41" s="84" t="str">
        <f t="shared" si="1"/>
        <v>-</v>
      </c>
      <c r="D41" s="84" t="str">
        <f t="shared" si="2"/>
        <v>-</v>
      </c>
      <c r="E41" s="84" t="str">
        <f t="shared" si="3"/>
        <v>-</v>
      </c>
      <c r="F41" s="84" t="str">
        <f t="shared" si="4"/>
        <v>D1</v>
      </c>
      <c r="G41" s="84" t="str">
        <f t="shared" si="5"/>
        <v>-</v>
      </c>
      <c r="H41" s="84" t="str">
        <f t="shared" si="6"/>
        <v>-</v>
      </c>
      <c r="I41" s="84" t="str">
        <f t="shared" si="7"/>
        <v>-</v>
      </c>
      <c r="J41" s="84" t="str">
        <f t="shared" si="8"/>
        <v>-</v>
      </c>
      <c r="K41" s="84" t="str">
        <f t="shared" si="9"/>
        <v>-</v>
      </c>
      <c r="L41" s="84" t="str">
        <f t="shared" si="10"/>
        <v>-</v>
      </c>
      <c r="M41" s="84" t="str">
        <f t="shared" si="11"/>
        <v>-</v>
      </c>
      <c r="N41" s="84" t="str">
        <f t="shared" si="12"/>
        <v>-</v>
      </c>
      <c r="O41" s="84" t="str">
        <f t="shared" si="13"/>
        <v>-</v>
      </c>
      <c r="P41" s="84" t="str">
        <f t="shared" si="14"/>
        <v>-</v>
      </c>
      <c r="Q41" s="84" t="str">
        <f t="shared" si="15"/>
        <v>-</v>
      </c>
      <c r="R41" s="84" t="str">
        <f t="shared" si="16"/>
        <v>-</v>
      </c>
      <c r="S41" s="84" t="str">
        <f t="shared" si="17"/>
        <v>-</v>
      </c>
      <c r="T41" s="84" t="str">
        <f t="shared" si="18"/>
        <v>-</v>
      </c>
      <c r="U41" s="84" t="str">
        <f t="shared" si="19"/>
        <v>-</v>
      </c>
      <c r="V41" s="84" t="str">
        <f t="shared" si="20"/>
        <v>-</v>
      </c>
      <c r="W41" s="84" t="str">
        <f t="shared" si="21"/>
        <v>-</v>
      </c>
      <c r="X41" s="84" t="str">
        <f t="shared" si="22"/>
        <v>-</v>
      </c>
      <c r="Y41" s="84" t="str">
        <f t="shared" si="23"/>
        <v>-</v>
      </c>
      <c r="Z41" s="84" t="str">
        <f t="shared" si="24"/>
        <v>-</v>
      </c>
      <c r="AA41" s="84" t="str">
        <f t="shared" si="25"/>
        <v>-</v>
      </c>
      <c r="AB41" s="84" t="str">
        <f t="shared" si="26"/>
        <v>-</v>
      </c>
      <c r="AC41" s="84" t="str">
        <f t="shared" si="27"/>
        <v>-</v>
      </c>
      <c r="AD41" s="84" t="str">
        <f t="shared" si="28"/>
        <v>-</v>
      </c>
      <c r="AH41" s="38" t="str">
        <f t="shared" si="29"/>
        <v>Cinzas, escórias e poeiras de caldeiras (excluindo as poeiras de caldeiras abrangidas em 10 01 04)</v>
      </c>
    </row>
    <row r="42" spans="1:34" x14ac:dyDescent="0.2">
      <c r="A42" s="82" t="s">
        <v>11</v>
      </c>
      <c r="B42" s="83" t="str">
        <f t="shared" si="0"/>
        <v>Aparas e limalhas de metais ferrosos</v>
      </c>
      <c r="C42" s="84" t="str">
        <f t="shared" si="1"/>
        <v>-</v>
      </c>
      <c r="D42" s="84" t="str">
        <f t="shared" si="2"/>
        <v>R12</v>
      </c>
      <c r="E42" s="84" t="str">
        <f t="shared" si="3"/>
        <v>-</v>
      </c>
      <c r="F42" s="84" t="str">
        <f t="shared" si="4"/>
        <v>-</v>
      </c>
      <c r="G42" s="84" t="str">
        <f t="shared" si="5"/>
        <v>-</v>
      </c>
      <c r="H42" s="84" t="str">
        <f t="shared" si="6"/>
        <v>-</v>
      </c>
      <c r="I42" s="84" t="str">
        <f t="shared" si="7"/>
        <v>-</v>
      </c>
      <c r="J42" s="84" t="str">
        <f t="shared" si="8"/>
        <v>R12</v>
      </c>
      <c r="K42" s="84" t="str">
        <f t="shared" si="9"/>
        <v>-</v>
      </c>
      <c r="L42" s="84" t="str">
        <f t="shared" si="10"/>
        <v>-</v>
      </c>
      <c r="M42" s="84" t="str">
        <f t="shared" si="11"/>
        <v>R12</v>
      </c>
      <c r="N42" s="84" t="str">
        <f t="shared" si="12"/>
        <v>-</v>
      </c>
      <c r="O42" s="84" t="str">
        <f t="shared" si="13"/>
        <v>-</v>
      </c>
      <c r="P42" s="84" t="str">
        <f t="shared" si="14"/>
        <v>-</v>
      </c>
      <c r="Q42" s="84" t="str">
        <f t="shared" si="15"/>
        <v>R12</v>
      </c>
      <c r="R42" s="84" t="str">
        <f t="shared" si="16"/>
        <v>-</v>
      </c>
      <c r="S42" s="84" t="str">
        <f t="shared" si="17"/>
        <v>-</v>
      </c>
      <c r="T42" s="84" t="str">
        <f t="shared" si="18"/>
        <v>-</v>
      </c>
      <c r="U42" s="84" t="str">
        <f t="shared" si="19"/>
        <v>R12</v>
      </c>
      <c r="V42" s="84" t="str">
        <f t="shared" si="20"/>
        <v>R12/R13</v>
      </c>
      <c r="W42" s="84" t="str">
        <f t="shared" si="21"/>
        <v>-</v>
      </c>
      <c r="X42" s="84" t="str">
        <f t="shared" si="22"/>
        <v>-</v>
      </c>
      <c r="Y42" s="84" t="str">
        <f t="shared" si="23"/>
        <v>-</v>
      </c>
      <c r="Z42" s="84" t="str">
        <f t="shared" si="24"/>
        <v>-</v>
      </c>
      <c r="AA42" s="84" t="str">
        <f t="shared" si="25"/>
        <v>-</v>
      </c>
      <c r="AB42" s="84" t="str">
        <f t="shared" si="26"/>
        <v>R12/R13</v>
      </c>
      <c r="AC42" s="84" t="str">
        <f t="shared" si="27"/>
        <v>-</v>
      </c>
      <c r="AD42" s="84" t="str">
        <f t="shared" si="28"/>
        <v>R12</v>
      </c>
      <c r="AH42" s="38" t="str">
        <f t="shared" si="29"/>
        <v>Aparas e limalhas de metais ferrosos</v>
      </c>
    </row>
    <row r="43" spans="1:34" x14ac:dyDescent="0.2">
      <c r="A43" s="82" t="s">
        <v>12</v>
      </c>
      <c r="B43" s="83" t="str">
        <f t="shared" si="0"/>
        <v>Aparas e limalhas de metais não ferrosos</v>
      </c>
      <c r="C43" s="84" t="str">
        <f t="shared" si="1"/>
        <v>R12/R13</v>
      </c>
      <c r="D43" s="84" t="str">
        <f t="shared" si="2"/>
        <v>R12</v>
      </c>
      <c r="E43" s="84" t="str">
        <f t="shared" si="3"/>
        <v>-</v>
      </c>
      <c r="F43" s="84" t="str">
        <f t="shared" si="4"/>
        <v>-</v>
      </c>
      <c r="G43" s="84" t="str">
        <f t="shared" si="5"/>
        <v>-</v>
      </c>
      <c r="H43" s="84" t="str">
        <f t="shared" si="6"/>
        <v>-</v>
      </c>
      <c r="I43" s="84" t="str">
        <f t="shared" si="7"/>
        <v>-</v>
      </c>
      <c r="J43" s="84" t="str">
        <f t="shared" si="8"/>
        <v>R12</v>
      </c>
      <c r="K43" s="84" t="str">
        <f t="shared" si="9"/>
        <v>-</v>
      </c>
      <c r="L43" s="84" t="str">
        <f t="shared" si="10"/>
        <v>-</v>
      </c>
      <c r="M43" s="84" t="str">
        <f t="shared" si="11"/>
        <v>R12</v>
      </c>
      <c r="N43" s="84" t="str">
        <f t="shared" si="12"/>
        <v>-</v>
      </c>
      <c r="O43" s="84" t="str">
        <f t="shared" si="13"/>
        <v>-</v>
      </c>
      <c r="P43" s="84" t="str">
        <f t="shared" si="14"/>
        <v>-</v>
      </c>
      <c r="Q43" s="84" t="str">
        <f t="shared" si="15"/>
        <v>R12</v>
      </c>
      <c r="R43" s="84" t="str">
        <f t="shared" si="16"/>
        <v>-</v>
      </c>
      <c r="S43" s="84" t="str">
        <f t="shared" si="17"/>
        <v>-</v>
      </c>
      <c r="T43" s="84" t="str">
        <f t="shared" si="18"/>
        <v>-</v>
      </c>
      <c r="U43" s="84" t="str">
        <f t="shared" si="19"/>
        <v>R12</v>
      </c>
      <c r="V43" s="84" t="str">
        <f t="shared" si="20"/>
        <v>R12/R13</v>
      </c>
      <c r="W43" s="84" t="str">
        <f t="shared" si="21"/>
        <v>-</v>
      </c>
      <c r="X43" s="84" t="str">
        <f t="shared" si="22"/>
        <v>-</v>
      </c>
      <c r="Y43" s="84" t="str">
        <f t="shared" si="23"/>
        <v>-</v>
      </c>
      <c r="Z43" s="84" t="str">
        <f t="shared" si="24"/>
        <v>-</v>
      </c>
      <c r="AA43" s="84" t="str">
        <f t="shared" si="25"/>
        <v>-</v>
      </c>
      <c r="AB43" s="84" t="str">
        <f t="shared" si="26"/>
        <v>R12/R13</v>
      </c>
      <c r="AC43" s="84" t="str">
        <f t="shared" si="27"/>
        <v>-</v>
      </c>
      <c r="AD43" s="84" t="str">
        <f t="shared" si="28"/>
        <v>R12</v>
      </c>
      <c r="AH43" s="38" t="str">
        <f t="shared" si="29"/>
        <v>Aparas e limalhas de metais não ferrosos</v>
      </c>
    </row>
    <row r="44" spans="1:34" x14ac:dyDescent="0.2">
      <c r="A44" s="82" t="s">
        <v>527</v>
      </c>
      <c r="B44" s="83" t="str">
        <f t="shared" si="0"/>
        <v>Aparas de matérias plásticas</v>
      </c>
      <c r="C44" s="84" t="str">
        <f t="shared" si="1"/>
        <v>-</v>
      </c>
      <c r="D44" s="84" t="str">
        <f t="shared" si="2"/>
        <v>-</v>
      </c>
      <c r="E44" s="84" t="str">
        <f t="shared" si="3"/>
        <v>-</v>
      </c>
      <c r="F44" s="84" t="str">
        <f t="shared" si="4"/>
        <v>-</v>
      </c>
      <c r="G44" s="84" t="str">
        <f t="shared" si="5"/>
        <v>-</v>
      </c>
      <c r="H44" s="84" t="str">
        <f t="shared" si="6"/>
        <v>-</v>
      </c>
      <c r="I44" s="84" t="str">
        <f t="shared" si="7"/>
        <v>-</v>
      </c>
      <c r="J44" s="84" t="str">
        <f t="shared" si="8"/>
        <v>-</v>
      </c>
      <c r="K44" s="84" t="str">
        <f t="shared" si="9"/>
        <v>-</v>
      </c>
      <c r="L44" s="84" t="str">
        <f t="shared" si="10"/>
        <v>-</v>
      </c>
      <c r="M44" s="84" t="str">
        <f t="shared" si="11"/>
        <v>-</v>
      </c>
      <c r="N44" s="84" t="str">
        <f t="shared" si="12"/>
        <v>-</v>
      </c>
      <c r="O44" s="84" t="str">
        <f t="shared" si="13"/>
        <v>-</v>
      </c>
      <c r="P44" s="84" t="str">
        <f t="shared" si="14"/>
        <v>-</v>
      </c>
      <c r="Q44" s="84" t="str">
        <f t="shared" si="15"/>
        <v>-</v>
      </c>
      <c r="R44" s="84" t="str">
        <f t="shared" si="16"/>
        <v>-</v>
      </c>
      <c r="S44" s="84" t="str">
        <f t="shared" si="17"/>
        <v>-</v>
      </c>
      <c r="T44" s="84" t="str">
        <f t="shared" si="18"/>
        <v>-</v>
      </c>
      <c r="U44" s="84" t="str">
        <f t="shared" si="19"/>
        <v>-</v>
      </c>
      <c r="V44" s="84" t="str">
        <f t="shared" si="20"/>
        <v>-</v>
      </c>
      <c r="W44" s="84" t="str">
        <f t="shared" si="21"/>
        <v>R3</v>
      </c>
      <c r="X44" s="84" t="str">
        <f t="shared" si="22"/>
        <v>-</v>
      </c>
      <c r="Y44" s="84" t="str">
        <f t="shared" si="23"/>
        <v>-</v>
      </c>
      <c r="Z44" s="84" t="str">
        <f t="shared" si="24"/>
        <v>-</v>
      </c>
      <c r="AA44" s="84" t="str">
        <f t="shared" si="25"/>
        <v>-</v>
      </c>
      <c r="AB44" s="84" t="str">
        <f t="shared" si="26"/>
        <v>-</v>
      </c>
      <c r="AC44" s="84" t="str">
        <f t="shared" si="27"/>
        <v>-</v>
      </c>
      <c r="AD44" s="84" t="str">
        <f t="shared" si="28"/>
        <v>-</v>
      </c>
      <c r="AH44" s="38" t="str">
        <f t="shared" si="29"/>
        <v>Aparas de matérias plásticas</v>
      </c>
    </row>
    <row r="45" spans="1:34" x14ac:dyDescent="0.2">
      <c r="A45" s="82" t="s">
        <v>137</v>
      </c>
      <c r="B45" s="83" t="str">
        <f t="shared" si="0"/>
        <v>Resíduos da soldadura</v>
      </c>
      <c r="C45" s="84" t="str">
        <f t="shared" si="1"/>
        <v>-</v>
      </c>
      <c r="D45" s="84" t="str">
        <f t="shared" si="2"/>
        <v>R12</v>
      </c>
      <c r="E45" s="84" t="str">
        <f t="shared" si="3"/>
        <v>-</v>
      </c>
      <c r="F45" s="84" t="str">
        <f t="shared" si="4"/>
        <v>-</v>
      </c>
      <c r="G45" s="84" t="str">
        <f t="shared" si="5"/>
        <v>-</v>
      </c>
      <c r="H45" s="84" t="str">
        <f t="shared" si="6"/>
        <v>-</v>
      </c>
      <c r="I45" s="84" t="str">
        <f t="shared" si="7"/>
        <v>-</v>
      </c>
      <c r="J45" s="84" t="str">
        <f t="shared" si="8"/>
        <v>-</v>
      </c>
      <c r="K45" s="84" t="str">
        <f t="shared" si="9"/>
        <v>-</v>
      </c>
      <c r="L45" s="84" t="str">
        <f t="shared" si="10"/>
        <v>-</v>
      </c>
      <c r="M45" s="84" t="str">
        <f t="shared" si="11"/>
        <v>-</v>
      </c>
      <c r="N45" s="84" t="str">
        <f t="shared" si="12"/>
        <v>-</v>
      </c>
      <c r="O45" s="84" t="str">
        <f t="shared" si="13"/>
        <v>-</v>
      </c>
      <c r="P45" s="84" t="str">
        <f t="shared" si="14"/>
        <v>-</v>
      </c>
      <c r="Q45" s="84" t="str">
        <f t="shared" si="15"/>
        <v>-</v>
      </c>
      <c r="R45" s="84" t="str">
        <f t="shared" si="16"/>
        <v>-</v>
      </c>
      <c r="S45" s="84" t="str">
        <f t="shared" si="17"/>
        <v>-</v>
      </c>
      <c r="T45" s="84" t="str">
        <f t="shared" si="18"/>
        <v>-</v>
      </c>
      <c r="U45" s="84" t="str">
        <f t="shared" si="19"/>
        <v>R12</v>
      </c>
      <c r="V45" s="84" t="str">
        <f t="shared" si="20"/>
        <v>R12/R13</v>
      </c>
      <c r="W45" s="84" t="str">
        <f t="shared" si="21"/>
        <v>-</v>
      </c>
      <c r="X45" s="84" t="str">
        <f t="shared" si="22"/>
        <v>-</v>
      </c>
      <c r="Y45" s="84" t="str">
        <f t="shared" si="23"/>
        <v>-</v>
      </c>
      <c r="Z45" s="84" t="str">
        <f t="shared" si="24"/>
        <v>-</v>
      </c>
      <c r="AA45" s="84" t="str">
        <f t="shared" si="25"/>
        <v>-</v>
      </c>
      <c r="AB45" s="84" t="str">
        <f t="shared" si="26"/>
        <v>-</v>
      </c>
      <c r="AC45" s="84" t="str">
        <f t="shared" si="27"/>
        <v>-</v>
      </c>
      <c r="AD45" s="84" t="str">
        <f t="shared" si="28"/>
        <v>-</v>
      </c>
      <c r="AH45" s="38" t="str">
        <f t="shared" si="29"/>
        <v>Resíduos da soldadura</v>
      </c>
    </row>
    <row r="46" spans="1:34" x14ac:dyDescent="0.2">
      <c r="A46" s="82" t="s">
        <v>935</v>
      </c>
      <c r="B46" s="83" t="str">
        <f t="shared" si="0"/>
        <v>Aparas e limalhas de metais ferrosos</v>
      </c>
      <c r="C46" s="84" t="str">
        <f t="shared" si="1"/>
        <v>R12/R13</v>
      </c>
      <c r="D46" s="84" t="str">
        <f t="shared" si="2"/>
        <v>-</v>
      </c>
      <c r="E46" s="84" t="str">
        <f t="shared" si="3"/>
        <v>-</v>
      </c>
      <c r="F46" s="84" t="str">
        <f t="shared" si="4"/>
        <v>-</v>
      </c>
      <c r="G46" s="84" t="str">
        <f t="shared" si="5"/>
        <v>-</v>
      </c>
      <c r="H46" s="84" t="str">
        <f t="shared" si="6"/>
        <v>-</v>
      </c>
      <c r="I46" s="84" t="str">
        <f t="shared" si="7"/>
        <v>-</v>
      </c>
      <c r="J46" s="84" t="str">
        <f t="shared" si="8"/>
        <v>-</v>
      </c>
      <c r="K46" s="84" t="str">
        <f t="shared" si="9"/>
        <v>-</v>
      </c>
      <c r="L46" s="84" t="str">
        <f t="shared" si="10"/>
        <v>-</v>
      </c>
      <c r="M46" s="84" t="str">
        <f t="shared" si="11"/>
        <v>-</v>
      </c>
      <c r="N46" s="84" t="str">
        <f t="shared" si="12"/>
        <v>-</v>
      </c>
      <c r="O46" s="84" t="str">
        <f t="shared" si="13"/>
        <v>-</v>
      </c>
      <c r="P46" s="84" t="str">
        <f t="shared" si="14"/>
        <v>-</v>
      </c>
      <c r="Q46" s="84" t="str">
        <f t="shared" si="15"/>
        <v>-</v>
      </c>
      <c r="R46" s="84" t="str">
        <f t="shared" si="16"/>
        <v>-</v>
      </c>
      <c r="S46" s="84" t="str">
        <f t="shared" si="17"/>
        <v>-</v>
      </c>
      <c r="T46" s="84" t="str">
        <f t="shared" si="18"/>
        <v>-</v>
      </c>
      <c r="U46" s="84" t="str">
        <f t="shared" si="19"/>
        <v>-</v>
      </c>
      <c r="V46" s="84" t="str">
        <f t="shared" si="20"/>
        <v>-</v>
      </c>
      <c r="W46" s="84" t="str">
        <f t="shared" si="21"/>
        <v>-</v>
      </c>
      <c r="X46" s="84" t="str">
        <f t="shared" si="22"/>
        <v>-</v>
      </c>
      <c r="Y46" s="84" t="str">
        <f t="shared" si="23"/>
        <v>-</v>
      </c>
      <c r="Z46" s="84" t="str">
        <f t="shared" si="24"/>
        <v>-</v>
      </c>
      <c r="AA46" s="84" t="str">
        <f t="shared" si="25"/>
        <v>-</v>
      </c>
      <c r="AB46" s="84" t="str">
        <f t="shared" si="26"/>
        <v>-</v>
      </c>
      <c r="AC46" s="84" t="str">
        <f t="shared" si="27"/>
        <v>-</v>
      </c>
      <c r="AD46" s="84" t="str">
        <f t="shared" si="28"/>
        <v>-</v>
      </c>
      <c r="AH46" s="38" t="str">
        <f t="shared" si="29"/>
        <v>Aparas e limalhas de metais ferrosos</v>
      </c>
    </row>
    <row r="47" spans="1:34" x14ac:dyDescent="0.2">
      <c r="A47" s="82" t="s">
        <v>613</v>
      </c>
      <c r="B47" s="83" t="str">
        <f t="shared" si="0"/>
        <v>Emulsões não cloradas</v>
      </c>
      <c r="C47" s="84" t="str">
        <f t="shared" si="1"/>
        <v>-</v>
      </c>
      <c r="D47" s="84" t="str">
        <f t="shared" si="2"/>
        <v>-</v>
      </c>
      <c r="E47" s="84" t="str">
        <f t="shared" si="3"/>
        <v>-</v>
      </c>
      <c r="F47" s="84" t="str">
        <f t="shared" si="4"/>
        <v>-</v>
      </c>
      <c r="G47" s="84" t="str">
        <f t="shared" si="5"/>
        <v>-</v>
      </c>
      <c r="H47" s="84" t="str">
        <f t="shared" si="6"/>
        <v>-</v>
      </c>
      <c r="I47" s="84" t="str">
        <f t="shared" si="7"/>
        <v>R13/D15</v>
      </c>
      <c r="J47" s="84" t="str">
        <f t="shared" si="8"/>
        <v>-</v>
      </c>
      <c r="K47" s="84" t="str">
        <f t="shared" si="9"/>
        <v>-</v>
      </c>
      <c r="L47" s="84" t="str">
        <f t="shared" si="10"/>
        <v>-</v>
      </c>
      <c r="M47" s="84" t="str">
        <f t="shared" si="11"/>
        <v>-</v>
      </c>
      <c r="N47" s="84" t="str">
        <f t="shared" si="12"/>
        <v>-</v>
      </c>
      <c r="O47" s="84" t="str">
        <f t="shared" si="13"/>
        <v>-</v>
      </c>
      <c r="P47" s="84" t="str">
        <f t="shared" si="14"/>
        <v>-</v>
      </c>
      <c r="Q47" s="84" t="str">
        <f t="shared" si="15"/>
        <v>-</v>
      </c>
      <c r="R47" s="84" t="str">
        <f t="shared" si="16"/>
        <v>-</v>
      </c>
      <c r="S47" s="84" t="str">
        <f t="shared" si="17"/>
        <v>-</v>
      </c>
      <c r="T47" s="84" t="str">
        <f t="shared" si="18"/>
        <v>-</v>
      </c>
      <c r="U47" s="84" t="str">
        <f t="shared" si="19"/>
        <v>-</v>
      </c>
      <c r="V47" s="84" t="str">
        <f t="shared" si="20"/>
        <v>-</v>
      </c>
      <c r="W47" s="84" t="str">
        <f t="shared" si="21"/>
        <v>-</v>
      </c>
      <c r="X47" s="84" t="str">
        <f t="shared" si="22"/>
        <v>-</v>
      </c>
      <c r="Y47" s="84" t="str">
        <f t="shared" si="23"/>
        <v>-</v>
      </c>
      <c r="Z47" s="84" t="str">
        <f t="shared" si="24"/>
        <v>-</v>
      </c>
      <c r="AA47" s="84" t="str">
        <f t="shared" si="25"/>
        <v>-</v>
      </c>
      <c r="AB47" s="84" t="str">
        <f t="shared" si="26"/>
        <v>-</v>
      </c>
      <c r="AC47" s="84" t="str">
        <f t="shared" si="27"/>
        <v>-</v>
      </c>
      <c r="AD47" s="84" t="str">
        <f t="shared" si="28"/>
        <v>-</v>
      </c>
      <c r="AH47" s="38" t="str">
        <f t="shared" si="29"/>
        <v>Emulsões não cloradas</v>
      </c>
    </row>
    <row r="48" spans="1:34" x14ac:dyDescent="0.2">
      <c r="A48" s="82" t="s">
        <v>614</v>
      </c>
      <c r="B48" s="83" t="str">
        <f t="shared" si="0"/>
        <v>Óleos hidráulicos minerais não clorados</v>
      </c>
      <c r="C48" s="84" t="str">
        <f t="shared" si="1"/>
        <v>-</v>
      </c>
      <c r="D48" s="84" t="str">
        <f t="shared" si="2"/>
        <v>-</v>
      </c>
      <c r="E48" s="84" t="str">
        <f t="shared" si="3"/>
        <v>R13</v>
      </c>
      <c r="F48" s="84" t="str">
        <f t="shared" si="4"/>
        <v>-</v>
      </c>
      <c r="G48" s="84" t="str">
        <f t="shared" si="5"/>
        <v>R13</v>
      </c>
      <c r="H48" s="84" t="str">
        <f t="shared" si="6"/>
        <v>R13</v>
      </c>
      <c r="I48" s="84" t="str">
        <f t="shared" si="7"/>
        <v>R13/D15, R12/D13</v>
      </c>
      <c r="J48" s="84" t="str">
        <f t="shared" si="8"/>
        <v>-</v>
      </c>
      <c r="K48" s="84" t="str">
        <f t="shared" si="9"/>
        <v>-</v>
      </c>
      <c r="L48" s="84" t="str">
        <f t="shared" si="10"/>
        <v>-</v>
      </c>
      <c r="M48" s="84" t="str">
        <f t="shared" si="11"/>
        <v>-</v>
      </c>
      <c r="N48" s="84" t="str">
        <f t="shared" si="12"/>
        <v>-</v>
      </c>
      <c r="O48" s="84" t="str">
        <f t="shared" si="13"/>
        <v>-</v>
      </c>
      <c r="P48" s="84" t="str">
        <f t="shared" si="14"/>
        <v>-</v>
      </c>
      <c r="Q48" s="84" t="str">
        <f t="shared" si="15"/>
        <v>-</v>
      </c>
      <c r="R48" s="84" t="str">
        <f t="shared" si="16"/>
        <v>-</v>
      </c>
      <c r="S48" s="84" t="str">
        <f t="shared" si="17"/>
        <v>-</v>
      </c>
      <c r="T48" s="84" t="str">
        <f t="shared" si="18"/>
        <v>-</v>
      </c>
      <c r="U48" s="84" t="str">
        <f t="shared" si="19"/>
        <v>-</v>
      </c>
      <c r="V48" s="84" t="str">
        <f t="shared" si="20"/>
        <v>-</v>
      </c>
      <c r="W48" s="84" t="str">
        <f t="shared" si="21"/>
        <v>-</v>
      </c>
      <c r="X48" s="84" t="str">
        <f t="shared" si="22"/>
        <v>-</v>
      </c>
      <c r="Y48" s="84" t="str">
        <f t="shared" si="23"/>
        <v>-</v>
      </c>
      <c r="Z48" s="84" t="str">
        <f t="shared" si="24"/>
        <v>-</v>
      </c>
      <c r="AA48" s="84" t="str">
        <f t="shared" si="25"/>
        <v>-</v>
      </c>
      <c r="AB48" s="84" t="str">
        <f t="shared" si="26"/>
        <v>-</v>
      </c>
      <c r="AC48" s="84" t="str">
        <f t="shared" si="27"/>
        <v>-</v>
      </c>
      <c r="AD48" s="84" t="str">
        <f t="shared" si="28"/>
        <v>-</v>
      </c>
      <c r="AH48" s="38" t="str">
        <f t="shared" si="29"/>
        <v>Óleos hidráulicos minerais não clorados</v>
      </c>
    </row>
    <row r="49" spans="1:34" x14ac:dyDescent="0.2">
      <c r="A49" s="82" t="s">
        <v>615</v>
      </c>
      <c r="B49" s="83" t="str">
        <f t="shared" si="0"/>
        <v xml:space="preserve">Óleos hidráulicos sintéticos </v>
      </c>
      <c r="C49" s="84" t="str">
        <f t="shared" si="1"/>
        <v>-</v>
      </c>
      <c r="D49" s="84" t="str">
        <f t="shared" si="2"/>
        <v>-</v>
      </c>
      <c r="E49" s="84" t="str">
        <f t="shared" si="3"/>
        <v>R13</v>
      </c>
      <c r="F49" s="84" t="str">
        <f t="shared" si="4"/>
        <v>-</v>
      </c>
      <c r="G49" s="84" t="str">
        <f t="shared" si="5"/>
        <v>R13</v>
      </c>
      <c r="H49" s="84" t="str">
        <f t="shared" si="6"/>
        <v>R13</v>
      </c>
      <c r="I49" s="84" t="str">
        <f t="shared" si="7"/>
        <v>R13/D15, R12/D13</v>
      </c>
      <c r="J49" s="84" t="str">
        <f t="shared" si="8"/>
        <v>-</v>
      </c>
      <c r="K49" s="84" t="str">
        <f t="shared" si="9"/>
        <v>-</v>
      </c>
      <c r="L49" s="84" t="str">
        <f t="shared" si="10"/>
        <v>-</v>
      </c>
      <c r="M49" s="84" t="str">
        <f t="shared" si="11"/>
        <v>-</v>
      </c>
      <c r="N49" s="84" t="str">
        <f t="shared" si="12"/>
        <v>-</v>
      </c>
      <c r="O49" s="84" t="str">
        <f t="shared" si="13"/>
        <v>-</v>
      </c>
      <c r="P49" s="84" t="str">
        <f t="shared" si="14"/>
        <v>-</v>
      </c>
      <c r="Q49" s="84" t="str">
        <f t="shared" si="15"/>
        <v>-</v>
      </c>
      <c r="R49" s="84" t="str">
        <f t="shared" si="16"/>
        <v>-</v>
      </c>
      <c r="S49" s="84" t="str">
        <f t="shared" si="17"/>
        <v>-</v>
      </c>
      <c r="T49" s="84" t="str">
        <f t="shared" si="18"/>
        <v>-</v>
      </c>
      <c r="U49" s="84" t="str">
        <f t="shared" si="19"/>
        <v>-</v>
      </c>
      <c r="V49" s="84" t="str">
        <f t="shared" si="20"/>
        <v>-</v>
      </c>
      <c r="W49" s="84" t="str">
        <f t="shared" si="21"/>
        <v>-</v>
      </c>
      <c r="X49" s="84" t="str">
        <f t="shared" si="22"/>
        <v>-</v>
      </c>
      <c r="Y49" s="84" t="str">
        <f t="shared" si="23"/>
        <v>-</v>
      </c>
      <c r="Z49" s="84" t="str">
        <f t="shared" si="24"/>
        <v>-</v>
      </c>
      <c r="AA49" s="84" t="str">
        <f t="shared" si="25"/>
        <v>-</v>
      </c>
      <c r="AB49" s="84" t="str">
        <f t="shared" si="26"/>
        <v>-</v>
      </c>
      <c r="AC49" s="84" t="str">
        <f t="shared" si="27"/>
        <v>-</v>
      </c>
      <c r="AD49" s="84" t="str">
        <f t="shared" si="28"/>
        <v>-</v>
      </c>
      <c r="AH49" s="38" t="str">
        <f t="shared" si="29"/>
        <v xml:space="preserve">Óleos hidráulicos sintéticos </v>
      </c>
    </row>
    <row r="50" spans="1:34" x14ac:dyDescent="0.2">
      <c r="A50" s="82" t="s">
        <v>616</v>
      </c>
      <c r="B50" s="83" t="str">
        <f t="shared" si="0"/>
        <v>Óleos hidráulicos facilmente biodegradáveis</v>
      </c>
      <c r="C50" s="84" t="str">
        <f t="shared" si="1"/>
        <v>-</v>
      </c>
      <c r="D50" s="84" t="str">
        <f t="shared" si="2"/>
        <v>-</v>
      </c>
      <c r="E50" s="84" t="str">
        <f t="shared" si="3"/>
        <v>R13</v>
      </c>
      <c r="F50" s="84" t="str">
        <f t="shared" si="4"/>
        <v>-</v>
      </c>
      <c r="G50" s="84" t="str">
        <f t="shared" si="5"/>
        <v>R13</v>
      </c>
      <c r="H50" s="84" t="str">
        <f t="shared" si="6"/>
        <v>R13</v>
      </c>
      <c r="I50" s="84" t="str">
        <f t="shared" si="7"/>
        <v>R13/D15, R12/D13</v>
      </c>
      <c r="J50" s="84" t="str">
        <f t="shared" si="8"/>
        <v>-</v>
      </c>
      <c r="K50" s="84" t="str">
        <f t="shared" si="9"/>
        <v>-</v>
      </c>
      <c r="L50" s="84" t="str">
        <f t="shared" si="10"/>
        <v>-</v>
      </c>
      <c r="M50" s="84" t="str">
        <f t="shared" si="11"/>
        <v>-</v>
      </c>
      <c r="N50" s="84" t="str">
        <f t="shared" si="12"/>
        <v>-</v>
      </c>
      <c r="O50" s="84" t="str">
        <f t="shared" si="13"/>
        <v>-</v>
      </c>
      <c r="P50" s="84" t="str">
        <f t="shared" si="14"/>
        <v>-</v>
      </c>
      <c r="Q50" s="84" t="str">
        <f t="shared" si="15"/>
        <v>-</v>
      </c>
      <c r="R50" s="84" t="str">
        <f t="shared" si="16"/>
        <v>-</v>
      </c>
      <c r="S50" s="84" t="str">
        <f t="shared" si="17"/>
        <v>-</v>
      </c>
      <c r="T50" s="84" t="str">
        <f t="shared" si="18"/>
        <v>-</v>
      </c>
      <c r="U50" s="84" t="str">
        <f t="shared" si="19"/>
        <v>-</v>
      </c>
      <c r="V50" s="84" t="str">
        <f t="shared" si="20"/>
        <v>-</v>
      </c>
      <c r="W50" s="84" t="str">
        <f t="shared" si="21"/>
        <v>-</v>
      </c>
      <c r="X50" s="84" t="str">
        <f t="shared" si="22"/>
        <v>-</v>
      </c>
      <c r="Y50" s="84" t="str">
        <f t="shared" si="23"/>
        <v>-</v>
      </c>
      <c r="Z50" s="84" t="str">
        <f t="shared" si="24"/>
        <v>-</v>
      </c>
      <c r="AA50" s="84" t="str">
        <f t="shared" si="25"/>
        <v>-</v>
      </c>
      <c r="AB50" s="84" t="str">
        <f t="shared" si="26"/>
        <v>-</v>
      </c>
      <c r="AC50" s="84" t="str">
        <f t="shared" si="27"/>
        <v>-</v>
      </c>
      <c r="AD50" s="84" t="str">
        <f t="shared" si="28"/>
        <v>-</v>
      </c>
      <c r="AH50" s="38" t="str">
        <f t="shared" si="29"/>
        <v>Óleos hidráulicos facilmente biodegradáveis</v>
      </c>
    </row>
    <row r="51" spans="1:34" x14ac:dyDescent="0.2">
      <c r="A51" s="82" t="s">
        <v>617</v>
      </c>
      <c r="B51" s="83" t="str">
        <f t="shared" si="0"/>
        <v>Outros óleos hidráulicos</v>
      </c>
      <c r="C51" s="84" t="str">
        <f t="shared" si="1"/>
        <v>-</v>
      </c>
      <c r="D51" s="84" t="str">
        <f t="shared" si="2"/>
        <v>-</v>
      </c>
      <c r="E51" s="84" t="str">
        <f t="shared" si="3"/>
        <v>R13</v>
      </c>
      <c r="F51" s="84" t="str">
        <f t="shared" si="4"/>
        <v>-</v>
      </c>
      <c r="G51" s="84" t="str">
        <f t="shared" si="5"/>
        <v>R13</v>
      </c>
      <c r="H51" s="84" t="str">
        <f t="shared" si="6"/>
        <v>R13</v>
      </c>
      <c r="I51" s="84" t="str">
        <f t="shared" si="7"/>
        <v>R13/D15, R12/D13</v>
      </c>
      <c r="J51" s="84" t="str">
        <f t="shared" si="8"/>
        <v>-</v>
      </c>
      <c r="K51" s="84" t="str">
        <f t="shared" si="9"/>
        <v>-</v>
      </c>
      <c r="L51" s="84" t="str">
        <f t="shared" si="10"/>
        <v>-</v>
      </c>
      <c r="M51" s="84" t="str">
        <f t="shared" si="11"/>
        <v>-</v>
      </c>
      <c r="N51" s="84" t="str">
        <f t="shared" si="12"/>
        <v>-</v>
      </c>
      <c r="O51" s="84" t="str">
        <f t="shared" si="13"/>
        <v>-</v>
      </c>
      <c r="P51" s="84" t="str">
        <f t="shared" si="14"/>
        <v>-</v>
      </c>
      <c r="Q51" s="84" t="str">
        <f t="shared" si="15"/>
        <v>-</v>
      </c>
      <c r="R51" s="84" t="str">
        <f t="shared" si="16"/>
        <v>-</v>
      </c>
      <c r="S51" s="84" t="str">
        <f t="shared" si="17"/>
        <v>-</v>
      </c>
      <c r="T51" s="84" t="str">
        <f t="shared" si="18"/>
        <v>-</v>
      </c>
      <c r="U51" s="84" t="str">
        <f t="shared" si="19"/>
        <v>-</v>
      </c>
      <c r="V51" s="84" t="str">
        <f t="shared" si="20"/>
        <v>-</v>
      </c>
      <c r="W51" s="84" t="str">
        <f t="shared" si="21"/>
        <v>-</v>
      </c>
      <c r="X51" s="84" t="str">
        <f t="shared" si="22"/>
        <v>-</v>
      </c>
      <c r="Y51" s="84" t="str">
        <f t="shared" si="23"/>
        <v>-</v>
      </c>
      <c r="Z51" s="84" t="str">
        <f t="shared" si="24"/>
        <v>-</v>
      </c>
      <c r="AA51" s="84" t="str">
        <f t="shared" si="25"/>
        <v>-</v>
      </c>
      <c r="AB51" s="84" t="str">
        <f t="shared" si="26"/>
        <v>-</v>
      </c>
      <c r="AC51" s="84" t="str">
        <f t="shared" si="27"/>
        <v>-</v>
      </c>
      <c r="AD51" s="84" t="str">
        <f t="shared" si="28"/>
        <v>-</v>
      </c>
      <c r="AH51" s="38" t="str">
        <f t="shared" si="29"/>
        <v>Outros óleos hidráulicos</v>
      </c>
    </row>
    <row r="52" spans="1:34" x14ac:dyDescent="0.2">
      <c r="A52" s="82" t="s">
        <v>618</v>
      </c>
      <c r="B52" s="83" t="str">
        <f t="shared" si="0"/>
        <v xml:space="preserve">Óleos minerais não clorados de motores, transmissões e lubrificação </v>
      </c>
      <c r="C52" s="84" t="str">
        <f t="shared" si="1"/>
        <v>-</v>
      </c>
      <c r="D52" s="84" t="str">
        <f t="shared" si="2"/>
        <v>-</v>
      </c>
      <c r="E52" s="84" t="str">
        <f t="shared" si="3"/>
        <v>R13</v>
      </c>
      <c r="F52" s="84" t="str">
        <f t="shared" si="4"/>
        <v>-</v>
      </c>
      <c r="G52" s="84" t="str">
        <f t="shared" si="5"/>
        <v>R13</v>
      </c>
      <c r="H52" s="84" t="str">
        <f t="shared" si="6"/>
        <v>R13</v>
      </c>
      <c r="I52" s="84" t="str">
        <f t="shared" si="7"/>
        <v>R13/D15, R12/D13</v>
      </c>
      <c r="J52" s="84" t="str">
        <f t="shared" si="8"/>
        <v>-</v>
      </c>
      <c r="K52" s="84" t="str">
        <f t="shared" si="9"/>
        <v>-</v>
      </c>
      <c r="L52" s="84" t="str">
        <f t="shared" si="10"/>
        <v>-</v>
      </c>
      <c r="M52" s="84" t="str">
        <f t="shared" si="11"/>
        <v>-</v>
      </c>
      <c r="N52" s="84" t="str">
        <f t="shared" si="12"/>
        <v>-</v>
      </c>
      <c r="O52" s="84" t="str">
        <f t="shared" si="13"/>
        <v>-</v>
      </c>
      <c r="P52" s="84" t="str">
        <f t="shared" si="14"/>
        <v>-</v>
      </c>
      <c r="Q52" s="84" t="str">
        <f t="shared" si="15"/>
        <v>-</v>
      </c>
      <c r="R52" s="84" t="str">
        <f t="shared" si="16"/>
        <v>-</v>
      </c>
      <c r="S52" s="84" t="str">
        <f t="shared" si="17"/>
        <v>-</v>
      </c>
      <c r="T52" s="84" t="str">
        <f t="shared" si="18"/>
        <v>-</v>
      </c>
      <c r="U52" s="84" t="str">
        <f t="shared" si="19"/>
        <v>-</v>
      </c>
      <c r="V52" s="84" t="str">
        <f t="shared" si="20"/>
        <v>-</v>
      </c>
      <c r="W52" s="84" t="str">
        <f t="shared" si="21"/>
        <v>-</v>
      </c>
      <c r="X52" s="84" t="str">
        <f t="shared" si="22"/>
        <v>-</v>
      </c>
      <c r="Y52" s="84" t="str">
        <f t="shared" si="23"/>
        <v>-</v>
      </c>
      <c r="Z52" s="84" t="str">
        <f t="shared" si="24"/>
        <v>-</v>
      </c>
      <c r="AA52" s="84" t="str">
        <f t="shared" si="25"/>
        <v>-</v>
      </c>
      <c r="AB52" s="84" t="str">
        <f t="shared" si="26"/>
        <v>-</v>
      </c>
      <c r="AC52" s="84" t="str">
        <f t="shared" si="27"/>
        <v>-</v>
      </c>
      <c r="AD52" s="84" t="str">
        <f t="shared" si="28"/>
        <v>-</v>
      </c>
      <c r="AH52" s="38" t="str">
        <f t="shared" si="29"/>
        <v xml:space="preserve">Óleos minerais não clorados de motores, transmissões e lubrificação </v>
      </c>
    </row>
    <row r="53" spans="1:34" x14ac:dyDescent="0.2">
      <c r="A53" s="82" t="s">
        <v>619</v>
      </c>
      <c r="B53" s="83" t="str">
        <f t="shared" si="0"/>
        <v>Óleos sintéticos de motores, transmissões e lubrificação</v>
      </c>
      <c r="C53" s="84" t="str">
        <f t="shared" si="1"/>
        <v>-</v>
      </c>
      <c r="D53" s="84" t="str">
        <f t="shared" si="2"/>
        <v>-</v>
      </c>
      <c r="E53" s="84" t="str">
        <f t="shared" si="3"/>
        <v>R13</v>
      </c>
      <c r="F53" s="84" t="str">
        <f t="shared" si="4"/>
        <v>-</v>
      </c>
      <c r="G53" s="84" t="str">
        <f t="shared" si="5"/>
        <v>R13</v>
      </c>
      <c r="H53" s="84" t="str">
        <f t="shared" si="6"/>
        <v>R13</v>
      </c>
      <c r="I53" s="84" t="str">
        <f t="shared" si="7"/>
        <v>R13/D15, R12/D13</v>
      </c>
      <c r="J53" s="84" t="str">
        <f t="shared" si="8"/>
        <v>R13</v>
      </c>
      <c r="K53" s="84" t="str">
        <f t="shared" si="9"/>
        <v>-</v>
      </c>
      <c r="L53" s="84" t="str">
        <f t="shared" si="10"/>
        <v>-</v>
      </c>
      <c r="M53" s="84" t="str">
        <f t="shared" si="11"/>
        <v>-</v>
      </c>
      <c r="N53" s="84" t="str">
        <f t="shared" si="12"/>
        <v>-</v>
      </c>
      <c r="O53" s="84" t="str">
        <f t="shared" si="13"/>
        <v>-</v>
      </c>
      <c r="P53" s="84" t="str">
        <f t="shared" si="14"/>
        <v>-</v>
      </c>
      <c r="Q53" s="84" t="str">
        <f t="shared" si="15"/>
        <v>-</v>
      </c>
      <c r="R53" s="84" t="str">
        <f t="shared" si="16"/>
        <v>-</v>
      </c>
      <c r="S53" s="84" t="str">
        <f t="shared" si="17"/>
        <v>-</v>
      </c>
      <c r="T53" s="84" t="str">
        <f t="shared" si="18"/>
        <v>-</v>
      </c>
      <c r="U53" s="84" t="str">
        <f t="shared" si="19"/>
        <v>-</v>
      </c>
      <c r="V53" s="84" t="str">
        <f t="shared" si="20"/>
        <v>-</v>
      </c>
      <c r="W53" s="84" t="str">
        <f t="shared" si="21"/>
        <v>-</v>
      </c>
      <c r="X53" s="84" t="str">
        <f t="shared" si="22"/>
        <v>-</v>
      </c>
      <c r="Y53" s="84" t="str">
        <f t="shared" si="23"/>
        <v>-</v>
      </c>
      <c r="Z53" s="84" t="str">
        <f t="shared" si="24"/>
        <v>-</v>
      </c>
      <c r="AA53" s="84" t="str">
        <f t="shared" si="25"/>
        <v>-</v>
      </c>
      <c r="AB53" s="84" t="str">
        <f t="shared" si="26"/>
        <v>-</v>
      </c>
      <c r="AC53" s="84" t="str">
        <f t="shared" si="27"/>
        <v>-</v>
      </c>
      <c r="AD53" s="84" t="str">
        <f t="shared" si="28"/>
        <v>-</v>
      </c>
      <c r="AH53" s="38" t="str">
        <f t="shared" si="29"/>
        <v>Óleos sintéticos de motores, transmissões e lubrificação</v>
      </c>
    </row>
    <row r="54" spans="1:34" x14ac:dyDescent="0.2">
      <c r="A54" s="82" t="s">
        <v>620</v>
      </c>
      <c r="B54" s="83" t="str">
        <f t="shared" si="0"/>
        <v>Óleos facilmente biodegradáveis de motores, transmissões e lubrificação</v>
      </c>
      <c r="C54" s="84" t="str">
        <f t="shared" si="1"/>
        <v>-</v>
      </c>
      <c r="D54" s="84" t="str">
        <f t="shared" si="2"/>
        <v>-</v>
      </c>
      <c r="E54" s="84" t="str">
        <f t="shared" si="3"/>
        <v>R13</v>
      </c>
      <c r="F54" s="84" t="str">
        <f t="shared" si="4"/>
        <v>-</v>
      </c>
      <c r="G54" s="84" t="str">
        <f t="shared" si="5"/>
        <v>R13</v>
      </c>
      <c r="H54" s="84" t="str">
        <f t="shared" si="6"/>
        <v>R13</v>
      </c>
      <c r="I54" s="84" t="str">
        <f t="shared" si="7"/>
        <v>R13/D15, R12/D13</v>
      </c>
      <c r="J54" s="84" t="str">
        <f t="shared" si="8"/>
        <v>-</v>
      </c>
      <c r="K54" s="84" t="str">
        <f t="shared" si="9"/>
        <v>-</v>
      </c>
      <c r="L54" s="84" t="str">
        <f t="shared" si="10"/>
        <v>-</v>
      </c>
      <c r="M54" s="84" t="str">
        <f t="shared" si="11"/>
        <v>-</v>
      </c>
      <c r="N54" s="84" t="str">
        <f t="shared" si="12"/>
        <v>-</v>
      </c>
      <c r="O54" s="84" t="str">
        <f t="shared" si="13"/>
        <v>-</v>
      </c>
      <c r="P54" s="84" t="str">
        <f t="shared" si="14"/>
        <v>-</v>
      </c>
      <c r="Q54" s="84" t="str">
        <f t="shared" si="15"/>
        <v>-</v>
      </c>
      <c r="R54" s="84" t="str">
        <f t="shared" si="16"/>
        <v>-</v>
      </c>
      <c r="S54" s="84" t="str">
        <f t="shared" si="17"/>
        <v>-</v>
      </c>
      <c r="T54" s="84" t="str">
        <f t="shared" si="18"/>
        <v>-</v>
      </c>
      <c r="U54" s="84" t="str">
        <f t="shared" si="19"/>
        <v>-</v>
      </c>
      <c r="V54" s="84" t="str">
        <f t="shared" si="20"/>
        <v>-</v>
      </c>
      <c r="W54" s="84" t="str">
        <f t="shared" si="21"/>
        <v>-</v>
      </c>
      <c r="X54" s="84" t="str">
        <f t="shared" si="22"/>
        <v>-</v>
      </c>
      <c r="Y54" s="84" t="str">
        <f t="shared" si="23"/>
        <v>-</v>
      </c>
      <c r="Z54" s="84" t="str">
        <f t="shared" si="24"/>
        <v>-</v>
      </c>
      <c r="AA54" s="84" t="str">
        <f t="shared" si="25"/>
        <v>-</v>
      </c>
      <c r="AB54" s="84" t="str">
        <f t="shared" si="26"/>
        <v>-</v>
      </c>
      <c r="AC54" s="84" t="str">
        <f t="shared" si="27"/>
        <v>-</v>
      </c>
      <c r="AD54" s="84" t="str">
        <f t="shared" si="28"/>
        <v>-</v>
      </c>
      <c r="AH54" s="38" t="str">
        <f t="shared" si="29"/>
        <v>Óleos facilmente biodegradáveis de motores, transmissões e lubrificação</v>
      </c>
    </row>
    <row r="55" spans="1:34" x14ac:dyDescent="0.2">
      <c r="A55" s="82" t="s">
        <v>621</v>
      </c>
      <c r="B55" s="83" t="str">
        <f t="shared" si="0"/>
        <v>Outros óleos de motores, transmissões e lubrificação</v>
      </c>
      <c r="C55" s="84" t="str">
        <f t="shared" si="1"/>
        <v>-</v>
      </c>
      <c r="D55" s="84" t="str">
        <f t="shared" si="2"/>
        <v>-</v>
      </c>
      <c r="E55" s="84" t="str">
        <f t="shared" si="3"/>
        <v>R13</v>
      </c>
      <c r="F55" s="84" t="str">
        <f t="shared" si="4"/>
        <v>-</v>
      </c>
      <c r="G55" s="84" t="str">
        <f t="shared" si="5"/>
        <v>R13</v>
      </c>
      <c r="H55" s="84" t="str">
        <f t="shared" si="6"/>
        <v>R13</v>
      </c>
      <c r="I55" s="84" t="str">
        <f t="shared" si="7"/>
        <v>R13/D15, R12/D13</v>
      </c>
      <c r="J55" s="84" t="str">
        <f t="shared" si="8"/>
        <v>R13</v>
      </c>
      <c r="K55" s="84" t="str">
        <f t="shared" si="9"/>
        <v>-</v>
      </c>
      <c r="L55" s="84" t="str">
        <f t="shared" si="10"/>
        <v>-</v>
      </c>
      <c r="M55" s="84" t="str">
        <f t="shared" si="11"/>
        <v>-</v>
      </c>
      <c r="N55" s="84" t="str">
        <f t="shared" si="12"/>
        <v>-</v>
      </c>
      <c r="O55" s="84" t="str">
        <f t="shared" si="13"/>
        <v>-</v>
      </c>
      <c r="P55" s="84" t="str">
        <f t="shared" si="14"/>
        <v>-</v>
      </c>
      <c r="Q55" s="84" t="str">
        <f t="shared" si="15"/>
        <v>-</v>
      </c>
      <c r="R55" s="84" t="str">
        <f t="shared" si="16"/>
        <v>-</v>
      </c>
      <c r="S55" s="84" t="str">
        <f t="shared" si="17"/>
        <v>-</v>
      </c>
      <c r="T55" s="84" t="str">
        <f t="shared" si="18"/>
        <v>-</v>
      </c>
      <c r="U55" s="84" t="str">
        <f t="shared" si="19"/>
        <v>-</v>
      </c>
      <c r="V55" s="84" t="str">
        <f t="shared" si="20"/>
        <v>-</v>
      </c>
      <c r="W55" s="84" t="str">
        <f t="shared" si="21"/>
        <v>-</v>
      </c>
      <c r="X55" s="84" t="str">
        <f t="shared" si="22"/>
        <v>-</v>
      </c>
      <c r="Y55" s="84" t="str">
        <f t="shared" si="23"/>
        <v>-</v>
      </c>
      <c r="Z55" s="84" t="str">
        <f t="shared" si="24"/>
        <v>-</v>
      </c>
      <c r="AA55" s="84" t="str">
        <f t="shared" si="25"/>
        <v>-</v>
      </c>
      <c r="AB55" s="84" t="str">
        <f t="shared" si="26"/>
        <v>-</v>
      </c>
      <c r="AC55" s="84" t="str">
        <f t="shared" si="27"/>
        <v>-</v>
      </c>
      <c r="AD55" s="84" t="str">
        <f t="shared" si="28"/>
        <v>-</v>
      </c>
      <c r="AH55" s="38" t="str">
        <f t="shared" si="29"/>
        <v>Outros óleos de motores, transmissões e lubrificação</v>
      </c>
    </row>
    <row r="56" spans="1:34" x14ac:dyDescent="0.2">
      <c r="A56" s="82" t="s">
        <v>622</v>
      </c>
      <c r="B56" s="83" t="str">
        <f t="shared" si="0"/>
        <v>Óleos minerais isolantes e de transmissão de calor não clorados</v>
      </c>
      <c r="C56" s="84" t="str">
        <f t="shared" si="1"/>
        <v>-</v>
      </c>
      <c r="D56" s="84" t="str">
        <f t="shared" si="2"/>
        <v>-</v>
      </c>
      <c r="E56" s="84" t="str">
        <f t="shared" si="3"/>
        <v>R13</v>
      </c>
      <c r="F56" s="84" t="str">
        <f t="shared" si="4"/>
        <v>-</v>
      </c>
      <c r="G56" s="84" t="str">
        <f t="shared" si="5"/>
        <v>R13</v>
      </c>
      <c r="H56" s="84" t="str">
        <f t="shared" si="6"/>
        <v>R13</v>
      </c>
      <c r="I56" s="84" t="str">
        <f t="shared" si="7"/>
        <v>R13/D15, R12/D13</v>
      </c>
      <c r="J56" s="84" t="str">
        <f t="shared" si="8"/>
        <v>-</v>
      </c>
      <c r="K56" s="84" t="str">
        <f t="shared" si="9"/>
        <v>-</v>
      </c>
      <c r="L56" s="84" t="str">
        <f t="shared" si="10"/>
        <v>-</v>
      </c>
      <c r="M56" s="84" t="str">
        <f t="shared" si="11"/>
        <v>-</v>
      </c>
      <c r="N56" s="84" t="str">
        <f t="shared" si="12"/>
        <v>-</v>
      </c>
      <c r="O56" s="84" t="str">
        <f t="shared" si="13"/>
        <v>-</v>
      </c>
      <c r="P56" s="84" t="str">
        <f t="shared" si="14"/>
        <v>-</v>
      </c>
      <c r="Q56" s="84" t="str">
        <f t="shared" si="15"/>
        <v>-</v>
      </c>
      <c r="R56" s="84" t="str">
        <f t="shared" si="16"/>
        <v>-</v>
      </c>
      <c r="S56" s="84" t="str">
        <f t="shared" si="17"/>
        <v>-</v>
      </c>
      <c r="T56" s="84" t="str">
        <f t="shared" si="18"/>
        <v>-</v>
      </c>
      <c r="U56" s="84" t="str">
        <f t="shared" si="19"/>
        <v>-</v>
      </c>
      <c r="V56" s="84" t="str">
        <f t="shared" si="20"/>
        <v>-</v>
      </c>
      <c r="W56" s="84" t="str">
        <f t="shared" si="21"/>
        <v>-</v>
      </c>
      <c r="X56" s="84" t="str">
        <f t="shared" si="22"/>
        <v>-</v>
      </c>
      <c r="Y56" s="84" t="str">
        <f t="shared" si="23"/>
        <v>-</v>
      </c>
      <c r="Z56" s="84" t="str">
        <f t="shared" si="24"/>
        <v>-</v>
      </c>
      <c r="AA56" s="84" t="str">
        <f t="shared" si="25"/>
        <v>-</v>
      </c>
      <c r="AB56" s="84" t="str">
        <f t="shared" si="26"/>
        <v>-</v>
      </c>
      <c r="AC56" s="84" t="str">
        <f t="shared" si="27"/>
        <v>-</v>
      </c>
      <c r="AD56" s="84" t="str">
        <f t="shared" si="28"/>
        <v>-</v>
      </c>
      <c r="AH56" s="38" t="str">
        <f t="shared" si="29"/>
        <v>Óleos minerais isolantes e de transmissão de calor não clorados</v>
      </c>
    </row>
    <row r="57" spans="1:34" x14ac:dyDescent="0.2">
      <c r="A57" s="82" t="s">
        <v>623</v>
      </c>
      <c r="B57" s="83" t="str">
        <f t="shared" si="0"/>
        <v>Óleos sintéticos isolantes e de transmissão de calor</v>
      </c>
      <c r="C57" s="84" t="str">
        <f t="shared" si="1"/>
        <v>-</v>
      </c>
      <c r="D57" s="84" t="str">
        <f t="shared" si="2"/>
        <v>-</v>
      </c>
      <c r="E57" s="84" t="str">
        <f t="shared" si="3"/>
        <v>R13</v>
      </c>
      <c r="F57" s="84" t="str">
        <f t="shared" si="4"/>
        <v>-</v>
      </c>
      <c r="G57" s="84" t="str">
        <f t="shared" si="5"/>
        <v>R13</v>
      </c>
      <c r="H57" s="84" t="str">
        <f t="shared" si="6"/>
        <v>R13</v>
      </c>
      <c r="I57" s="84" t="str">
        <f t="shared" si="7"/>
        <v>R13/D15, R12/D13</v>
      </c>
      <c r="J57" s="84" t="str">
        <f t="shared" si="8"/>
        <v>-</v>
      </c>
      <c r="K57" s="84" t="str">
        <f t="shared" si="9"/>
        <v>-</v>
      </c>
      <c r="L57" s="84" t="str">
        <f t="shared" si="10"/>
        <v>-</v>
      </c>
      <c r="M57" s="84" t="str">
        <f t="shared" si="11"/>
        <v>-</v>
      </c>
      <c r="N57" s="84" t="str">
        <f t="shared" si="12"/>
        <v>-</v>
      </c>
      <c r="O57" s="84" t="str">
        <f t="shared" si="13"/>
        <v>-</v>
      </c>
      <c r="P57" s="84" t="str">
        <f t="shared" si="14"/>
        <v>-</v>
      </c>
      <c r="Q57" s="84" t="str">
        <f t="shared" si="15"/>
        <v>-</v>
      </c>
      <c r="R57" s="84" t="str">
        <f t="shared" si="16"/>
        <v>-</v>
      </c>
      <c r="S57" s="84" t="str">
        <f t="shared" si="17"/>
        <v>-</v>
      </c>
      <c r="T57" s="84" t="str">
        <f t="shared" si="18"/>
        <v>-</v>
      </c>
      <c r="U57" s="84" t="str">
        <f t="shared" si="19"/>
        <v>-</v>
      </c>
      <c r="V57" s="84" t="str">
        <f t="shared" si="20"/>
        <v>-</v>
      </c>
      <c r="W57" s="84" t="str">
        <f t="shared" si="21"/>
        <v>-</v>
      </c>
      <c r="X57" s="84" t="str">
        <f t="shared" si="22"/>
        <v>-</v>
      </c>
      <c r="Y57" s="84" t="str">
        <f t="shared" si="23"/>
        <v>-</v>
      </c>
      <c r="Z57" s="84" t="str">
        <f t="shared" si="24"/>
        <v>-</v>
      </c>
      <c r="AA57" s="84" t="str">
        <f t="shared" si="25"/>
        <v>-</v>
      </c>
      <c r="AB57" s="84" t="str">
        <f t="shared" si="26"/>
        <v>-</v>
      </c>
      <c r="AC57" s="84" t="str">
        <f t="shared" si="27"/>
        <v>-</v>
      </c>
      <c r="AD57" s="84" t="str">
        <f t="shared" si="28"/>
        <v>-</v>
      </c>
      <c r="AH57" s="38" t="str">
        <f t="shared" si="29"/>
        <v>Óleos sintéticos isolantes e de transmissão de calor</v>
      </c>
    </row>
    <row r="58" spans="1:34" x14ac:dyDescent="0.2">
      <c r="A58" s="82" t="s">
        <v>624</v>
      </c>
      <c r="B58" s="83" t="str">
        <f t="shared" si="0"/>
        <v>Óleos facilmente biodegradáveis isolantes e de transmissão de calor</v>
      </c>
      <c r="C58" s="84" t="str">
        <f t="shared" si="1"/>
        <v>-</v>
      </c>
      <c r="D58" s="84" t="str">
        <f t="shared" si="2"/>
        <v>-</v>
      </c>
      <c r="E58" s="84" t="str">
        <f t="shared" si="3"/>
        <v>R13</v>
      </c>
      <c r="F58" s="84" t="str">
        <f t="shared" si="4"/>
        <v>-</v>
      </c>
      <c r="G58" s="84" t="str">
        <f t="shared" si="5"/>
        <v>R13</v>
      </c>
      <c r="H58" s="84" t="str">
        <f t="shared" si="6"/>
        <v>R13</v>
      </c>
      <c r="I58" s="84" t="str">
        <f t="shared" si="7"/>
        <v>R13/D15, R12/D13</v>
      </c>
      <c r="J58" s="84" t="str">
        <f t="shared" si="8"/>
        <v>-</v>
      </c>
      <c r="K58" s="84" t="str">
        <f t="shared" si="9"/>
        <v>-</v>
      </c>
      <c r="L58" s="84" t="str">
        <f t="shared" si="10"/>
        <v>-</v>
      </c>
      <c r="M58" s="84" t="str">
        <f t="shared" si="11"/>
        <v>-</v>
      </c>
      <c r="N58" s="84" t="str">
        <f t="shared" si="12"/>
        <v>-</v>
      </c>
      <c r="O58" s="84" t="str">
        <f t="shared" si="13"/>
        <v>-</v>
      </c>
      <c r="P58" s="84" t="str">
        <f t="shared" si="14"/>
        <v>-</v>
      </c>
      <c r="Q58" s="84" t="str">
        <f t="shared" si="15"/>
        <v>-</v>
      </c>
      <c r="R58" s="84" t="str">
        <f t="shared" si="16"/>
        <v>-</v>
      </c>
      <c r="S58" s="84" t="str">
        <f t="shared" si="17"/>
        <v>-</v>
      </c>
      <c r="T58" s="84" t="str">
        <f t="shared" si="18"/>
        <v>-</v>
      </c>
      <c r="U58" s="84" t="str">
        <f t="shared" si="19"/>
        <v>-</v>
      </c>
      <c r="V58" s="84" t="str">
        <f t="shared" si="20"/>
        <v>-</v>
      </c>
      <c r="W58" s="84" t="str">
        <f t="shared" si="21"/>
        <v>-</v>
      </c>
      <c r="X58" s="84" t="str">
        <f t="shared" si="22"/>
        <v>-</v>
      </c>
      <c r="Y58" s="84" t="str">
        <f t="shared" si="23"/>
        <v>-</v>
      </c>
      <c r="Z58" s="84" t="str">
        <f t="shared" si="24"/>
        <v>-</v>
      </c>
      <c r="AA58" s="84" t="str">
        <f t="shared" si="25"/>
        <v>-</v>
      </c>
      <c r="AB58" s="84" t="str">
        <f t="shared" si="26"/>
        <v>-</v>
      </c>
      <c r="AC58" s="84" t="str">
        <f t="shared" si="27"/>
        <v>-</v>
      </c>
      <c r="AD58" s="84" t="str">
        <f t="shared" si="28"/>
        <v>-</v>
      </c>
      <c r="AH58" s="38" t="str">
        <f t="shared" si="29"/>
        <v>Óleos facilmente biodegradáveis isolantes e de transmissão de calor</v>
      </c>
    </row>
    <row r="59" spans="1:34" x14ac:dyDescent="0.2">
      <c r="A59" s="82" t="s">
        <v>625</v>
      </c>
      <c r="B59" s="83" t="str">
        <f t="shared" si="0"/>
        <v>Outros óleos isolantes e de transmissão de calor</v>
      </c>
      <c r="C59" s="84" t="str">
        <f t="shared" si="1"/>
        <v>-</v>
      </c>
      <c r="D59" s="84" t="str">
        <f t="shared" si="2"/>
        <v>-</v>
      </c>
      <c r="E59" s="84" t="str">
        <f t="shared" si="3"/>
        <v>R13</v>
      </c>
      <c r="F59" s="84" t="str">
        <f t="shared" si="4"/>
        <v>-</v>
      </c>
      <c r="G59" s="84" t="str">
        <f t="shared" si="5"/>
        <v>R13</v>
      </c>
      <c r="H59" s="84" t="str">
        <f t="shared" si="6"/>
        <v>R13</v>
      </c>
      <c r="I59" s="84" t="str">
        <f t="shared" si="7"/>
        <v>R13/D15, R12/D13</v>
      </c>
      <c r="J59" s="84" t="str">
        <f t="shared" si="8"/>
        <v>-</v>
      </c>
      <c r="K59" s="84" t="str">
        <f t="shared" si="9"/>
        <v>-</v>
      </c>
      <c r="L59" s="84" t="str">
        <f t="shared" si="10"/>
        <v>-</v>
      </c>
      <c r="M59" s="84" t="str">
        <f t="shared" si="11"/>
        <v>-</v>
      </c>
      <c r="N59" s="84" t="str">
        <f t="shared" si="12"/>
        <v>-</v>
      </c>
      <c r="O59" s="84" t="str">
        <f t="shared" si="13"/>
        <v>-</v>
      </c>
      <c r="P59" s="84" t="str">
        <f t="shared" si="14"/>
        <v>-</v>
      </c>
      <c r="Q59" s="84" t="str">
        <f t="shared" si="15"/>
        <v>-</v>
      </c>
      <c r="R59" s="84" t="str">
        <f t="shared" si="16"/>
        <v>-</v>
      </c>
      <c r="S59" s="84" t="str">
        <f t="shared" si="17"/>
        <v>-</v>
      </c>
      <c r="T59" s="84" t="str">
        <f t="shared" si="18"/>
        <v>-</v>
      </c>
      <c r="U59" s="84" t="str">
        <f t="shared" si="19"/>
        <v>-</v>
      </c>
      <c r="V59" s="84" t="str">
        <f t="shared" si="20"/>
        <v>-</v>
      </c>
      <c r="W59" s="84" t="str">
        <f t="shared" si="21"/>
        <v>-</v>
      </c>
      <c r="X59" s="84" t="str">
        <f t="shared" si="22"/>
        <v>-</v>
      </c>
      <c r="Y59" s="84" t="str">
        <f t="shared" si="23"/>
        <v>-</v>
      </c>
      <c r="Z59" s="84" t="str">
        <f t="shared" si="24"/>
        <v>-</v>
      </c>
      <c r="AA59" s="84" t="str">
        <f t="shared" si="25"/>
        <v>-</v>
      </c>
      <c r="AB59" s="84" t="str">
        <f t="shared" si="26"/>
        <v>-</v>
      </c>
      <c r="AC59" s="84" t="str">
        <f t="shared" si="27"/>
        <v>-</v>
      </c>
      <c r="AD59" s="84" t="str">
        <f t="shared" si="28"/>
        <v>-</v>
      </c>
      <c r="AH59" s="38" t="str">
        <f t="shared" si="29"/>
        <v>Outros óleos isolantes e de transmissão de calor</v>
      </c>
    </row>
    <row r="60" spans="1:34" x14ac:dyDescent="0.2">
      <c r="A60" s="82" t="s">
        <v>626</v>
      </c>
      <c r="B60" s="83" t="str">
        <f t="shared" si="0"/>
        <v>Óleos de porão de navios de navegação interior</v>
      </c>
      <c r="C60" s="84" t="str">
        <f t="shared" si="1"/>
        <v>-</v>
      </c>
      <c r="D60" s="84" t="str">
        <f t="shared" si="2"/>
        <v>-</v>
      </c>
      <c r="E60" s="84" t="str">
        <f t="shared" si="3"/>
        <v>-</v>
      </c>
      <c r="F60" s="84" t="str">
        <f t="shared" si="4"/>
        <v>-</v>
      </c>
      <c r="G60" s="84" t="str">
        <f t="shared" si="5"/>
        <v>-</v>
      </c>
      <c r="H60" s="84" t="str">
        <f t="shared" si="6"/>
        <v>-</v>
      </c>
      <c r="I60" s="84" t="str">
        <f t="shared" si="7"/>
        <v>R13/D15, R12/D13</v>
      </c>
      <c r="J60" s="84" t="str">
        <f t="shared" si="8"/>
        <v>-</v>
      </c>
      <c r="K60" s="84" t="str">
        <f t="shared" si="9"/>
        <v>-</v>
      </c>
      <c r="L60" s="84" t="str">
        <f t="shared" si="10"/>
        <v>-</v>
      </c>
      <c r="M60" s="84" t="str">
        <f t="shared" si="11"/>
        <v>-</v>
      </c>
      <c r="N60" s="84" t="str">
        <f t="shared" si="12"/>
        <v>-</v>
      </c>
      <c r="O60" s="84" t="str">
        <f t="shared" si="13"/>
        <v>-</v>
      </c>
      <c r="P60" s="84" t="str">
        <f t="shared" si="14"/>
        <v>-</v>
      </c>
      <c r="Q60" s="84" t="str">
        <f t="shared" si="15"/>
        <v>-</v>
      </c>
      <c r="R60" s="84" t="str">
        <f t="shared" si="16"/>
        <v>-</v>
      </c>
      <c r="S60" s="84" t="str">
        <f t="shared" si="17"/>
        <v>-</v>
      </c>
      <c r="T60" s="84" t="str">
        <f t="shared" si="18"/>
        <v>-</v>
      </c>
      <c r="U60" s="84" t="str">
        <f t="shared" si="19"/>
        <v>-</v>
      </c>
      <c r="V60" s="84" t="str">
        <f t="shared" si="20"/>
        <v>-</v>
      </c>
      <c r="W60" s="84" t="str">
        <f t="shared" si="21"/>
        <v>-</v>
      </c>
      <c r="X60" s="84" t="str">
        <f t="shared" si="22"/>
        <v>-</v>
      </c>
      <c r="Y60" s="84" t="str">
        <f t="shared" si="23"/>
        <v>-</v>
      </c>
      <c r="Z60" s="84" t="str">
        <f t="shared" si="24"/>
        <v>-</v>
      </c>
      <c r="AA60" s="84" t="str">
        <f t="shared" si="25"/>
        <v>-</v>
      </c>
      <c r="AB60" s="84" t="str">
        <f t="shared" si="26"/>
        <v>-</v>
      </c>
      <c r="AC60" s="84" t="str">
        <f t="shared" si="27"/>
        <v>-</v>
      </c>
      <c r="AD60" s="84" t="str">
        <f t="shared" si="28"/>
        <v>-</v>
      </c>
      <c r="AH60" s="38" t="str">
        <f t="shared" si="29"/>
        <v>Óleos de porão de navios de navegação interior</v>
      </c>
    </row>
    <row r="61" spans="1:34" x14ac:dyDescent="0.2">
      <c r="A61" s="82" t="s">
        <v>627</v>
      </c>
      <c r="B61" s="83" t="str">
        <f t="shared" si="0"/>
        <v>Óleos de porão provenientes das canalizações dos cais</v>
      </c>
      <c r="C61" s="84" t="str">
        <f t="shared" si="1"/>
        <v>-</v>
      </c>
      <c r="D61" s="84" t="str">
        <f t="shared" si="2"/>
        <v>-</v>
      </c>
      <c r="E61" s="84" t="str">
        <f t="shared" si="3"/>
        <v>-</v>
      </c>
      <c r="F61" s="84" t="str">
        <f t="shared" si="4"/>
        <v>-</v>
      </c>
      <c r="G61" s="84" t="str">
        <f t="shared" si="5"/>
        <v>-</v>
      </c>
      <c r="H61" s="84" t="str">
        <f t="shared" si="6"/>
        <v>-</v>
      </c>
      <c r="I61" s="84" t="str">
        <f t="shared" si="7"/>
        <v>R13/D15, R12/D13</v>
      </c>
      <c r="J61" s="84" t="str">
        <f t="shared" si="8"/>
        <v>-</v>
      </c>
      <c r="K61" s="84" t="str">
        <f t="shared" si="9"/>
        <v>-</v>
      </c>
      <c r="L61" s="84" t="str">
        <f t="shared" si="10"/>
        <v>-</v>
      </c>
      <c r="M61" s="84" t="str">
        <f t="shared" si="11"/>
        <v>-</v>
      </c>
      <c r="N61" s="84" t="str">
        <f t="shared" si="12"/>
        <v>-</v>
      </c>
      <c r="O61" s="84" t="str">
        <f t="shared" si="13"/>
        <v>-</v>
      </c>
      <c r="P61" s="84" t="str">
        <f t="shared" si="14"/>
        <v>-</v>
      </c>
      <c r="Q61" s="84" t="str">
        <f t="shared" si="15"/>
        <v>-</v>
      </c>
      <c r="R61" s="84" t="str">
        <f t="shared" si="16"/>
        <v>-</v>
      </c>
      <c r="S61" s="84" t="str">
        <f t="shared" si="17"/>
        <v>-</v>
      </c>
      <c r="T61" s="84" t="str">
        <f t="shared" si="18"/>
        <v>-</v>
      </c>
      <c r="U61" s="84" t="str">
        <f t="shared" si="19"/>
        <v>-</v>
      </c>
      <c r="V61" s="84" t="str">
        <f t="shared" si="20"/>
        <v>-</v>
      </c>
      <c r="W61" s="84" t="str">
        <f t="shared" si="21"/>
        <v>-</v>
      </c>
      <c r="X61" s="84" t="str">
        <f t="shared" si="22"/>
        <v>-</v>
      </c>
      <c r="Y61" s="84" t="str">
        <f t="shared" si="23"/>
        <v>-</v>
      </c>
      <c r="Z61" s="84" t="str">
        <f t="shared" si="24"/>
        <v>-</v>
      </c>
      <c r="AA61" s="84" t="str">
        <f t="shared" si="25"/>
        <v>-</v>
      </c>
      <c r="AB61" s="84" t="str">
        <f t="shared" si="26"/>
        <v>-</v>
      </c>
      <c r="AC61" s="84" t="str">
        <f t="shared" si="27"/>
        <v>-</v>
      </c>
      <c r="AD61" s="84" t="str">
        <f t="shared" si="28"/>
        <v>-</v>
      </c>
      <c r="AH61" s="38" t="str">
        <f t="shared" si="29"/>
        <v>Óleos de porão provenientes das canalizações dos cais</v>
      </c>
    </row>
    <row r="62" spans="1:34" x14ac:dyDescent="0.2">
      <c r="A62" s="82" t="s">
        <v>628</v>
      </c>
      <c r="B62" s="83" t="str">
        <f t="shared" si="0"/>
        <v>Óleos de porão de outros tipos de navios</v>
      </c>
      <c r="C62" s="84" t="str">
        <f t="shared" si="1"/>
        <v>-</v>
      </c>
      <c r="D62" s="84" t="str">
        <f t="shared" si="2"/>
        <v>-</v>
      </c>
      <c r="E62" s="84" t="str">
        <f t="shared" si="3"/>
        <v>-</v>
      </c>
      <c r="F62" s="84" t="str">
        <f t="shared" si="4"/>
        <v>-</v>
      </c>
      <c r="G62" s="84" t="str">
        <f t="shared" si="5"/>
        <v>-</v>
      </c>
      <c r="H62" s="84" t="str">
        <f t="shared" si="6"/>
        <v>-</v>
      </c>
      <c r="I62" s="84" t="str">
        <f t="shared" si="7"/>
        <v>R13/D15, R12/D13</v>
      </c>
      <c r="J62" s="84" t="str">
        <f t="shared" si="8"/>
        <v>-</v>
      </c>
      <c r="K62" s="84" t="str">
        <f t="shared" si="9"/>
        <v>-</v>
      </c>
      <c r="L62" s="84" t="str">
        <f t="shared" si="10"/>
        <v>-</v>
      </c>
      <c r="M62" s="84" t="str">
        <f t="shared" si="11"/>
        <v>-</v>
      </c>
      <c r="N62" s="84" t="str">
        <f t="shared" si="12"/>
        <v>-</v>
      </c>
      <c r="O62" s="84" t="str">
        <f t="shared" si="13"/>
        <v>-</v>
      </c>
      <c r="P62" s="84" t="str">
        <f t="shared" si="14"/>
        <v>-</v>
      </c>
      <c r="Q62" s="84" t="str">
        <f t="shared" si="15"/>
        <v>-</v>
      </c>
      <c r="R62" s="84" t="str">
        <f t="shared" si="16"/>
        <v>-</v>
      </c>
      <c r="S62" s="84" t="str">
        <f t="shared" si="17"/>
        <v>-</v>
      </c>
      <c r="T62" s="84" t="str">
        <f t="shared" si="18"/>
        <v>-</v>
      </c>
      <c r="U62" s="84" t="str">
        <f t="shared" si="19"/>
        <v>-</v>
      </c>
      <c r="V62" s="84" t="str">
        <f t="shared" si="20"/>
        <v>-</v>
      </c>
      <c r="W62" s="84" t="str">
        <f t="shared" si="21"/>
        <v>-</v>
      </c>
      <c r="X62" s="84" t="str">
        <f t="shared" si="22"/>
        <v>-</v>
      </c>
      <c r="Y62" s="84" t="str">
        <f t="shared" si="23"/>
        <v>-</v>
      </c>
      <c r="Z62" s="84" t="str">
        <f t="shared" si="24"/>
        <v>-</v>
      </c>
      <c r="AA62" s="84" t="str">
        <f t="shared" si="25"/>
        <v>-</v>
      </c>
      <c r="AB62" s="84" t="str">
        <f t="shared" si="26"/>
        <v>-</v>
      </c>
      <c r="AC62" s="84" t="str">
        <f t="shared" si="27"/>
        <v>-</v>
      </c>
      <c r="AD62" s="84" t="str">
        <f t="shared" si="28"/>
        <v>-</v>
      </c>
      <c r="AH62" s="38" t="str">
        <f t="shared" si="29"/>
        <v>Óleos de porão de outros tipos de navios</v>
      </c>
    </row>
    <row r="63" spans="1:34" x14ac:dyDescent="0.2">
      <c r="A63" s="82" t="s">
        <v>629</v>
      </c>
      <c r="B63" s="83" t="str">
        <f t="shared" si="0"/>
        <v>Resíduos sólidos provenientes de desarenadores e de separadores óleo/água</v>
      </c>
      <c r="C63" s="84" t="str">
        <f t="shared" si="1"/>
        <v>-</v>
      </c>
      <c r="D63" s="84" t="str">
        <f t="shared" si="2"/>
        <v>-</v>
      </c>
      <c r="E63" s="84" t="str">
        <f t="shared" si="3"/>
        <v>-</v>
      </c>
      <c r="F63" s="84" t="str">
        <f t="shared" si="4"/>
        <v>-</v>
      </c>
      <c r="G63" s="84" t="str">
        <f t="shared" si="5"/>
        <v>-</v>
      </c>
      <c r="H63" s="84" t="str">
        <f t="shared" si="6"/>
        <v>-</v>
      </c>
      <c r="I63" s="84" t="str">
        <f t="shared" si="7"/>
        <v>R13/D15, R12/D13</v>
      </c>
      <c r="J63" s="84" t="str">
        <f t="shared" si="8"/>
        <v>-</v>
      </c>
      <c r="K63" s="84" t="str">
        <f t="shared" si="9"/>
        <v>-</v>
      </c>
      <c r="L63" s="84" t="str">
        <f t="shared" si="10"/>
        <v>-</v>
      </c>
      <c r="M63" s="84" t="str">
        <f t="shared" si="11"/>
        <v>-</v>
      </c>
      <c r="N63" s="84" t="str">
        <f t="shared" si="12"/>
        <v>-</v>
      </c>
      <c r="O63" s="84" t="str">
        <f t="shared" si="13"/>
        <v>-</v>
      </c>
      <c r="P63" s="84" t="str">
        <f t="shared" si="14"/>
        <v>-</v>
      </c>
      <c r="Q63" s="84" t="str">
        <f t="shared" si="15"/>
        <v>-</v>
      </c>
      <c r="R63" s="84" t="str">
        <f t="shared" si="16"/>
        <v>-</v>
      </c>
      <c r="S63" s="84" t="str">
        <f t="shared" si="17"/>
        <v>-</v>
      </c>
      <c r="T63" s="84" t="str">
        <f t="shared" si="18"/>
        <v>-</v>
      </c>
      <c r="U63" s="84" t="str">
        <f t="shared" si="19"/>
        <v>-</v>
      </c>
      <c r="V63" s="84" t="str">
        <f t="shared" si="20"/>
        <v>-</v>
      </c>
      <c r="W63" s="84" t="str">
        <f t="shared" si="21"/>
        <v>-</v>
      </c>
      <c r="X63" s="84" t="str">
        <f t="shared" si="22"/>
        <v>-</v>
      </c>
      <c r="Y63" s="84" t="str">
        <f t="shared" si="23"/>
        <v>-</v>
      </c>
      <c r="Z63" s="84" t="str">
        <f t="shared" si="24"/>
        <v>-</v>
      </c>
      <c r="AA63" s="84" t="str">
        <f t="shared" si="25"/>
        <v>-</v>
      </c>
      <c r="AB63" s="84" t="str">
        <f t="shared" si="26"/>
        <v>-</v>
      </c>
      <c r="AC63" s="84" t="str">
        <f t="shared" si="27"/>
        <v>-</v>
      </c>
      <c r="AD63" s="84" t="str">
        <f t="shared" si="28"/>
        <v>-</v>
      </c>
      <c r="AH63" s="38" t="str">
        <f t="shared" si="29"/>
        <v>Resíduos sólidos provenientes de desarenadores e de separadores óleo/água</v>
      </c>
    </row>
    <row r="64" spans="1:34" x14ac:dyDescent="0.2">
      <c r="A64" s="82" t="s">
        <v>630</v>
      </c>
      <c r="B64" s="83" t="str">
        <f t="shared" si="0"/>
        <v>Lamas provenientes de separadores óleo/água</v>
      </c>
      <c r="C64" s="84" t="str">
        <f t="shared" si="1"/>
        <v>-</v>
      </c>
      <c r="D64" s="84" t="str">
        <f t="shared" si="2"/>
        <v>-</v>
      </c>
      <c r="E64" s="84" t="str">
        <f t="shared" si="3"/>
        <v>-</v>
      </c>
      <c r="F64" s="84" t="str">
        <f t="shared" si="4"/>
        <v>-</v>
      </c>
      <c r="G64" s="84" t="str">
        <f t="shared" si="5"/>
        <v>-</v>
      </c>
      <c r="H64" s="84" t="str">
        <f t="shared" si="6"/>
        <v>-</v>
      </c>
      <c r="I64" s="84" t="str">
        <f t="shared" si="7"/>
        <v>R13/D15, R12/D13</v>
      </c>
      <c r="J64" s="84" t="str">
        <f t="shared" si="8"/>
        <v>-</v>
      </c>
      <c r="K64" s="84" t="str">
        <f t="shared" si="9"/>
        <v>-</v>
      </c>
      <c r="L64" s="84" t="str">
        <f t="shared" si="10"/>
        <v>-</v>
      </c>
      <c r="M64" s="84" t="str">
        <f t="shared" si="11"/>
        <v>-</v>
      </c>
      <c r="N64" s="84" t="str">
        <f t="shared" si="12"/>
        <v>-</v>
      </c>
      <c r="O64" s="84" t="str">
        <f t="shared" si="13"/>
        <v>-</v>
      </c>
      <c r="P64" s="84" t="str">
        <f t="shared" si="14"/>
        <v>-</v>
      </c>
      <c r="Q64" s="84" t="str">
        <f t="shared" si="15"/>
        <v>-</v>
      </c>
      <c r="R64" s="84" t="str">
        <f t="shared" si="16"/>
        <v>-</v>
      </c>
      <c r="S64" s="84" t="str">
        <f t="shared" si="17"/>
        <v>-</v>
      </c>
      <c r="T64" s="84" t="str">
        <f t="shared" si="18"/>
        <v>-</v>
      </c>
      <c r="U64" s="84" t="str">
        <f t="shared" si="19"/>
        <v>R13</v>
      </c>
      <c r="V64" s="84" t="str">
        <f t="shared" si="20"/>
        <v>-</v>
      </c>
      <c r="W64" s="84" t="str">
        <f t="shared" si="21"/>
        <v>-</v>
      </c>
      <c r="X64" s="84" t="str">
        <f t="shared" si="22"/>
        <v>-</v>
      </c>
      <c r="Y64" s="84" t="str">
        <f t="shared" si="23"/>
        <v>-</v>
      </c>
      <c r="Z64" s="84" t="str">
        <f t="shared" si="24"/>
        <v>-</v>
      </c>
      <c r="AA64" s="84" t="str">
        <f t="shared" si="25"/>
        <v>-</v>
      </c>
      <c r="AB64" s="84" t="str">
        <f t="shared" si="26"/>
        <v>-</v>
      </c>
      <c r="AC64" s="84" t="str">
        <f t="shared" si="27"/>
        <v>-</v>
      </c>
      <c r="AD64" s="84" t="str">
        <f t="shared" si="28"/>
        <v>-</v>
      </c>
      <c r="AH64" s="38" t="str">
        <f t="shared" si="29"/>
        <v>Lamas provenientes de separadores óleo/água</v>
      </c>
    </row>
    <row r="65" spans="1:34" x14ac:dyDescent="0.2">
      <c r="A65" s="82" t="s">
        <v>631</v>
      </c>
      <c r="B65" s="83" t="str">
        <f t="shared" si="0"/>
        <v>Lamas provenientes do interceptor</v>
      </c>
      <c r="C65" s="84" t="str">
        <f t="shared" si="1"/>
        <v>-</v>
      </c>
      <c r="D65" s="84" t="str">
        <f t="shared" si="2"/>
        <v>-</v>
      </c>
      <c r="E65" s="84" t="str">
        <f t="shared" si="3"/>
        <v>-</v>
      </c>
      <c r="F65" s="84" t="str">
        <f t="shared" si="4"/>
        <v>-</v>
      </c>
      <c r="G65" s="84" t="str">
        <f t="shared" si="5"/>
        <v>-</v>
      </c>
      <c r="H65" s="84" t="str">
        <f t="shared" si="6"/>
        <v>-</v>
      </c>
      <c r="I65" s="84" t="str">
        <f t="shared" si="7"/>
        <v>R13/D15, R12/D13</v>
      </c>
      <c r="J65" s="84" t="str">
        <f t="shared" si="8"/>
        <v>-</v>
      </c>
      <c r="K65" s="84" t="str">
        <f t="shared" si="9"/>
        <v>-</v>
      </c>
      <c r="L65" s="84" t="str">
        <f t="shared" si="10"/>
        <v>-</v>
      </c>
      <c r="M65" s="84" t="str">
        <f t="shared" si="11"/>
        <v>-</v>
      </c>
      <c r="N65" s="84" t="str">
        <f t="shared" si="12"/>
        <v>-</v>
      </c>
      <c r="O65" s="84" t="str">
        <f t="shared" si="13"/>
        <v>-</v>
      </c>
      <c r="P65" s="84" t="str">
        <f t="shared" si="14"/>
        <v>-</v>
      </c>
      <c r="Q65" s="84" t="str">
        <f t="shared" si="15"/>
        <v>-</v>
      </c>
      <c r="R65" s="84" t="str">
        <f t="shared" si="16"/>
        <v>-</v>
      </c>
      <c r="S65" s="84" t="str">
        <f t="shared" si="17"/>
        <v>-</v>
      </c>
      <c r="T65" s="84" t="str">
        <f t="shared" si="18"/>
        <v>-</v>
      </c>
      <c r="U65" s="84" t="str">
        <f t="shared" si="19"/>
        <v>-</v>
      </c>
      <c r="V65" s="84" t="str">
        <f t="shared" si="20"/>
        <v>-</v>
      </c>
      <c r="W65" s="84" t="str">
        <f t="shared" si="21"/>
        <v>-</v>
      </c>
      <c r="X65" s="84" t="str">
        <f t="shared" si="22"/>
        <v>-</v>
      </c>
      <c r="Y65" s="84" t="str">
        <f t="shared" si="23"/>
        <v>-</v>
      </c>
      <c r="Z65" s="84" t="str">
        <f t="shared" si="24"/>
        <v>-</v>
      </c>
      <c r="AA65" s="84" t="str">
        <f t="shared" si="25"/>
        <v>-</v>
      </c>
      <c r="AB65" s="84" t="str">
        <f t="shared" si="26"/>
        <v>-</v>
      </c>
      <c r="AC65" s="84" t="str">
        <f t="shared" si="27"/>
        <v>-</v>
      </c>
      <c r="AD65" s="84" t="str">
        <f t="shared" si="28"/>
        <v>-</v>
      </c>
      <c r="AH65" s="38" t="str">
        <f t="shared" si="29"/>
        <v>Lamas provenientes do interceptor</v>
      </c>
    </row>
    <row r="66" spans="1:34" x14ac:dyDescent="0.2">
      <c r="A66" s="82" t="s">
        <v>632</v>
      </c>
      <c r="B66" s="83" t="str">
        <f t="shared" si="0"/>
        <v>Óleos provenientes dos separadores óleo/água</v>
      </c>
      <c r="C66" s="84" t="str">
        <f t="shared" si="1"/>
        <v>-</v>
      </c>
      <c r="D66" s="84" t="str">
        <f t="shared" si="2"/>
        <v>-</v>
      </c>
      <c r="E66" s="84" t="str">
        <f t="shared" si="3"/>
        <v>-</v>
      </c>
      <c r="F66" s="84" t="str">
        <f t="shared" si="4"/>
        <v>-</v>
      </c>
      <c r="G66" s="84" t="str">
        <f t="shared" si="5"/>
        <v>-</v>
      </c>
      <c r="H66" s="84" t="str">
        <f t="shared" si="6"/>
        <v>-</v>
      </c>
      <c r="I66" s="84" t="str">
        <f t="shared" si="7"/>
        <v>R13/D15, R12/D13</v>
      </c>
      <c r="J66" s="84" t="str">
        <f t="shared" si="8"/>
        <v>-</v>
      </c>
      <c r="K66" s="84" t="str">
        <f t="shared" si="9"/>
        <v>-</v>
      </c>
      <c r="L66" s="84" t="str">
        <f t="shared" si="10"/>
        <v>-</v>
      </c>
      <c r="M66" s="84" t="str">
        <f t="shared" si="11"/>
        <v>-</v>
      </c>
      <c r="N66" s="84" t="str">
        <f t="shared" si="12"/>
        <v>-</v>
      </c>
      <c r="O66" s="84" t="str">
        <f t="shared" si="13"/>
        <v>-</v>
      </c>
      <c r="P66" s="84" t="str">
        <f t="shared" si="14"/>
        <v>-</v>
      </c>
      <c r="Q66" s="84" t="str">
        <f t="shared" si="15"/>
        <v>-</v>
      </c>
      <c r="R66" s="84" t="str">
        <f t="shared" si="16"/>
        <v>-</v>
      </c>
      <c r="S66" s="84" t="str">
        <f t="shared" si="17"/>
        <v>-</v>
      </c>
      <c r="T66" s="84" t="str">
        <f t="shared" si="18"/>
        <v>-</v>
      </c>
      <c r="U66" s="84" t="str">
        <f t="shared" si="19"/>
        <v>R13</v>
      </c>
      <c r="V66" s="84" t="str">
        <f t="shared" si="20"/>
        <v>-</v>
      </c>
      <c r="W66" s="84" t="str">
        <f t="shared" si="21"/>
        <v>-</v>
      </c>
      <c r="X66" s="84" t="str">
        <f t="shared" si="22"/>
        <v>-</v>
      </c>
      <c r="Y66" s="84" t="str">
        <f t="shared" si="23"/>
        <v>-</v>
      </c>
      <c r="Z66" s="84" t="str">
        <f t="shared" si="24"/>
        <v>-</v>
      </c>
      <c r="AA66" s="84" t="str">
        <f t="shared" si="25"/>
        <v>-</v>
      </c>
      <c r="AB66" s="84" t="str">
        <f t="shared" si="26"/>
        <v>-</v>
      </c>
      <c r="AC66" s="84" t="str">
        <f t="shared" si="27"/>
        <v>-</v>
      </c>
      <c r="AD66" s="84" t="str">
        <f t="shared" si="28"/>
        <v>-</v>
      </c>
      <c r="AH66" s="38" t="str">
        <f t="shared" si="29"/>
        <v>Óleos provenientes dos separadores óleo/água</v>
      </c>
    </row>
    <row r="67" spans="1:34" x14ac:dyDescent="0.2">
      <c r="A67" s="82" t="s">
        <v>633</v>
      </c>
      <c r="B67" s="83" t="str">
        <f t="shared" si="0"/>
        <v>Água com óleo proveniente dos separadores óleo/água</v>
      </c>
      <c r="C67" s="84" t="str">
        <f t="shared" si="1"/>
        <v>-</v>
      </c>
      <c r="D67" s="84" t="str">
        <f t="shared" si="2"/>
        <v>-</v>
      </c>
      <c r="E67" s="84" t="str">
        <f t="shared" si="3"/>
        <v>-</v>
      </c>
      <c r="F67" s="84" t="str">
        <f t="shared" si="4"/>
        <v>-</v>
      </c>
      <c r="G67" s="84" t="str">
        <f t="shared" si="5"/>
        <v>-</v>
      </c>
      <c r="H67" s="84" t="str">
        <f t="shared" si="6"/>
        <v>-</v>
      </c>
      <c r="I67" s="84" t="str">
        <f t="shared" si="7"/>
        <v>R13/D15, R12/D13</v>
      </c>
      <c r="J67" s="84" t="str">
        <f t="shared" si="8"/>
        <v>-</v>
      </c>
      <c r="K67" s="84" t="str">
        <f t="shared" si="9"/>
        <v>-</v>
      </c>
      <c r="L67" s="84" t="str">
        <f t="shared" si="10"/>
        <v>-</v>
      </c>
      <c r="M67" s="84" t="str">
        <f t="shared" si="11"/>
        <v>-</v>
      </c>
      <c r="N67" s="84" t="str">
        <f t="shared" si="12"/>
        <v>-</v>
      </c>
      <c r="O67" s="84" t="str">
        <f t="shared" si="13"/>
        <v>-</v>
      </c>
      <c r="P67" s="84" t="str">
        <f t="shared" si="14"/>
        <v>-</v>
      </c>
      <c r="Q67" s="84" t="str">
        <f t="shared" si="15"/>
        <v>-</v>
      </c>
      <c r="R67" s="84" t="str">
        <f t="shared" si="16"/>
        <v>-</v>
      </c>
      <c r="S67" s="84" t="str">
        <f t="shared" si="17"/>
        <v>-</v>
      </c>
      <c r="T67" s="84" t="str">
        <f t="shared" si="18"/>
        <v>-</v>
      </c>
      <c r="U67" s="84" t="str">
        <f t="shared" si="19"/>
        <v>R13</v>
      </c>
      <c r="V67" s="84" t="str">
        <f t="shared" si="20"/>
        <v>-</v>
      </c>
      <c r="W67" s="84" t="str">
        <f t="shared" si="21"/>
        <v>-</v>
      </c>
      <c r="X67" s="84" t="str">
        <f t="shared" si="22"/>
        <v>-</v>
      </c>
      <c r="Y67" s="84" t="str">
        <f t="shared" si="23"/>
        <v>-</v>
      </c>
      <c r="Z67" s="84" t="str">
        <f t="shared" si="24"/>
        <v>-</v>
      </c>
      <c r="AA67" s="84" t="str">
        <f t="shared" si="25"/>
        <v>-</v>
      </c>
      <c r="AB67" s="84" t="str">
        <f t="shared" si="26"/>
        <v>-</v>
      </c>
      <c r="AC67" s="84" t="str">
        <f t="shared" si="27"/>
        <v>-</v>
      </c>
      <c r="AD67" s="84" t="str">
        <f t="shared" si="28"/>
        <v>-</v>
      </c>
      <c r="AH67" s="38" t="str">
        <f t="shared" si="29"/>
        <v>Água com óleo proveniente dos separadores óleo/água</v>
      </c>
    </row>
    <row r="68" spans="1:34" x14ac:dyDescent="0.2">
      <c r="A68" s="82" t="s">
        <v>634</v>
      </c>
      <c r="B68" s="83" t="str">
        <f t="shared" si="0"/>
        <v>Misturas de resíduos provenientes de desarenadores e de separadores óleo/água</v>
      </c>
      <c r="C68" s="84" t="str">
        <f t="shared" si="1"/>
        <v>-</v>
      </c>
      <c r="D68" s="84" t="str">
        <f t="shared" si="2"/>
        <v>-</v>
      </c>
      <c r="E68" s="84" t="str">
        <f t="shared" si="3"/>
        <v>-</v>
      </c>
      <c r="F68" s="84" t="str">
        <f t="shared" si="4"/>
        <v>-</v>
      </c>
      <c r="G68" s="84" t="str">
        <f t="shared" si="5"/>
        <v>-</v>
      </c>
      <c r="H68" s="84" t="str">
        <f t="shared" si="6"/>
        <v>-</v>
      </c>
      <c r="I68" s="84" t="str">
        <f t="shared" si="7"/>
        <v>R13/D15, R12/D13</v>
      </c>
      <c r="J68" s="84" t="str">
        <f t="shared" si="8"/>
        <v>-</v>
      </c>
      <c r="K68" s="84" t="str">
        <f t="shared" si="9"/>
        <v>-</v>
      </c>
      <c r="L68" s="84" t="str">
        <f t="shared" si="10"/>
        <v>-</v>
      </c>
      <c r="M68" s="84" t="str">
        <f t="shared" si="11"/>
        <v>-</v>
      </c>
      <c r="N68" s="84" t="str">
        <f t="shared" si="12"/>
        <v>-</v>
      </c>
      <c r="O68" s="84" t="str">
        <f t="shared" si="13"/>
        <v>-</v>
      </c>
      <c r="P68" s="84" t="str">
        <f t="shared" si="14"/>
        <v>-</v>
      </c>
      <c r="Q68" s="84" t="str">
        <f t="shared" si="15"/>
        <v>-</v>
      </c>
      <c r="R68" s="84" t="str">
        <f t="shared" si="16"/>
        <v>-</v>
      </c>
      <c r="S68" s="84" t="str">
        <f t="shared" si="17"/>
        <v>-</v>
      </c>
      <c r="T68" s="84" t="str">
        <f t="shared" si="18"/>
        <v>-</v>
      </c>
      <c r="U68" s="84" t="str">
        <f t="shared" si="19"/>
        <v>R13</v>
      </c>
      <c r="V68" s="84" t="str">
        <f t="shared" si="20"/>
        <v>-</v>
      </c>
      <c r="W68" s="84" t="str">
        <f t="shared" si="21"/>
        <v>-</v>
      </c>
      <c r="X68" s="84" t="str">
        <f t="shared" si="22"/>
        <v>-</v>
      </c>
      <c r="Y68" s="84" t="str">
        <f t="shared" si="23"/>
        <v>-</v>
      </c>
      <c r="Z68" s="84" t="str">
        <f t="shared" si="24"/>
        <v>-</v>
      </c>
      <c r="AA68" s="84" t="str">
        <f t="shared" si="25"/>
        <v>-</v>
      </c>
      <c r="AB68" s="84" t="str">
        <f t="shared" si="26"/>
        <v>-</v>
      </c>
      <c r="AC68" s="84" t="str">
        <f t="shared" si="27"/>
        <v>-</v>
      </c>
      <c r="AD68" s="84" t="str">
        <f t="shared" si="28"/>
        <v>-</v>
      </c>
      <c r="AH68" s="38" t="str">
        <f t="shared" si="29"/>
        <v>Misturas de resíduos provenientes de desarenadores e de separadores óleo/água</v>
      </c>
    </row>
    <row r="69" spans="1:34" x14ac:dyDescent="0.2">
      <c r="A69" s="82" t="s">
        <v>635</v>
      </c>
      <c r="B69" s="83" t="str">
        <f t="shared" si="0"/>
        <v>Fuelóleo e gasóleo</v>
      </c>
      <c r="C69" s="84" t="str">
        <f t="shared" si="1"/>
        <v>-</v>
      </c>
      <c r="D69" s="84" t="str">
        <f t="shared" si="2"/>
        <v>-</v>
      </c>
      <c r="E69" s="84" t="str">
        <f t="shared" si="3"/>
        <v>-</v>
      </c>
      <c r="F69" s="84" t="str">
        <f t="shared" si="4"/>
        <v>-</v>
      </c>
      <c r="G69" s="84" t="str">
        <f t="shared" si="5"/>
        <v>-</v>
      </c>
      <c r="H69" s="84" t="str">
        <f t="shared" si="6"/>
        <v>-</v>
      </c>
      <c r="I69" s="84" t="str">
        <f t="shared" si="7"/>
        <v>R13/D15, R12/D13</v>
      </c>
      <c r="J69" s="84" t="str">
        <f t="shared" si="8"/>
        <v>-</v>
      </c>
      <c r="K69" s="84" t="str">
        <f t="shared" si="9"/>
        <v>-</v>
      </c>
      <c r="L69" s="84" t="str">
        <f t="shared" si="10"/>
        <v>-</v>
      </c>
      <c r="M69" s="84" t="str">
        <f t="shared" si="11"/>
        <v>-</v>
      </c>
      <c r="N69" s="84" t="str">
        <f t="shared" si="12"/>
        <v>-</v>
      </c>
      <c r="O69" s="84" t="str">
        <f t="shared" si="13"/>
        <v>-</v>
      </c>
      <c r="P69" s="84" t="str">
        <f t="shared" si="14"/>
        <v>-</v>
      </c>
      <c r="Q69" s="84" t="str">
        <f t="shared" si="15"/>
        <v>-</v>
      </c>
      <c r="R69" s="84" t="str">
        <f t="shared" si="16"/>
        <v>-</v>
      </c>
      <c r="S69" s="84" t="str">
        <f t="shared" si="17"/>
        <v>-</v>
      </c>
      <c r="T69" s="84" t="str">
        <f t="shared" si="18"/>
        <v>-</v>
      </c>
      <c r="U69" s="84" t="str">
        <f t="shared" si="19"/>
        <v>R13</v>
      </c>
      <c r="V69" s="84" t="str">
        <f t="shared" si="20"/>
        <v>-</v>
      </c>
      <c r="W69" s="84" t="str">
        <f t="shared" si="21"/>
        <v>-</v>
      </c>
      <c r="X69" s="84" t="str">
        <f t="shared" si="22"/>
        <v>-</v>
      </c>
      <c r="Y69" s="84" t="str">
        <f t="shared" si="23"/>
        <v>-</v>
      </c>
      <c r="Z69" s="84" t="str">
        <f t="shared" si="24"/>
        <v>-</v>
      </c>
      <c r="AA69" s="84" t="str">
        <f t="shared" si="25"/>
        <v>-</v>
      </c>
      <c r="AB69" s="84" t="str">
        <f t="shared" si="26"/>
        <v>-</v>
      </c>
      <c r="AC69" s="84" t="str">
        <f t="shared" si="27"/>
        <v>-</v>
      </c>
      <c r="AD69" s="84" t="str">
        <f t="shared" si="28"/>
        <v>-</v>
      </c>
      <c r="AH69" s="38" t="str">
        <f t="shared" si="29"/>
        <v>Fuelóleo e gasóleo</v>
      </c>
    </row>
    <row r="70" spans="1:34" x14ac:dyDescent="0.2">
      <c r="A70" s="82" t="s">
        <v>713</v>
      </c>
      <c r="B70" s="83" t="str">
        <f t="shared" si="0"/>
        <v>Gasolina</v>
      </c>
      <c r="C70" s="84" t="str">
        <f t="shared" si="1"/>
        <v>-</v>
      </c>
      <c r="D70" s="84" t="str">
        <f t="shared" si="2"/>
        <v>-</v>
      </c>
      <c r="E70" s="84" t="str">
        <f t="shared" si="3"/>
        <v>-</v>
      </c>
      <c r="F70" s="84" t="str">
        <f t="shared" si="4"/>
        <v>-</v>
      </c>
      <c r="G70" s="84" t="str">
        <f t="shared" si="5"/>
        <v>-</v>
      </c>
      <c r="H70" s="84" t="str">
        <f t="shared" si="6"/>
        <v>-</v>
      </c>
      <c r="I70" s="84" t="str">
        <f t="shared" si="7"/>
        <v>-</v>
      </c>
      <c r="J70" s="84" t="str">
        <f t="shared" si="8"/>
        <v>-</v>
      </c>
      <c r="K70" s="84" t="str">
        <f t="shared" si="9"/>
        <v>-</v>
      </c>
      <c r="L70" s="84" t="str">
        <f t="shared" si="10"/>
        <v>-</v>
      </c>
      <c r="M70" s="84" t="str">
        <f t="shared" si="11"/>
        <v>-</v>
      </c>
      <c r="N70" s="84" t="str">
        <f t="shared" si="12"/>
        <v>-</v>
      </c>
      <c r="O70" s="84" t="str">
        <f t="shared" si="13"/>
        <v>-</v>
      </c>
      <c r="P70" s="84" t="str">
        <f t="shared" si="14"/>
        <v>-</v>
      </c>
      <c r="Q70" s="84" t="str">
        <f t="shared" si="15"/>
        <v>-</v>
      </c>
      <c r="R70" s="84" t="str">
        <f t="shared" si="16"/>
        <v>-</v>
      </c>
      <c r="S70" s="84" t="str">
        <f t="shared" si="17"/>
        <v>-</v>
      </c>
      <c r="T70" s="84" t="str">
        <f t="shared" si="18"/>
        <v>-</v>
      </c>
      <c r="U70" s="84" t="str">
        <f t="shared" si="19"/>
        <v>R13</v>
      </c>
      <c r="V70" s="84" t="str">
        <f t="shared" si="20"/>
        <v>-</v>
      </c>
      <c r="W70" s="84" t="str">
        <f t="shared" si="21"/>
        <v>-</v>
      </c>
      <c r="X70" s="84" t="str">
        <f t="shared" si="22"/>
        <v>-</v>
      </c>
      <c r="Y70" s="84" t="str">
        <f t="shared" si="23"/>
        <v>-</v>
      </c>
      <c r="Z70" s="84" t="str">
        <f t="shared" si="24"/>
        <v>-</v>
      </c>
      <c r="AA70" s="84" t="str">
        <f t="shared" si="25"/>
        <v>-</v>
      </c>
      <c r="AB70" s="84" t="str">
        <f t="shared" si="26"/>
        <v>-</v>
      </c>
      <c r="AC70" s="84" t="str">
        <f t="shared" si="27"/>
        <v>-</v>
      </c>
      <c r="AD70" s="84" t="str">
        <f t="shared" si="28"/>
        <v>-</v>
      </c>
      <c r="AH70" s="38" t="str">
        <f t="shared" si="29"/>
        <v>Gasolina</v>
      </c>
    </row>
    <row r="71" spans="1:34" x14ac:dyDescent="0.2">
      <c r="A71" s="82" t="s">
        <v>636</v>
      </c>
      <c r="B71" s="83" t="str">
        <f t="shared" ref="B71:B134" si="30">IFERROR(VLOOKUP($A71,EXPERI,2,FALSE),"-")</f>
        <v>Outros combustíveis (incluindo misturas)</v>
      </c>
      <c r="C71" s="84" t="str">
        <f t="shared" ref="C71:C134" si="31">IFERROR(VLOOKUP($A71,ADELINOGONÇALVES,2,FALSE),"-")</f>
        <v>-</v>
      </c>
      <c r="D71" s="84" t="str">
        <f t="shared" ref="D71:D134" si="32">IFERROR(VLOOKUP($A71,ANTONIOISIDRO,2,FALSE),"-")</f>
        <v>-</v>
      </c>
      <c r="E71" s="84" t="str">
        <f t="shared" ref="E71:E134" si="33">IFERROR(VLOOKUP($A71,ARMCPRS,2,FALSE),"-")</f>
        <v>-</v>
      </c>
      <c r="F71" s="84" t="str">
        <f t="shared" ref="F71:F134" si="34">IFERROR(VLOOKUP($A71,ARMETRS,2,FALSE),"-")</f>
        <v>-</v>
      </c>
      <c r="G71" s="84" t="str">
        <f t="shared" ref="G71:G134" si="35">IFERROR(VLOOKUP($A71,ARMETZLET,2,FALSE),"-")</f>
        <v>-</v>
      </c>
      <c r="H71" s="84" t="str">
        <f t="shared" ref="H71:H134" si="36">IFERROR(VLOOKUP($A71,ARMETZO,2,FALSE),"-")</f>
        <v>-</v>
      </c>
      <c r="I71" s="84" t="str">
        <f t="shared" ref="I71:I134" si="37">IFERROR(VLOOKUP($A71,APICIUS,2,FALSE),"-")</f>
        <v>R13/D15, R12/D13</v>
      </c>
      <c r="J71" s="84" t="str">
        <f t="shared" ref="J71:J134" si="38">IFERROR(VLOOKUP($A71,AUTORIBEIRA,2,FALSE),"-")</f>
        <v>-</v>
      </c>
      <c r="K71" s="84" t="str">
        <f t="shared" ref="K71:K134" si="39">IFERROR(VLOOKUP($A71,CCORREIA,2,FALSE),"-")</f>
        <v>-</v>
      </c>
      <c r="L71" s="84" t="str">
        <f t="shared" ref="L71:L134" si="40">IFERROR(VLOOKUP($A71,CMF,2,FALSE),"-")</f>
        <v>-</v>
      </c>
      <c r="M71" s="84" t="str">
        <f t="shared" ref="M71:M134" si="41">IFERROR(VLOOKUP($A71,DVG,2,FALSE),"-")</f>
        <v>-</v>
      </c>
      <c r="N71" s="84" t="str">
        <f t="shared" ref="N71:N134" si="42">IFERROR(VLOOKUP($A71,ECOCOLOR,2,FALSE),"-")</f>
        <v>-</v>
      </c>
      <c r="O71" s="84" t="str">
        <f t="shared" ref="O71:O134" si="43">IFERROR(VLOOKUP($A71,FILTRAMADEIRA,2,FALSE),"-")</f>
        <v>-</v>
      </c>
      <c r="P71" s="84" t="str">
        <f t="shared" ref="P71:P134" si="44">IFERROR(VLOOKUP($A71,HIPERSUCATA,2,FALSE),"-")</f>
        <v>-</v>
      </c>
      <c r="Q71" s="84" t="str">
        <f t="shared" ref="Q71:Q134" si="45">IFERROR(VLOOKUP($A71,HJSUCATA,2,FALSE),"-")</f>
        <v>-</v>
      </c>
      <c r="R71" s="84" t="str">
        <f t="shared" ref="R71:R134" si="46">IFERROR(VLOOKUP($A71,INTERQUANTUM,2,FALSE),"-")</f>
        <v>-</v>
      </c>
      <c r="S71" s="84" t="str">
        <f t="shared" ref="S71:S134" si="47">IFERROR(VLOOKUP($A71,MADEIRACARTAOCAMACHA,2,FALSE),"-")</f>
        <v>-</v>
      </c>
      <c r="T71" s="84" t="str">
        <f t="shared" ref="T71:T134" si="48">IFERROR(VLOOKUP($A71,MADEIRACARTAOVASCOGIL,2,FALSE),"-")</f>
        <v>-</v>
      </c>
      <c r="U71" s="84" t="str">
        <f t="shared" ref="U71:U134" si="49">IFERROR(VLOOKUP($A71,MWRBOAMORTE,2,FALSE),"-")</f>
        <v>R13</v>
      </c>
      <c r="V71" s="84" t="str">
        <f t="shared" ref="V71:V134" si="50">IFERROR(VLOOKUP($A71,MWRCAMACHA,2,FALSE),"-")</f>
        <v>-</v>
      </c>
      <c r="W71" s="84" t="str">
        <f t="shared" ref="W71:W134" si="51">IFERROR(VLOOKUP($A71,OLC,2,FALSE),"-")</f>
        <v>-</v>
      </c>
      <c r="X71" s="84" t="str">
        <f t="shared" ref="X71:X134" si="52">IFERROR(VLOOKUP($A71,OLEOTORRES,2,FALSE),"-")</f>
        <v>-</v>
      </c>
      <c r="Y71" s="84" t="str">
        <f t="shared" ref="Y71:Y134" si="53">IFERROR(VLOOKUP($A71,PANARIBLOCO,2,FALSE),"-")</f>
        <v>-</v>
      </c>
      <c r="Z71" s="84" t="str">
        <f t="shared" ref="Z71:Z134" si="54">IFERROR(VLOOKUP($A71,PEÇASRAM,2,FALSE),"-")</f>
        <v>-</v>
      </c>
      <c r="AA71" s="84" t="str">
        <f t="shared" ref="AA71:AA134" si="55">IFERROR(VLOOKUP($A71,QUINTATERRABOA,2,FALSE),"-")</f>
        <v>-</v>
      </c>
      <c r="AB71" s="84" t="str">
        <f t="shared" ref="AB71:AB134" si="56">IFERROR(VLOOKUP($A71,RECICLILHA,2,FALSE),"-")</f>
        <v>-</v>
      </c>
      <c r="AC71" s="84" t="str">
        <f t="shared" ref="AC71:AC134" si="57">IFERROR(VLOOKUP($A71,SERLIMA,2,FALSE),"-")</f>
        <v>-</v>
      </c>
      <c r="AD71" s="84" t="str">
        <f t="shared" ref="AD71:AD134" si="58">IFERROR(VLOOKUP($A71,SOCISCO,2,FALSE),"-")</f>
        <v>-</v>
      </c>
      <c r="AH71" s="38" t="str">
        <f t="shared" ref="AH71:AH134" si="59">IFERROR(VLOOKUP($A71,EXPERI,2,FALSE),"-")</f>
        <v>Outros combustíveis (incluindo misturas)</v>
      </c>
    </row>
    <row r="72" spans="1:34" x14ac:dyDescent="0.2">
      <c r="A72" s="82" t="s">
        <v>637</v>
      </c>
      <c r="B72" s="83" t="str">
        <f t="shared" si="30"/>
        <v>Lamas ou emulsões de dessalinização</v>
      </c>
      <c r="C72" s="84" t="str">
        <f t="shared" si="31"/>
        <v>-</v>
      </c>
      <c r="D72" s="84" t="str">
        <f t="shared" si="32"/>
        <v>-</v>
      </c>
      <c r="E72" s="84" t="str">
        <f t="shared" si="33"/>
        <v>-</v>
      </c>
      <c r="F72" s="84" t="str">
        <f t="shared" si="34"/>
        <v>-</v>
      </c>
      <c r="G72" s="84" t="str">
        <f t="shared" si="35"/>
        <v>-</v>
      </c>
      <c r="H72" s="84" t="str">
        <f t="shared" si="36"/>
        <v>-</v>
      </c>
      <c r="I72" s="84" t="str">
        <f t="shared" si="37"/>
        <v>R13/D15, R12/D13</v>
      </c>
      <c r="J72" s="84" t="str">
        <f t="shared" si="38"/>
        <v>-</v>
      </c>
      <c r="K72" s="84" t="str">
        <f t="shared" si="39"/>
        <v>-</v>
      </c>
      <c r="L72" s="84" t="str">
        <f t="shared" si="40"/>
        <v>-</v>
      </c>
      <c r="M72" s="84" t="str">
        <f t="shared" si="41"/>
        <v>-</v>
      </c>
      <c r="N72" s="84" t="str">
        <f t="shared" si="42"/>
        <v>-</v>
      </c>
      <c r="O72" s="84" t="str">
        <f t="shared" si="43"/>
        <v>-</v>
      </c>
      <c r="P72" s="84" t="str">
        <f t="shared" si="44"/>
        <v>-</v>
      </c>
      <c r="Q72" s="84" t="str">
        <f t="shared" si="45"/>
        <v>-</v>
      </c>
      <c r="R72" s="84" t="str">
        <f t="shared" si="46"/>
        <v>-</v>
      </c>
      <c r="S72" s="84" t="str">
        <f t="shared" si="47"/>
        <v>-</v>
      </c>
      <c r="T72" s="84" t="str">
        <f t="shared" si="48"/>
        <v>-</v>
      </c>
      <c r="U72" s="84" t="str">
        <f t="shared" si="49"/>
        <v>-</v>
      </c>
      <c r="V72" s="84" t="str">
        <f t="shared" si="50"/>
        <v>-</v>
      </c>
      <c r="W72" s="84" t="str">
        <f t="shared" si="51"/>
        <v>-</v>
      </c>
      <c r="X72" s="84" t="str">
        <f t="shared" si="52"/>
        <v>-</v>
      </c>
      <c r="Y72" s="84" t="str">
        <f t="shared" si="53"/>
        <v>-</v>
      </c>
      <c r="Z72" s="84" t="str">
        <f t="shared" si="54"/>
        <v>-</v>
      </c>
      <c r="AA72" s="84" t="str">
        <f t="shared" si="55"/>
        <v>-</v>
      </c>
      <c r="AB72" s="84" t="str">
        <f t="shared" si="56"/>
        <v>-</v>
      </c>
      <c r="AC72" s="84" t="str">
        <f t="shared" si="57"/>
        <v>-</v>
      </c>
      <c r="AD72" s="84" t="str">
        <f t="shared" si="58"/>
        <v>-</v>
      </c>
      <c r="AH72" s="38" t="str">
        <f t="shared" si="59"/>
        <v>Lamas ou emulsões de dessalinização</v>
      </c>
    </row>
    <row r="73" spans="1:34" x14ac:dyDescent="0.2">
      <c r="A73" s="82" t="s">
        <v>638</v>
      </c>
      <c r="B73" s="83" t="str">
        <f t="shared" si="30"/>
        <v>Outras emulsões</v>
      </c>
      <c r="C73" s="84" t="str">
        <f t="shared" si="31"/>
        <v>-</v>
      </c>
      <c r="D73" s="84" t="str">
        <f t="shared" si="32"/>
        <v>-</v>
      </c>
      <c r="E73" s="84" t="str">
        <f t="shared" si="33"/>
        <v>-</v>
      </c>
      <c r="F73" s="84" t="str">
        <f t="shared" si="34"/>
        <v>-</v>
      </c>
      <c r="G73" s="84" t="str">
        <f t="shared" si="35"/>
        <v>-</v>
      </c>
      <c r="H73" s="84" t="str">
        <f t="shared" si="36"/>
        <v>-</v>
      </c>
      <c r="I73" s="84" t="str">
        <f t="shared" si="37"/>
        <v>R13/D15, R12/D13</v>
      </c>
      <c r="J73" s="84" t="str">
        <f t="shared" si="38"/>
        <v>-</v>
      </c>
      <c r="K73" s="84" t="str">
        <f t="shared" si="39"/>
        <v>-</v>
      </c>
      <c r="L73" s="84" t="str">
        <f t="shared" si="40"/>
        <v>-</v>
      </c>
      <c r="M73" s="84" t="str">
        <f t="shared" si="41"/>
        <v>-</v>
      </c>
      <c r="N73" s="84" t="str">
        <f t="shared" si="42"/>
        <v>-</v>
      </c>
      <c r="O73" s="84" t="str">
        <f t="shared" si="43"/>
        <v>-</v>
      </c>
      <c r="P73" s="84" t="str">
        <f t="shared" si="44"/>
        <v>-</v>
      </c>
      <c r="Q73" s="84" t="str">
        <f t="shared" si="45"/>
        <v>-</v>
      </c>
      <c r="R73" s="84" t="str">
        <f t="shared" si="46"/>
        <v>-</v>
      </c>
      <c r="S73" s="84" t="str">
        <f t="shared" si="47"/>
        <v>-</v>
      </c>
      <c r="T73" s="84" t="str">
        <f t="shared" si="48"/>
        <v>-</v>
      </c>
      <c r="U73" s="84" t="str">
        <f t="shared" si="49"/>
        <v>-</v>
      </c>
      <c r="V73" s="84" t="str">
        <f t="shared" si="50"/>
        <v>-</v>
      </c>
      <c r="W73" s="84" t="str">
        <f t="shared" si="51"/>
        <v>-</v>
      </c>
      <c r="X73" s="84" t="str">
        <f t="shared" si="52"/>
        <v>-</v>
      </c>
      <c r="Y73" s="84" t="str">
        <f t="shared" si="53"/>
        <v>-</v>
      </c>
      <c r="Z73" s="84" t="str">
        <f t="shared" si="54"/>
        <v>-</v>
      </c>
      <c r="AA73" s="84" t="str">
        <f t="shared" si="55"/>
        <v>-</v>
      </c>
      <c r="AB73" s="84" t="str">
        <f t="shared" si="56"/>
        <v>-</v>
      </c>
      <c r="AC73" s="84" t="str">
        <f t="shared" si="57"/>
        <v>-</v>
      </c>
      <c r="AD73" s="84" t="str">
        <f t="shared" si="58"/>
        <v>-</v>
      </c>
      <c r="AH73" s="38" t="str">
        <f t="shared" si="59"/>
        <v>Outras emulsões</v>
      </c>
    </row>
    <row r="74" spans="1:34" x14ac:dyDescent="0.2">
      <c r="A74" s="82" t="s">
        <v>639</v>
      </c>
      <c r="B74" s="83" t="str">
        <f t="shared" si="30"/>
        <v>Outros resíduos não anteriormente especificados</v>
      </c>
      <c r="C74" s="84" t="str">
        <f t="shared" si="31"/>
        <v>-</v>
      </c>
      <c r="D74" s="84" t="str">
        <f t="shared" si="32"/>
        <v>-</v>
      </c>
      <c r="E74" s="84" t="str">
        <f t="shared" si="33"/>
        <v>-</v>
      </c>
      <c r="F74" s="84" t="str">
        <f t="shared" si="34"/>
        <v>-</v>
      </c>
      <c r="G74" s="84" t="str">
        <f t="shared" si="35"/>
        <v>-</v>
      </c>
      <c r="H74" s="84" t="str">
        <f t="shared" si="36"/>
        <v>-</v>
      </c>
      <c r="I74" s="84" t="str">
        <f t="shared" si="37"/>
        <v>R13/D15, R12/D13</v>
      </c>
      <c r="J74" s="84" t="str">
        <f t="shared" si="38"/>
        <v>-</v>
      </c>
      <c r="K74" s="84" t="str">
        <f t="shared" si="39"/>
        <v>-</v>
      </c>
      <c r="L74" s="84" t="str">
        <f t="shared" si="40"/>
        <v>-</v>
      </c>
      <c r="M74" s="84" t="str">
        <f t="shared" si="41"/>
        <v>-</v>
      </c>
      <c r="N74" s="84" t="str">
        <f t="shared" si="42"/>
        <v>-</v>
      </c>
      <c r="O74" s="84" t="str">
        <f t="shared" si="43"/>
        <v>-</v>
      </c>
      <c r="P74" s="84" t="str">
        <f t="shared" si="44"/>
        <v>-</v>
      </c>
      <c r="Q74" s="84" t="str">
        <f t="shared" si="45"/>
        <v>-</v>
      </c>
      <c r="R74" s="84" t="str">
        <f t="shared" si="46"/>
        <v>-</v>
      </c>
      <c r="S74" s="84" t="str">
        <f t="shared" si="47"/>
        <v>-</v>
      </c>
      <c r="T74" s="84" t="str">
        <f t="shared" si="48"/>
        <v>-</v>
      </c>
      <c r="U74" s="84" t="str">
        <f t="shared" si="49"/>
        <v>-</v>
      </c>
      <c r="V74" s="84" t="str">
        <f t="shared" si="50"/>
        <v>-</v>
      </c>
      <c r="W74" s="84" t="str">
        <f t="shared" si="51"/>
        <v>-</v>
      </c>
      <c r="X74" s="84" t="str">
        <f t="shared" si="52"/>
        <v>-</v>
      </c>
      <c r="Y74" s="84" t="str">
        <f t="shared" si="53"/>
        <v>-</v>
      </c>
      <c r="Z74" s="84" t="str">
        <f t="shared" si="54"/>
        <v>-</v>
      </c>
      <c r="AA74" s="84" t="str">
        <f t="shared" si="55"/>
        <v>-</v>
      </c>
      <c r="AB74" s="84" t="str">
        <f t="shared" si="56"/>
        <v>-</v>
      </c>
      <c r="AC74" s="84" t="str">
        <f t="shared" si="57"/>
        <v>-</v>
      </c>
      <c r="AD74" s="84" t="str">
        <f t="shared" si="58"/>
        <v>-</v>
      </c>
      <c r="AH74" s="38" t="str">
        <f t="shared" si="59"/>
        <v>Outros resíduos não anteriormente especificados</v>
      </c>
    </row>
    <row r="75" spans="1:34" x14ac:dyDescent="0.2">
      <c r="A75" s="82" t="s">
        <v>640</v>
      </c>
      <c r="B75" s="83" t="str">
        <f t="shared" si="30"/>
        <v>Outros solventes e misturas de solventes halogenados</v>
      </c>
      <c r="C75" s="84" t="str">
        <f t="shared" si="31"/>
        <v>-</v>
      </c>
      <c r="D75" s="84" t="str">
        <f t="shared" si="32"/>
        <v>-</v>
      </c>
      <c r="E75" s="84" t="str">
        <f t="shared" si="33"/>
        <v>-</v>
      </c>
      <c r="F75" s="84" t="str">
        <f t="shared" si="34"/>
        <v>-</v>
      </c>
      <c r="G75" s="84" t="str">
        <f t="shared" si="35"/>
        <v>-</v>
      </c>
      <c r="H75" s="84" t="str">
        <f t="shared" si="36"/>
        <v>-</v>
      </c>
      <c r="I75" s="84" t="str">
        <f t="shared" si="37"/>
        <v>R13/D15, R12/D13</v>
      </c>
      <c r="J75" s="84" t="str">
        <f t="shared" si="38"/>
        <v>-</v>
      </c>
      <c r="K75" s="84" t="str">
        <f t="shared" si="39"/>
        <v>-</v>
      </c>
      <c r="L75" s="84" t="str">
        <f t="shared" si="40"/>
        <v>-</v>
      </c>
      <c r="M75" s="84" t="str">
        <f t="shared" si="41"/>
        <v>-</v>
      </c>
      <c r="N75" s="84" t="str">
        <f t="shared" si="42"/>
        <v>-</v>
      </c>
      <c r="O75" s="84" t="str">
        <f t="shared" si="43"/>
        <v>-</v>
      </c>
      <c r="P75" s="84" t="str">
        <f t="shared" si="44"/>
        <v>-</v>
      </c>
      <c r="Q75" s="84" t="str">
        <f t="shared" si="45"/>
        <v>-</v>
      </c>
      <c r="R75" s="84" t="str">
        <f t="shared" si="46"/>
        <v>-</v>
      </c>
      <c r="S75" s="84" t="str">
        <f t="shared" si="47"/>
        <v>-</v>
      </c>
      <c r="T75" s="84" t="str">
        <f t="shared" si="48"/>
        <v>-</v>
      </c>
      <c r="U75" s="84" t="str">
        <f t="shared" si="49"/>
        <v>-</v>
      </c>
      <c r="V75" s="84" t="str">
        <f t="shared" si="50"/>
        <v>-</v>
      </c>
      <c r="W75" s="84" t="str">
        <f t="shared" si="51"/>
        <v>-</v>
      </c>
      <c r="X75" s="84" t="str">
        <f t="shared" si="52"/>
        <v>-</v>
      </c>
      <c r="Y75" s="84" t="str">
        <f t="shared" si="53"/>
        <v>-</v>
      </c>
      <c r="Z75" s="84" t="str">
        <f t="shared" si="54"/>
        <v>-</v>
      </c>
      <c r="AA75" s="84" t="str">
        <f t="shared" si="55"/>
        <v>-</v>
      </c>
      <c r="AB75" s="84" t="str">
        <f t="shared" si="56"/>
        <v>-</v>
      </c>
      <c r="AC75" s="84" t="str">
        <f t="shared" si="57"/>
        <v>-</v>
      </c>
      <c r="AD75" s="84" t="str">
        <f t="shared" si="58"/>
        <v>-</v>
      </c>
      <c r="AH75" s="38" t="str">
        <f t="shared" si="59"/>
        <v>Outros solventes e misturas de solventes halogenados</v>
      </c>
    </row>
    <row r="76" spans="1:34" x14ac:dyDescent="0.2">
      <c r="A76" s="82" t="s">
        <v>641</v>
      </c>
      <c r="B76" s="83" t="str">
        <f t="shared" si="30"/>
        <v>Outros solventes e misturas de solventes</v>
      </c>
      <c r="C76" s="84" t="str">
        <f t="shared" si="31"/>
        <v>-</v>
      </c>
      <c r="D76" s="84" t="str">
        <f t="shared" si="32"/>
        <v>-</v>
      </c>
      <c r="E76" s="84" t="str">
        <f t="shared" si="33"/>
        <v>-</v>
      </c>
      <c r="F76" s="84" t="str">
        <f t="shared" si="34"/>
        <v>-</v>
      </c>
      <c r="G76" s="84" t="str">
        <f t="shared" si="35"/>
        <v>-</v>
      </c>
      <c r="H76" s="84" t="str">
        <f t="shared" si="36"/>
        <v>-</v>
      </c>
      <c r="I76" s="84" t="str">
        <f t="shared" si="37"/>
        <v>R13/D15, R12/D13</v>
      </c>
      <c r="J76" s="84" t="str">
        <f t="shared" si="38"/>
        <v>-</v>
      </c>
      <c r="K76" s="84" t="str">
        <f t="shared" si="39"/>
        <v>-</v>
      </c>
      <c r="L76" s="84" t="str">
        <f t="shared" si="40"/>
        <v>-</v>
      </c>
      <c r="M76" s="84" t="str">
        <f t="shared" si="41"/>
        <v>-</v>
      </c>
      <c r="N76" s="84" t="str">
        <f t="shared" si="42"/>
        <v>-</v>
      </c>
      <c r="O76" s="84" t="str">
        <f t="shared" si="43"/>
        <v>-</v>
      </c>
      <c r="P76" s="84" t="str">
        <f t="shared" si="44"/>
        <v>-</v>
      </c>
      <c r="Q76" s="84" t="str">
        <f t="shared" si="45"/>
        <v>-</v>
      </c>
      <c r="R76" s="84" t="str">
        <f t="shared" si="46"/>
        <v>-</v>
      </c>
      <c r="S76" s="84" t="str">
        <f t="shared" si="47"/>
        <v>R13D/D15</v>
      </c>
      <c r="T76" s="84" t="str">
        <f t="shared" si="48"/>
        <v>-</v>
      </c>
      <c r="U76" s="84" t="str">
        <f t="shared" si="49"/>
        <v>-</v>
      </c>
      <c r="V76" s="84" t="str">
        <f t="shared" si="50"/>
        <v>-</v>
      </c>
      <c r="W76" s="84" t="str">
        <f t="shared" si="51"/>
        <v>-</v>
      </c>
      <c r="X76" s="84" t="str">
        <f t="shared" si="52"/>
        <v>-</v>
      </c>
      <c r="Y76" s="84" t="str">
        <f t="shared" si="53"/>
        <v>-</v>
      </c>
      <c r="Z76" s="84" t="str">
        <f t="shared" si="54"/>
        <v>-</v>
      </c>
      <c r="AA76" s="84" t="str">
        <f t="shared" si="55"/>
        <v>-</v>
      </c>
      <c r="AB76" s="84" t="str">
        <f t="shared" si="56"/>
        <v>-</v>
      </c>
      <c r="AC76" s="84" t="str">
        <f t="shared" si="57"/>
        <v>-</v>
      </c>
      <c r="AD76" s="84" t="str">
        <f t="shared" si="58"/>
        <v>-</v>
      </c>
      <c r="AH76" s="38" t="str">
        <f t="shared" si="59"/>
        <v>Outros solventes e misturas de solventes</v>
      </c>
    </row>
    <row r="77" spans="1:34" x14ac:dyDescent="0.2">
      <c r="A77" s="82" t="s">
        <v>56</v>
      </c>
      <c r="B77" s="83" t="str">
        <f t="shared" si="30"/>
        <v>Embalagens de papel e de cartão</v>
      </c>
      <c r="C77" s="84" t="str">
        <f t="shared" si="31"/>
        <v>-</v>
      </c>
      <c r="D77" s="84" t="str">
        <f t="shared" si="32"/>
        <v>-</v>
      </c>
      <c r="E77" s="84" t="str">
        <f t="shared" si="33"/>
        <v>R12</v>
      </c>
      <c r="F77" s="84" t="str">
        <f t="shared" si="34"/>
        <v>R1</v>
      </c>
      <c r="G77" s="84" t="str">
        <f t="shared" si="35"/>
        <v>R12</v>
      </c>
      <c r="H77" s="84" t="str">
        <f t="shared" si="36"/>
        <v>R13</v>
      </c>
      <c r="I77" s="84" t="str">
        <f t="shared" si="37"/>
        <v>-</v>
      </c>
      <c r="J77" s="84" t="str">
        <f t="shared" si="38"/>
        <v>R12</v>
      </c>
      <c r="K77" s="84" t="str">
        <f t="shared" si="39"/>
        <v>-</v>
      </c>
      <c r="L77" s="84" t="str">
        <f t="shared" si="40"/>
        <v>R13</v>
      </c>
      <c r="M77" s="84" t="str">
        <f t="shared" si="41"/>
        <v>-</v>
      </c>
      <c r="N77" s="84" t="str">
        <f t="shared" si="42"/>
        <v>-</v>
      </c>
      <c r="O77" s="84" t="str">
        <f t="shared" si="43"/>
        <v>-</v>
      </c>
      <c r="P77" s="84" t="str">
        <f t="shared" si="44"/>
        <v>-</v>
      </c>
      <c r="Q77" s="84" t="str">
        <f t="shared" si="45"/>
        <v>-</v>
      </c>
      <c r="R77" s="84" t="str">
        <f t="shared" si="46"/>
        <v>-</v>
      </c>
      <c r="S77" s="84" t="str">
        <f t="shared" si="47"/>
        <v>R12B/R12J</v>
      </c>
      <c r="T77" s="84" t="str">
        <f t="shared" si="48"/>
        <v>-</v>
      </c>
      <c r="U77" s="84" t="str">
        <f t="shared" si="49"/>
        <v>R12</v>
      </c>
      <c r="V77" s="84" t="str">
        <f t="shared" si="50"/>
        <v>R12</v>
      </c>
      <c r="W77" s="84" t="str">
        <f t="shared" si="51"/>
        <v>-</v>
      </c>
      <c r="X77" s="84" t="str">
        <f t="shared" si="52"/>
        <v>-</v>
      </c>
      <c r="Y77" s="84" t="str">
        <f t="shared" si="53"/>
        <v>-</v>
      </c>
      <c r="Z77" s="84" t="str">
        <f t="shared" si="54"/>
        <v>-</v>
      </c>
      <c r="AA77" s="84" t="str">
        <f t="shared" si="55"/>
        <v>-</v>
      </c>
      <c r="AB77" s="84" t="str">
        <f t="shared" si="56"/>
        <v>-</v>
      </c>
      <c r="AC77" s="84" t="str">
        <f t="shared" si="57"/>
        <v>-</v>
      </c>
      <c r="AD77" s="84" t="str">
        <f t="shared" si="58"/>
        <v>-</v>
      </c>
      <c r="AH77" s="38" t="str">
        <f t="shared" si="59"/>
        <v>Embalagens de papel e de cartão</v>
      </c>
    </row>
    <row r="78" spans="1:34" x14ac:dyDescent="0.2">
      <c r="A78" s="82" t="s">
        <v>57</v>
      </c>
      <c r="B78" s="83" t="str">
        <f t="shared" si="30"/>
        <v>Embalagens de plástico</v>
      </c>
      <c r="C78" s="84" t="str">
        <f t="shared" si="31"/>
        <v>-</v>
      </c>
      <c r="D78" s="84" t="str">
        <f t="shared" si="32"/>
        <v>-</v>
      </c>
      <c r="E78" s="84" t="str">
        <f t="shared" si="33"/>
        <v>R12</v>
      </c>
      <c r="F78" s="84" t="str">
        <f t="shared" si="34"/>
        <v>R1</v>
      </c>
      <c r="G78" s="84" t="str">
        <f t="shared" si="35"/>
        <v>R12</v>
      </c>
      <c r="H78" s="84" t="str">
        <f t="shared" si="36"/>
        <v>R13</v>
      </c>
      <c r="I78" s="84" t="str">
        <f t="shared" si="37"/>
        <v>R12</v>
      </c>
      <c r="J78" s="84" t="str">
        <f t="shared" si="38"/>
        <v>-</v>
      </c>
      <c r="K78" s="84" t="str">
        <f t="shared" si="39"/>
        <v>-</v>
      </c>
      <c r="L78" s="84" t="str">
        <f t="shared" si="40"/>
        <v>R13</v>
      </c>
      <c r="M78" s="84" t="str">
        <f t="shared" si="41"/>
        <v>-</v>
      </c>
      <c r="N78" s="84" t="str">
        <f t="shared" si="42"/>
        <v>-</v>
      </c>
      <c r="O78" s="84" t="str">
        <f t="shared" si="43"/>
        <v>-</v>
      </c>
      <c r="P78" s="84" t="str">
        <f t="shared" si="44"/>
        <v>-</v>
      </c>
      <c r="Q78" s="84" t="str">
        <f t="shared" si="45"/>
        <v>-</v>
      </c>
      <c r="R78" s="84" t="str">
        <f t="shared" si="46"/>
        <v>R12</v>
      </c>
      <c r="S78" s="84" t="str">
        <f t="shared" si="47"/>
        <v>R12B/R12J</v>
      </c>
      <c r="T78" s="84" t="str">
        <f t="shared" si="48"/>
        <v>-</v>
      </c>
      <c r="U78" s="84" t="str">
        <f t="shared" si="49"/>
        <v>R12</v>
      </c>
      <c r="V78" s="84" t="str">
        <f t="shared" si="50"/>
        <v>R12</v>
      </c>
      <c r="W78" s="84" t="str">
        <f t="shared" si="51"/>
        <v>-</v>
      </c>
      <c r="X78" s="84" t="str">
        <f t="shared" si="52"/>
        <v>-</v>
      </c>
      <c r="Y78" s="84" t="str">
        <f t="shared" si="53"/>
        <v>-</v>
      </c>
      <c r="Z78" s="84" t="str">
        <f t="shared" si="54"/>
        <v>-</v>
      </c>
      <c r="AA78" s="84" t="str">
        <f t="shared" si="55"/>
        <v>-</v>
      </c>
      <c r="AB78" s="84" t="str">
        <f t="shared" si="56"/>
        <v>R13</v>
      </c>
      <c r="AC78" s="84" t="str">
        <f t="shared" si="57"/>
        <v>-</v>
      </c>
      <c r="AD78" s="84" t="str">
        <f t="shared" si="58"/>
        <v>-</v>
      </c>
      <c r="AH78" s="38" t="str">
        <f t="shared" si="59"/>
        <v>Embalagens de plástico</v>
      </c>
    </row>
    <row r="79" spans="1:34" x14ac:dyDescent="0.2">
      <c r="A79" s="82" t="s">
        <v>58</v>
      </c>
      <c r="B79" s="83" t="str">
        <f t="shared" si="30"/>
        <v>Embalagens de madeira</v>
      </c>
      <c r="C79" s="84" t="str">
        <f t="shared" si="31"/>
        <v>-</v>
      </c>
      <c r="D79" s="84" t="str">
        <f t="shared" si="32"/>
        <v>-</v>
      </c>
      <c r="E79" s="84" t="str">
        <f t="shared" si="33"/>
        <v>R12/R13</v>
      </c>
      <c r="F79" s="84" t="str">
        <f t="shared" si="34"/>
        <v>R1</v>
      </c>
      <c r="G79" s="84" t="str">
        <f t="shared" si="35"/>
        <v>R12/D13</v>
      </c>
      <c r="H79" s="84" t="str">
        <f t="shared" si="36"/>
        <v>R13</v>
      </c>
      <c r="I79" s="84" t="str">
        <f t="shared" si="37"/>
        <v>-</v>
      </c>
      <c r="J79" s="84" t="str">
        <f t="shared" si="38"/>
        <v>-</v>
      </c>
      <c r="K79" s="84" t="str">
        <f t="shared" si="39"/>
        <v>-</v>
      </c>
      <c r="L79" s="84" t="str">
        <f t="shared" si="40"/>
        <v>R13</v>
      </c>
      <c r="M79" s="84" t="str">
        <f t="shared" si="41"/>
        <v>-</v>
      </c>
      <c r="N79" s="84" t="str">
        <f t="shared" si="42"/>
        <v>-</v>
      </c>
      <c r="O79" s="84" t="str">
        <f t="shared" si="43"/>
        <v>-</v>
      </c>
      <c r="P79" s="84" t="str">
        <f t="shared" si="44"/>
        <v>-</v>
      </c>
      <c r="Q79" s="84" t="str">
        <f t="shared" si="45"/>
        <v>-</v>
      </c>
      <c r="R79" s="84" t="str">
        <f t="shared" si="46"/>
        <v>-</v>
      </c>
      <c r="S79" s="84" t="str">
        <f t="shared" si="47"/>
        <v>R12I/D13/R3A</v>
      </c>
      <c r="T79" s="84" t="str">
        <f t="shared" si="48"/>
        <v>-</v>
      </c>
      <c r="U79" s="84" t="str">
        <f t="shared" si="49"/>
        <v>R12, R13</v>
      </c>
      <c r="V79" s="84" t="str">
        <f t="shared" si="50"/>
        <v>R12/R13</v>
      </c>
      <c r="W79" s="84" t="str">
        <f t="shared" si="51"/>
        <v>-</v>
      </c>
      <c r="X79" s="84" t="str">
        <f t="shared" si="52"/>
        <v>-</v>
      </c>
      <c r="Y79" s="84" t="str">
        <f t="shared" si="53"/>
        <v>-</v>
      </c>
      <c r="Z79" s="84" t="str">
        <f t="shared" si="54"/>
        <v>-</v>
      </c>
      <c r="AA79" s="84" t="str">
        <f t="shared" si="55"/>
        <v>-</v>
      </c>
      <c r="AB79" s="84" t="str">
        <f t="shared" si="56"/>
        <v>R12/R13</v>
      </c>
      <c r="AC79" s="84" t="str">
        <f t="shared" si="57"/>
        <v>-</v>
      </c>
      <c r="AD79" s="84" t="str">
        <f t="shared" si="58"/>
        <v>-</v>
      </c>
      <c r="AH79" s="38" t="str">
        <f t="shared" si="59"/>
        <v>Embalagens de madeira</v>
      </c>
    </row>
    <row r="80" spans="1:34" x14ac:dyDescent="0.2">
      <c r="A80" s="82" t="s">
        <v>13</v>
      </c>
      <c r="B80" s="83" t="str">
        <f t="shared" si="30"/>
        <v>Embalagens de metal</v>
      </c>
      <c r="C80" s="84" t="str">
        <f t="shared" si="31"/>
        <v>R12/R13</v>
      </c>
      <c r="D80" s="84" t="str">
        <f t="shared" si="32"/>
        <v>-</v>
      </c>
      <c r="E80" s="84" t="str">
        <f t="shared" si="33"/>
        <v>R12</v>
      </c>
      <c r="F80" s="84" t="str">
        <f t="shared" si="34"/>
        <v>-</v>
      </c>
      <c r="G80" s="84" t="str">
        <f t="shared" si="35"/>
        <v>R12</v>
      </c>
      <c r="H80" s="84" t="str">
        <f t="shared" si="36"/>
        <v>R13</v>
      </c>
      <c r="I80" s="84" t="str">
        <f t="shared" si="37"/>
        <v>R12</v>
      </c>
      <c r="J80" s="84" t="str">
        <f t="shared" si="38"/>
        <v>R12</v>
      </c>
      <c r="K80" s="84" t="str">
        <f t="shared" si="39"/>
        <v>-</v>
      </c>
      <c r="L80" s="84" t="str">
        <f t="shared" si="40"/>
        <v>R13</v>
      </c>
      <c r="M80" s="84" t="str">
        <f t="shared" si="41"/>
        <v>-</v>
      </c>
      <c r="N80" s="84" t="str">
        <f t="shared" si="42"/>
        <v>-</v>
      </c>
      <c r="O80" s="84" t="str">
        <f t="shared" si="43"/>
        <v>-</v>
      </c>
      <c r="P80" s="84" t="str">
        <f t="shared" si="44"/>
        <v>-</v>
      </c>
      <c r="Q80" s="84" t="str">
        <f t="shared" si="45"/>
        <v>-</v>
      </c>
      <c r="R80" s="84" t="str">
        <f t="shared" si="46"/>
        <v>-</v>
      </c>
      <c r="S80" s="84" t="str">
        <f t="shared" si="47"/>
        <v>R12B/R12J</v>
      </c>
      <c r="T80" s="84" t="str">
        <f t="shared" si="48"/>
        <v>R12</v>
      </c>
      <c r="U80" s="84" t="str">
        <f t="shared" si="49"/>
        <v>R12</v>
      </c>
      <c r="V80" s="84" t="str">
        <f t="shared" si="50"/>
        <v>R12</v>
      </c>
      <c r="W80" s="84" t="str">
        <f t="shared" si="51"/>
        <v>-</v>
      </c>
      <c r="X80" s="84" t="str">
        <f t="shared" si="52"/>
        <v>-</v>
      </c>
      <c r="Y80" s="84" t="str">
        <f t="shared" si="53"/>
        <v>-</v>
      </c>
      <c r="Z80" s="84" t="str">
        <f t="shared" si="54"/>
        <v>-</v>
      </c>
      <c r="AA80" s="84" t="str">
        <f t="shared" si="55"/>
        <v>-</v>
      </c>
      <c r="AB80" s="84" t="str">
        <f t="shared" si="56"/>
        <v>-</v>
      </c>
      <c r="AC80" s="84" t="str">
        <f t="shared" si="57"/>
        <v>-</v>
      </c>
      <c r="AD80" s="84" t="str">
        <f t="shared" si="58"/>
        <v>R13</v>
      </c>
      <c r="AH80" s="38" t="str">
        <f t="shared" si="59"/>
        <v>Embalagens de metal</v>
      </c>
    </row>
    <row r="81" spans="1:34" x14ac:dyDescent="0.2">
      <c r="A81" s="82" t="s">
        <v>119</v>
      </c>
      <c r="B81" s="83" t="str">
        <f t="shared" si="30"/>
        <v>Embalagens compósitas</v>
      </c>
      <c r="C81" s="84" t="str">
        <f t="shared" si="31"/>
        <v>R12</v>
      </c>
      <c r="D81" s="84" t="str">
        <f t="shared" si="32"/>
        <v>-</v>
      </c>
      <c r="E81" s="84" t="str">
        <f t="shared" si="33"/>
        <v>R12</v>
      </c>
      <c r="F81" s="84" t="str">
        <f t="shared" si="34"/>
        <v>-</v>
      </c>
      <c r="G81" s="84" t="str">
        <f t="shared" si="35"/>
        <v>R12</v>
      </c>
      <c r="H81" s="84" t="str">
        <f t="shared" si="36"/>
        <v>R13</v>
      </c>
      <c r="I81" s="84" t="str">
        <f t="shared" si="37"/>
        <v>-</v>
      </c>
      <c r="J81" s="84" t="str">
        <f t="shared" si="38"/>
        <v>R12</v>
      </c>
      <c r="K81" s="84" t="str">
        <f t="shared" si="39"/>
        <v>-</v>
      </c>
      <c r="L81" s="84" t="str">
        <f t="shared" si="40"/>
        <v>R13</v>
      </c>
      <c r="M81" s="84" t="str">
        <f t="shared" si="41"/>
        <v>-</v>
      </c>
      <c r="N81" s="84" t="str">
        <f t="shared" si="42"/>
        <v>-</v>
      </c>
      <c r="O81" s="84" t="str">
        <f t="shared" si="43"/>
        <v>-</v>
      </c>
      <c r="P81" s="84" t="str">
        <f t="shared" si="44"/>
        <v>-</v>
      </c>
      <c r="Q81" s="84" t="str">
        <f t="shared" si="45"/>
        <v>-</v>
      </c>
      <c r="R81" s="84" t="str">
        <f t="shared" si="46"/>
        <v>-</v>
      </c>
      <c r="S81" s="84" t="str">
        <f t="shared" si="47"/>
        <v>-</v>
      </c>
      <c r="T81" s="84" t="str">
        <f t="shared" si="48"/>
        <v>-</v>
      </c>
      <c r="U81" s="84" t="str">
        <f t="shared" si="49"/>
        <v>R12</v>
      </c>
      <c r="V81" s="84" t="str">
        <f t="shared" si="50"/>
        <v>R12</v>
      </c>
      <c r="W81" s="84" t="str">
        <f t="shared" si="51"/>
        <v>-</v>
      </c>
      <c r="X81" s="84" t="str">
        <f t="shared" si="52"/>
        <v>-</v>
      </c>
      <c r="Y81" s="84" t="str">
        <f t="shared" si="53"/>
        <v>-</v>
      </c>
      <c r="Z81" s="84" t="str">
        <f t="shared" si="54"/>
        <v>-</v>
      </c>
      <c r="AA81" s="84" t="str">
        <f t="shared" si="55"/>
        <v>-</v>
      </c>
      <c r="AB81" s="84" t="str">
        <f t="shared" si="56"/>
        <v>-</v>
      </c>
      <c r="AC81" s="84" t="str">
        <f t="shared" si="57"/>
        <v>-</v>
      </c>
      <c r="AD81" s="84" t="str">
        <f t="shared" si="58"/>
        <v>-</v>
      </c>
      <c r="AH81" s="38" t="str">
        <f t="shared" si="59"/>
        <v>Embalagens compósitas</v>
      </c>
    </row>
    <row r="82" spans="1:34" x14ac:dyDescent="0.2">
      <c r="A82" s="82" t="s">
        <v>120</v>
      </c>
      <c r="B82" s="83" t="str">
        <f t="shared" si="30"/>
        <v>Misturas de embalagens</v>
      </c>
      <c r="C82" s="84" t="str">
        <f t="shared" si="31"/>
        <v>-</v>
      </c>
      <c r="D82" s="84" t="str">
        <f t="shared" si="32"/>
        <v>-</v>
      </c>
      <c r="E82" s="84" t="str">
        <f t="shared" si="33"/>
        <v>R12</v>
      </c>
      <c r="F82" s="84" t="str">
        <f t="shared" si="34"/>
        <v>R1</v>
      </c>
      <c r="G82" s="84" t="str">
        <f t="shared" si="35"/>
        <v>R12</v>
      </c>
      <c r="H82" s="84" t="str">
        <f t="shared" si="36"/>
        <v>R13</v>
      </c>
      <c r="I82" s="84" t="str">
        <f t="shared" si="37"/>
        <v>-</v>
      </c>
      <c r="J82" s="84" t="str">
        <f t="shared" si="38"/>
        <v>R12</v>
      </c>
      <c r="K82" s="84" t="str">
        <f t="shared" si="39"/>
        <v>-</v>
      </c>
      <c r="L82" s="84" t="str">
        <f t="shared" si="40"/>
        <v>R13</v>
      </c>
      <c r="M82" s="84" t="str">
        <f t="shared" si="41"/>
        <v>-</v>
      </c>
      <c r="N82" s="84" t="str">
        <f t="shared" si="42"/>
        <v>-</v>
      </c>
      <c r="O82" s="84" t="str">
        <f t="shared" si="43"/>
        <v>-</v>
      </c>
      <c r="P82" s="84" t="str">
        <f t="shared" si="44"/>
        <v>-</v>
      </c>
      <c r="Q82" s="84" t="str">
        <f t="shared" si="45"/>
        <v>-</v>
      </c>
      <c r="R82" s="84" t="str">
        <f t="shared" si="46"/>
        <v>-</v>
      </c>
      <c r="S82" s="84" t="str">
        <f t="shared" si="47"/>
        <v>R13B</v>
      </c>
      <c r="T82" s="84" t="str">
        <f t="shared" si="48"/>
        <v>-</v>
      </c>
      <c r="U82" s="84" t="str">
        <f t="shared" si="49"/>
        <v>R12</v>
      </c>
      <c r="V82" s="84" t="str">
        <f t="shared" si="50"/>
        <v>R12</v>
      </c>
      <c r="W82" s="84" t="str">
        <f t="shared" si="51"/>
        <v>-</v>
      </c>
      <c r="X82" s="84" t="str">
        <f t="shared" si="52"/>
        <v>-</v>
      </c>
      <c r="Y82" s="84" t="str">
        <f t="shared" si="53"/>
        <v>-</v>
      </c>
      <c r="Z82" s="84" t="str">
        <f t="shared" si="54"/>
        <v>-</v>
      </c>
      <c r="AA82" s="84" t="str">
        <f t="shared" si="55"/>
        <v>-</v>
      </c>
      <c r="AB82" s="84" t="str">
        <f t="shared" si="56"/>
        <v>-</v>
      </c>
      <c r="AC82" s="84" t="str">
        <f t="shared" si="57"/>
        <v>-</v>
      </c>
      <c r="AD82" s="84" t="str">
        <f t="shared" si="58"/>
        <v>-</v>
      </c>
      <c r="AH82" s="38" t="str">
        <f t="shared" si="59"/>
        <v>Misturas de embalagens</v>
      </c>
    </row>
    <row r="83" spans="1:34" x14ac:dyDescent="0.2">
      <c r="A83" s="82" t="s">
        <v>59</v>
      </c>
      <c r="B83" s="83" t="str">
        <f t="shared" si="30"/>
        <v>Embalagens de vidro</v>
      </c>
      <c r="C83" s="84" t="str">
        <f t="shared" si="31"/>
        <v>-</v>
      </c>
      <c r="D83" s="84" t="str">
        <f t="shared" si="32"/>
        <v>-</v>
      </c>
      <c r="E83" s="84" t="str">
        <f t="shared" si="33"/>
        <v>R12</v>
      </c>
      <c r="F83" s="84" t="str">
        <f t="shared" si="34"/>
        <v>-</v>
      </c>
      <c r="G83" s="84" t="str">
        <f t="shared" si="35"/>
        <v>R12</v>
      </c>
      <c r="H83" s="84" t="str">
        <f t="shared" si="36"/>
        <v>R13</v>
      </c>
      <c r="I83" s="84" t="str">
        <f t="shared" si="37"/>
        <v>-</v>
      </c>
      <c r="J83" s="84" t="str">
        <f t="shared" si="38"/>
        <v>-</v>
      </c>
      <c r="K83" s="84" t="str">
        <f t="shared" si="39"/>
        <v>-</v>
      </c>
      <c r="L83" s="84" t="str">
        <f t="shared" si="40"/>
        <v>R13</v>
      </c>
      <c r="M83" s="84" t="str">
        <f t="shared" si="41"/>
        <v>-</v>
      </c>
      <c r="N83" s="84" t="str">
        <f t="shared" si="42"/>
        <v>-</v>
      </c>
      <c r="O83" s="84" t="str">
        <f t="shared" si="43"/>
        <v>-</v>
      </c>
      <c r="P83" s="84" t="str">
        <f t="shared" si="44"/>
        <v>-</v>
      </c>
      <c r="Q83" s="84" t="str">
        <f t="shared" si="45"/>
        <v>-</v>
      </c>
      <c r="R83" s="84" t="str">
        <f t="shared" si="46"/>
        <v>-</v>
      </c>
      <c r="S83" s="84" t="str">
        <f t="shared" si="47"/>
        <v>R13B</v>
      </c>
      <c r="T83" s="84" t="str">
        <f t="shared" si="48"/>
        <v>-</v>
      </c>
      <c r="U83" s="84" t="str">
        <f t="shared" si="49"/>
        <v>R12</v>
      </c>
      <c r="V83" s="84" t="str">
        <f t="shared" si="50"/>
        <v>R12</v>
      </c>
      <c r="W83" s="84" t="str">
        <f t="shared" si="51"/>
        <v>-</v>
      </c>
      <c r="X83" s="84" t="str">
        <f t="shared" si="52"/>
        <v>-</v>
      </c>
      <c r="Y83" s="84" t="str">
        <f t="shared" si="53"/>
        <v>-</v>
      </c>
      <c r="Z83" s="84" t="str">
        <f t="shared" si="54"/>
        <v>-</v>
      </c>
      <c r="AA83" s="84" t="str">
        <f t="shared" si="55"/>
        <v>-</v>
      </c>
      <c r="AB83" s="84" t="str">
        <f t="shared" si="56"/>
        <v>-</v>
      </c>
      <c r="AC83" s="84" t="str">
        <f t="shared" si="57"/>
        <v>-</v>
      </c>
      <c r="AD83" s="84" t="str">
        <f t="shared" si="58"/>
        <v>-</v>
      </c>
      <c r="AH83" s="38" t="str">
        <f t="shared" si="59"/>
        <v>Embalagens de vidro</v>
      </c>
    </row>
    <row r="84" spans="1:34" x14ac:dyDescent="0.2">
      <c r="A84" s="82" t="s">
        <v>392</v>
      </c>
      <c r="B84" s="83" t="str">
        <f t="shared" si="30"/>
        <v>Embalagens têxteis</v>
      </c>
      <c r="C84" s="84" t="str">
        <f t="shared" si="31"/>
        <v>-</v>
      </c>
      <c r="D84" s="84" t="str">
        <f t="shared" si="32"/>
        <v>-</v>
      </c>
      <c r="E84" s="84" t="str">
        <f t="shared" si="33"/>
        <v>-</v>
      </c>
      <c r="F84" s="84" t="str">
        <f t="shared" si="34"/>
        <v>-</v>
      </c>
      <c r="G84" s="84" t="str">
        <f t="shared" si="35"/>
        <v>-</v>
      </c>
      <c r="H84" s="84" t="str">
        <f t="shared" si="36"/>
        <v>-</v>
      </c>
      <c r="I84" s="84" t="str">
        <f t="shared" si="37"/>
        <v>-</v>
      </c>
      <c r="J84" s="84" t="str">
        <f t="shared" si="38"/>
        <v>-</v>
      </c>
      <c r="K84" s="84" t="str">
        <f t="shared" si="39"/>
        <v>-</v>
      </c>
      <c r="L84" s="84" t="str">
        <f t="shared" si="40"/>
        <v>R13</v>
      </c>
      <c r="M84" s="84" t="str">
        <f t="shared" si="41"/>
        <v>-</v>
      </c>
      <c r="N84" s="84" t="str">
        <f t="shared" si="42"/>
        <v>-</v>
      </c>
      <c r="O84" s="84" t="str">
        <f t="shared" si="43"/>
        <v>-</v>
      </c>
      <c r="P84" s="84" t="str">
        <f t="shared" si="44"/>
        <v>-</v>
      </c>
      <c r="Q84" s="84" t="str">
        <f t="shared" si="45"/>
        <v>-</v>
      </c>
      <c r="R84" s="84" t="str">
        <f t="shared" si="46"/>
        <v>-</v>
      </c>
      <c r="S84" s="84" t="str">
        <f t="shared" si="47"/>
        <v>R12C</v>
      </c>
      <c r="T84" s="84" t="str">
        <f t="shared" si="48"/>
        <v>-</v>
      </c>
      <c r="U84" s="84" t="str">
        <f t="shared" si="49"/>
        <v>R12</v>
      </c>
      <c r="V84" s="84" t="str">
        <f t="shared" si="50"/>
        <v>-</v>
      </c>
      <c r="W84" s="84" t="str">
        <f t="shared" si="51"/>
        <v>-</v>
      </c>
      <c r="X84" s="84" t="str">
        <f t="shared" si="52"/>
        <v>-</v>
      </c>
      <c r="Y84" s="84" t="str">
        <f t="shared" si="53"/>
        <v>-</v>
      </c>
      <c r="Z84" s="84" t="str">
        <f t="shared" si="54"/>
        <v>-</v>
      </c>
      <c r="AA84" s="84" t="str">
        <f t="shared" si="55"/>
        <v>-</v>
      </c>
      <c r="AB84" s="84" t="str">
        <f t="shared" si="56"/>
        <v>-</v>
      </c>
      <c r="AC84" s="84" t="str">
        <f t="shared" si="57"/>
        <v>-</v>
      </c>
      <c r="AD84" s="84" t="str">
        <f t="shared" si="58"/>
        <v>-</v>
      </c>
      <c r="AH84" s="38" t="str">
        <f t="shared" si="59"/>
        <v>Embalagens têxteis</v>
      </c>
    </row>
    <row r="85" spans="1:34" x14ac:dyDescent="0.2">
      <c r="A85" s="82" t="s">
        <v>609</v>
      </c>
      <c r="B85" s="83" t="str">
        <f t="shared" si="30"/>
        <v>Embalagens contendo ou contaminadas por resíduos de substâncias perigosas</v>
      </c>
      <c r="C85" s="84" t="str">
        <f t="shared" si="31"/>
        <v>-</v>
      </c>
      <c r="D85" s="84" t="str">
        <f t="shared" si="32"/>
        <v>R13/D15</v>
      </c>
      <c r="E85" s="84" t="str">
        <f t="shared" si="33"/>
        <v>-</v>
      </c>
      <c r="F85" s="84" t="str">
        <f t="shared" si="34"/>
        <v>-</v>
      </c>
      <c r="G85" s="84" t="str">
        <f t="shared" si="35"/>
        <v>-</v>
      </c>
      <c r="H85" s="84" t="str">
        <f t="shared" si="36"/>
        <v>-</v>
      </c>
      <c r="I85" s="84" t="str">
        <f t="shared" si="37"/>
        <v>R13/D15</v>
      </c>
      <c r="J85" s="84" t="str">
        <f t="shared" si="38"/>
        <v>R13</v>
      </c>
      <c r="K85" s="84" t="str">
        <f t="shared" si="39"/>
        <v>-</v>
      </c>
      <c r="L85" s="84" t="str">
        <f t="shared" si="40"/>
        <v>R13</v>
      </c>
      <c r="M85" s="84" t="str">
        <f t="shared" si="41"/>
        <v>-</v>
      </c>
      <c r="N85" s="84" t="str">
        <f t="shared" si="42"/>
        <v>-</v>
      </c>
      <c r="O85" s="84" t="str">
        <f t="shared" si="43"/>
        <v>-</v>
      </c>
      <c r="P85" s="84" t="str">
        <f t="shared" si="44"/>
        <v>-</v>
      </c>
      <c r="Q85" s="84" t="str">
        <f t="shared" si="45"/>
        <v>-</v>
      </c>
      <c r="R85" s="84" t="str">
        <f t="shared" si="46"/>
        <v>-</v>
      </c>
      <c r="S85" s="84" t="str">
        <f t="shared" si="47"/>
        <v>R13D/D15</v>
      </c>
      <c r="T85" s="84" t="str">
        <f t="shared" si="48"/>
        <v>-</v>
      </c>
      <c r="U85" s="84" t="str">
        <f t="shared" si="49"/>
        <v>R13/D15</v>
      </c>
      <c r="V85" s="84" t="str">
        <f t="shared" si="50"/>
        <v>R13/D15</v>
      </c>
      <c r="W85" s="84" t="str">
        <f t="shared" si="51"/>
        <v>-</v>
      </c>
      <c r="X85" s="84" t="str">
        <f t="shared" si="52"/>
        <v>-</v>
      </c>
      <c r="Y85" s="84" t="str">
        <f t="shared" si="53"/>
        <v>-</v>
      </c>
      <c r="Z85" s="84" t="str">
        <f t="shared" si="54"/>
        <v>-</v>
      </c>
      <c r="AA85" s="84" t="str">
        <f t="shared" si="55"/>
        <v>-</v>
      </c>
      <c r="AB85" s="84" t="str">
        <f t="shared" si="56"/>
        <v>-</v>
      </c>
      <c r="AC85" s="84" t="str">
        <f t="shared" si="57"/>
        <v>R13</v>
      </c>
      <c r="AD85" s="84" t="str">
        <f t="shared" si="58"/>
        <v>-</v>
      </c>
      <c r="AH85" s="38" t="str">
        <f t="shared" si="59"/>
        <v>Embalagens contendo ou contaminadas por resíduos de substâncias perigosas</v>
      </c>
    </row>
    <row r="86" spans="1:34" x14ac:dyDescent="0.2">
      <c r="A86" s="82" t="s">
        <v>649</v>
      </c>
      <c r="B86" s="83" t="str">
        <f t="shared" si="30"/>
        <v>Embalagens de metal, incluindo recipientes vazios sob pressão, contendo uma matriz porosa sólida perigosa (por exemplo amianto)</v>
      </c>
      <c r="C86" s="84" t="str">
        <f t="shared" si="31"/>
        <v>-</v>
      </c>
      <c r="D86" s="84" t="str">
        <f t="shared" si="32"/>
        <v>-</v>
      </c>
      <c r="E86" s="84" t="str">
        <f t="shared" si="33"/>
        <v>-</v>
      </c>
      <c r="F86" s="84" t="str">
        <f t="shared" si="34"/>
        <v>-</v>
      </c>
      <c r="G86" s="84" t="str">
        <f t="shared" si="35"/>
        <v>-</v>
      </c>
      <c r="H86" s="84" t="str">
        <f t="shared" si="36"/>
        <v>-</v>
      </c>
      <c r="I86" s="84" t="str">
        <f t="shared" si="37"/>
        <v>-</v>
      </c>
      <c r="J86" s="84" t="str">
        <f t="shared" si="38"/>
        <v>R13</v>
      </c>
      <c r="K86" s="84" t="str">
        <f t="shared" si="39"/>
        <v>-</v>
      </c>
      <c r="L86" s="84" t="str">
        <f t="shared" si="40"/>
        <v>-</v>
      </c>
      <c r="M86" s="84" t="str">
        <f t="shared" si="41"/>
        <v>-</v>
      </c>
      <c r="N86" s="84" t="str">
        <f t="shared" si="42"/>
        <v>-</v>
      </c>
      <c r="O86" s="84" t="str">
        <f t="shared" si="43"/>
        <v>-</v>
      </c>
      <c r="P86" s="84" t="str">
        <f t="shared" si="44"/>
        <v>-</v>
      </c>
      <c r="Q86" s="84" t="str">
        <f t="shared" si="45"/>
        <v>-</v>
      </c>
      <c r="R86" s="84" t="str">
        <f t="shared" si="46"/>
        <v>-</v>
      </c>
      <c r="S86" s="84" t="str">
        <f t="shared" si="47"/>
        <v>R13D/D15</v>
      </c>
      <c r="T86" s="84" t="str">
        <f t="shared" si="48"/>
        <v>-</v>
      </c>
      <c r="U86" s="84" t="str">
        <f t="shared" si="49"/>
        <v>R13/D15</v>
      </c>
      <c r="V86" s="84" t="str">
        <f t="shared" si="50"/>
        <v>R13/D15</v>
      </c>
      <c r="W86" s="84" t="str">
        <f t="shared" si="51"/>
        <v>-</v>
      </c>
      <c r="X86" s="84" t="str">
        <f t="shared" si="52"/>
        <v>-</v>
      </c>
      <c r="Y86" s="84" t="str">
        <f t="shared" si="53"/>
        <v>-</v>
      </c>
      <c r="Z86" s="84" t="str">
        <f t="shared" si="54"/>
        <v>-</v>
      </c>
      <c r="AA86" s="84" t="str">
        <f t="shared" si="55"/>
        <v>-</v>
      </c>
      <c r="AB86" s="84" t="str">
        <f t="shared" si="56"/>
        <v>-</v>
      </c>
      <c r="AC86" s="84" t="str">
        <f t="shared" si="57"/>
        <v>-</v>
      </c>
      <c r="AD86" s="84" t="str">
        <f t="shared" si="58"/>
        <v>-</v>
      </c>
      <c r="AH86" s="38" t="str">
        <f t="shared" si="59"/>
        <v>Embalagens de metal, incluindo recipientes vazios sob pressão, contendo uma matriz porosa sólida perigosa (por exemplo amianto)</v>
      </c>
    </row>
    <row r="87" spans="1:34" x14ac:dyDescent="0.2">
      <c r="A87" s="82" t="s">
        <v>394</v>
      </c>
      <c r="B87" s="83" t="str">
        <f t="shared" si="30"/>
        <v>Absorventes, materiais filtrantes (incluindo filtros de óleo sem outras especificações), panos de limpeza e vestuário de proteção, contaminados por substâncias perigosas</v>
      </c>
      <c r="C87" s="84" t="str">
        <f t="shared" si="31"/>
        <v>R13/D15</v>
      </c>
      <c r="D87" s="84" t="str">
        <f t="shared" si="32"/>
        <v>-</v>
      </c>
      <c r="E87" s="84" t="str">
        <f t="shared" si="33"/>
        <v>-</v>
      </c>
      <c r="F87" s="84" t="str">
        <f t="shared" si="34"/>
        <v>-</v>
      </c>
      <c r="G87" s="84" t="str">
        <f t="shared" si="35"/>
        <v>-</v>
      </c>
      <c r="H87" s="84" t="str">
        <f t="shared" si="36"/>
        <v>-</v>
      </c>
      <c r="I87" s="84" t="str">
        <f t="shared" si="37"/>
        <v>R13/D15</v>
      </c>
      <c r="J87" s="84" t="str">
        <f t="shared" si="38"/>
        <v>R13</v>
      </c>
      <c r="K87" s="84" t="str">
        <f t="shared" si="39"/>
        <v>-</v>
      </c>
      <c r="L87" s="84" t="str">
        <f t="shared" si="40"/>
        <v>-</v>
      </c>
      <c r="M87" s="84" t="str">
        <f t="shared" si="41"/>
        <v>-</v>
      </c>
      <c r="N87" s="84" t="str">
        <f t="shared" si="42"/>
        <v>-</v>
      </c>
      <c r="O87" s="84" t="str">
        <f t="shared" si="43"/>
        <v>-</v>
      </c>
      <c r="P87" s="84" t="str">
        <f t="shared" si="44"/>
        <v>-</v>
      </c>
      <c r="Q87" s="84" t="str">
        <f t="shared" si="45"/>
        <v>-</v>
      </c>
      <c r="R87" s="84" t="str">
        <f t="shared" si="46"/>
        <v>-</v>
      </c>
      <c r="S87" s="84" t="str">
        <f t="shared" si="47"/>
        <v>R13D/D15</v>
      </c>
      <c r="T87" s="84" t="str">
        <f t="shared" si="48"/>
        <v>-</v>
      </c>
      <c r="U87" s="84" t="str">
        <f t="shared" si="49"/>
        <v>R13/D15</v>
      </c>
      <c r="V87" s="84" t="str">
        <f t="shared" si="50"/>
        <v>R13/D15</v>
      </c>
      <c r="W87" s="84" t="str">
        <f t="shared" si="51"/>
        <v>-</v>
      </c>
      <c r="X87" s="84" t="str">
        <f t="shared" si="52"/>
        <v>-</v>
      </c>
      <c r="Y87" s="84" t="str">
        <f t="shared" si="53"/>
        <v>-</v>
      </c>
      <c r="Z87" s="84" t="str">
        <f t="shared" si="54"/>
        <v>-</v>
      </c>
      <c r="AA87" s="84" t="str">
        <f t="shared" si="55"/>
        <v>-</v>
      </c>
      <c r="AB87" s="84" t="str">
        <f t="shared" si="56"/>
        <v>-</v>
      </c>
      <c r="AC87" s="84" t="str">
        <f t="shared" si="57"/>
        <v>-</v>
      </c>
      <c r="AD87" s="84" t="str">
        <f t="shared" si="58"/>
        <v>-</v>
      </c>
      <c r="AH87" s="38" t="str">
        <f t="shared" si="59"/>
        <v>Absorventes, materiais filtrantes (incluindo filtros de óleo sem outras especificações), panos de limpeza e vestuário de proteção, contaminados por substâncias perigosas</v>
      </c>
    </row>
    <row r="88" spans="1:34" x14ac:dyDescent="0.2">
      <c r="A88" s="82" t="s">
        <v>83</v>
      </c>
      <c r="B88" s="83" t="str">
        <f t="shared" si="30"/>
        <v>Absorventes, materiais filtrantes, panos de limpeza e vestuário de proteção não abrangidos em 15 02 02</v>
      </c>
      <c r="C88" s="84" t="str">
        <f t="shared" si="31"/>
        <v>R12/D13</v>
      </c>
      <c r="D88" s="84" t="str">
        <f t="shared" si="32"/>
        <v>-</v>
      </c>
      <c r="E88" s="84" t="str">
        <f t="shared" si="33"/>
        <v>-</v>
      </c>
      <c r="F88" s="84" t="str">
        <f t="shared" si="34"/>
        <v>R1</v>
      </c>
      <c r="G88" s="84" t="str">
        <f t="shared" si="35"/>
        <v>-</v>
      </c>
      <c r="H88" s="84" t="str">
        <f t="shared" si="36"/>
        <v>-</v>
      </c>
      <c r="I88" s="84" t="str">
        <f t="shared" si="37"/>
        <v>R13/D15</v>
      </c>
      <c r="J88" s="84" t="str">
        <f t="shared" si="38"/>
        <v>R12/D13</v>
      </c>
      <c r="K88" s="84" t="str">
        <f t="shared" si="39"/>
        <v>-</v>
      </c>
      <c r="L88" s="84" t="str">
        <f t="shared" si="40"/>
        <v>-</v>
      </c>
      <c r="M88" s="84" t="str">
        <f t="shared" si="41"/>
        <v>-</v>
      </c>
      <c r="N88" s="84" t="str">
        <f t="shared" si="42"/>
        <v>-</v>
      </c>
      <c r="O88" s="84" t="str">
        <f t="shared" si="43"/>
        <v>-</v>
      </c>
      <c r="P88" s="84" t="str">
        <f t="shared" si="44"/>
        <v>-</v>
      </c>
      <c r="Q88" s="84" t="str">
        <f t="shared" si="45"/>
        <v>-</v>
      </c>
      <c r="R88" s="84" t="str">
        <f t="shared" si="46"/>
        <v>-</v>
      </c>
      <c r="S88" s="84" t="str">
        <f t="shared" si="47"/>
        <v>R12C/D13</v>
      </c>
      <c r="T88" s="84" t="str">
        <f t="shared" si="48"/>
        <v>R12/D13</v>
      </c>
      <c r="U88" s="84" t="str">
        <f t="shared" si="49"/>
        <v>R12/D13</v>
      </c>
      <c r="V88" s="84" t="str">
        <f t="shared" si="50"/>
        <v>R13/D15</v>
      </c>
      <c r="W88" s="84" t="str">
        <f t="shared" si="51"/>
        <v>-</v>
      </c>
      <c r="X88" s="84" t="str">
        <f t="shared" si="52"/>
        <v>-</v>
      </c>
      <c r="Y88" s="84" t="str">
        <f t="shared" si="53"/>
        <v>-</v>
      </c>
      <c r="Z88" s="84" t="str">
        <f t="shared" si="54"/>
        <v>-</v>
      </c>
      <c r="AA88" s="84" t="str">
        <f t="shared" si="55"/>
        <v>-</v>
      </c>
      <c r="AB88" s="84" t="str">
        <f t="shared" si="56"/>
        <v>-</v>
      </c>
      <c r="AC88" s="84" t="str">
        <f t="shared" si="57"/>
        <v>-</v>
      </c>
      <c r="AD88" s="84" t="str">
        <f t="shared" si="58"/>
        <v>-</v>
      </c>
      <c r="AH88" s="38" t="str">
        <f t="shared" si="59"/>
        <v>Absorventes, materiais filtrantes, panos de limpeza e vestuário de proteção não abrangidos em 15 02 02</v>
      </c>
    </row>
    <row r="89" spans="1:34" x14ac:dyDescent="0.2">
      <c r="A89" s="82" t="s">
        <v>43</v>
      </c>
      <c r="B89" s="83" t="str">
        <f t="shared" si="30"/>
        <v>Pneus usados</v>
      </c>
      <c r="C89" s="84" t="str">
        <f t="shared" si="31"/>
        <v>R13</v>
      </c>
      <c r="D89" s="84" t="str">
        <f t="shared" si="32"/>
        <v>R13</v>
      </c>
      <c r="E89" s="84" t="str">
        <f t="shared" si="33"/>
        <v>R13</v>
      </c>
      <c r="F89" s="84" t="str">
        <f t="shared" si="34"/>
        <v>R1/R12/R13/D1</v>
      </c>
      <c r="G89" s="84" t="str">
        <f t="shared" si="35"/>
        <v>R13</v>
      </c>
      <c r="H89" s="84" t="str">
        <f t="shared" si="36"/>
        <v>R13</v>
      </c>
      <c r="I89" s="84" t="str">
        <f t="shared" si="37"/>
        <v>-</v>
      </c>
      <c r="J89" s="84" t="str">
        <f t="shared" si="38"/>
        <v>R13</v>
      </c>
      <c r="K89" s="84" t="str">
        <f t="shared" si="39"/>
        <v>-</v>
      </c>
      <c r="L89" s="84" t="str">
        <f t="shared" si="40"/>
        <v>R13</v>
      </c>
      <c r="M89" s="84" t="str">
        <f t="shared" si="41"/>
        <v>-</v>
      </c>
      <c r="N89" s="84" t="str">
        <f t="shared" si="42"/>
        <v>-</v>
      </c>
      <c r="O89" s="84" t="str">
        <f t="shared" si="43"/>
        <v>-</v>
      </c>
      <c r="P89" s="84" t="str">
        <f t="shared" si="44"/>
        <v>R13</v>
      </c>
      <c r="Q89" s="84" t="str">
        <f t="shared" si="45"/>
        <v>-</v>
      </c>
      <c r="R89" s="84" t="str">
        <f t="shared" si="46"/>
        <v>-</v>
      </c>
      <c r="S89" s="84" t="str">
        <f t="shared" si="47"/>
        <v>R13B</v>
      </c>
      <c r="T89" s="84" t="str">
        <f t="shared" si="48"/>
        <v>R13</v>
      </c>
      <c r="U89" s="84" t="str">
        <f t="shared" si="49"/>
        <v>R13</v>
      </c>
      <c r="V89" s="84" t="str">
        <f t="shared" si="50"/>
        <v>R13/D15</v>
      </c>
      <c r="W89" s="84" t="str">
        <f t="shared" si="51"/>
        <v>-</v>
      </c>
      <c r="X89" s="84" t="str">
        <f t="shared" si="52"/>
        <v>-</v>
      </c>
      <c r="Y89" s="84" t="str">
        <f t="shared" si="53"/>
        <v>-</v>
      </c>
      <c r="Z89" s="84" t="str">
        <f t="shared" si="54"/>
        <v>-</v>
      </c>
      <c r="AA89" s="84" t="str">
        <f t="shared" si="55"/>
        <v>-</v>
      </c>
      <c r="AB89" s="84" t="str">
        <f t="shared" si="56"/>
        <v>R13</v>
      </c>
      <c r="AC89" s="84" t="str">
        <f t="shared" si="57"/>
        <v>-</v>
      </c>
      <c r="AD89" s="84" t="str">
        <f t="shared" si="58"/>
        <v>R13</v>
      </c>
      <c r="AH89" s="38" t="str">
        <f t="shared" si="59"/>
        <v>Pneus usados</v>
      </c>
    </row>
    <row r="90" spans="1:34" x14ac:dyDescent="0.2">
      <c r="A90" s="82" t="s">
        <v>610</v>
      </c>
      <c r="B90" s="83" t="str">
        <f t="shared" si="30"/>
        <v>Veículos em fim de vida</v>
      </c>
      <c r="C90" s="84" t="str">
        <f t="shared" si="31"/>
        <v>-</v>
      </c>
      <c r="D90" s="84" t="str">
        <f t="shared" si="32"/>
        <v>R12</v>
      </c>
      <c r="E90" s="84" t="str">
        <f t="shared" si="33"/>
        <v>-</v>
      </c>
      <c r="F90" s="84" t="str">
        <f t="shared" si="34"/>
        <v>-</v>
      </c>
      <c r="G90" s="84" t="str">
        <f t="shared" si="35"/>
        <v>-</v>
      </c>
      <c r="H90" s="84" t="str">
        <f t="shared" si="36"/>
        <v>-</v>
      </c>
      <c r="I90" s="84" t="str">
        <f t="shared" si="37"/>
        <v>-</v>
      </c>
      <c r="J90" s="84" t="str">
        <f t="shared" si="38"/>
        <v>R12</v>
      </c>
      <c r="K90" s="84" t="str">
        <f t="shared" si="39"/>
        <v>-</v>
      </c>
      <c r="L90" s="84" t="str">
        <f t="shared" si="40"/>
        <v>-</v>
      </c>
      <c r="M90" s="84" t="str">
        <f t="shared" si="41"/>
        <v>R12</v>
      </c>
      <c r="N90" s="84" t="str">
        <f t="shared" si="42"/>
        <v>-</v>
      </c>
      <c r="O90" s="84" t="str">
        <f t="shared" si="43"/>
        <v>-</v>
      </c>
      <c r="P90" s="84" t="str">
        <f t="shared" si="44"/>
        <v>R4/R13</v>
      </c>
      <c r="Q90" s="84" t="str">
        <f t="shared" si="45"/>
        <v>R12</v>
      </c>
      <c r="R90" s="84" t="str">
        <f t="shared" si="46"/>
        <v>-</v>
      </c>
      <c r="S90" s="84" t="str">
        <f t="shared" si="47"/>
        <v>R12F</v>
      </c>
      <c r="T90" s="84" t="str">
        <f t="shared" si="48"/>
        <v>-</v>
      </c>
      <c r="U90" s="84" t="str">
        <f t="shared" si="49"/>
        <v>R12</v>
      </c>
      <c r="V90" s="84" t="str">
        <f t="shared" si="50"/>
        <v>-</v>
      </c>
      <c r="W90" s="84" t="str">
        <f t="shared" si="51"/>
        <v>-</v>
      </c>
      <c r="X90" s="84" t="str">
        <f t="shared" si="52"/>
        <v>-</v>
      </c>
      <c r="Y90" s="84" t="str">
        <f t="shared" si="53"/>
        <v>-</v>
      </c>
      <c r="Z90" s="84" t="str">
        <f t="shared" si="54"/>
        <v>-</v>
      </c>
      <c r="AA90" s="84" t="str">
        <f t="shared" si="55"/>
        <v>-</v>
      </c>
      <c r="AB90" s="84" t="str">
        <f t="shared" si="56"/>
        <v>-</v>
      </c>
      <c r="AC90" s="84" t="str">
        <f t="shared" si="57"/>
        <v>-</v>
      </c>
      <c r="AD90" s="84" t="str">
        <f t="shared" si="58"/>
        <v>-</v>
      </c>
      <c r="AH90" s="38" t="str">
        <f t="shared" si="59"/>
        <v>Veículos em fim de vida</v>
      </c>
    </row>
    <row r="91" spans="1:34" x14ac:dyDescent="0.2">
      <c r="A91" s="82" t="s">
        <v>26</v>
      </c>
      <c r="B91" s="83" t="str">
        <f t="shared" si="30"/>
        <v>Veículos em fim de vida que não contenham líquidos nem outros componentes perigosos</v>
      </c>
      <c r="C91" s="84" t="str">
        <f t="shared" si="31"/>
        <v>R12/R13</v>
      </c>
      <c r="D91" s="84" t="str">
        <f t="shared" si="32"/>
        <v>R12/R13</v>
      </c>
      <c r="E91" s="84" t="str">
        <f t="shared" si="33"/>
        <v>-</v>
      </c>
      <c r="F91" s="84" t="str">
        <f t="shared" si="34"/>
        <v>-</v>
      </c>
      <c r="G91" s="84" t="str">
        <f t="shared" si="35"/>
        <v>-</v>
      </c>
      <c r="H91" s="84" t="str">
        <f t="shared" si="36"/>
        <v>-</v>
      </c>
      <c r="I91" s="84" t="str">
        <f t="shared" si="37"/>
        <v>-</v>
      </c>
      <c r="J91" s="84" t="str">
        <f t="shared" si="38"/>
        <v>R12, R13</v>
      </c>
      <c r="K91" s="84" t="str">
        <f t="shared" si="39"/>
        <v>-</v>
      </c>
      <c r="L91" s="84" t="str">
        <f t="shared" si="40"/>
        <v>-</v>
      </c>
      <c r="M91" s="84" t="str">
        <f t="shared" si="41"/>
        <v>R12/R13</v>
      </c>
      <c r="N91" s="84" t="str">
        <f t="shared" si="42"/>
        <v>-</v>
      </c>
      <c r="O91" s="84" t="str">
        <f t="shared" si="43"/>
        <v>-</v>
      </c>
      <c r="P91" s="84" t="str">
        <f t="shared" si="44"/>
        <v>R4/R13</v>
      </c>
      <c r="Q91" s="84" t="str">
        <f t="shared" si="45"/>
        <v>R12/R13</v>
      </c>
      <c r="R91" s="84" t="str">
        <f t="shared" si="46"/>
        <v>-</v>
      </c>
      <c r="S91" s="84" t="str">
        <f t="shared" si="47"/>
        <v>R12F/R12J</v>
      </c>
      <c r="T91" s="84" t="str">
        <f t="shared" si="48"/>
        <v>-</v>
      </c>
      <c r="U91" s="84" t="str">
        <f t="shared" si="49"/>
        <v>R12, R13</v>
      </c>
      <c r="V91" s="84" t="str">
        <f t="shared" si="50"/>
        <v>-</v>
      </c>
      <c r="W91" s="84" t="str">
        <f t="shared" si="51"/>
        <v>-</v>
      </c>
      <c r="X91" s="84" t="str">
        <f t="shared" si="52"/>
        <v>-</v>
      </c>
      <c r="Y91" s="84" t="str">
        <f t="shared" si="53"/>
        <v>-</v>
      </c>
      <c r="Z91" s="84" t="str">
        <f t="shared" si="54"/>
        <v>-</v>
      </c>
      <c r="AA91" s="84" t="str">
        <f t="shared" si="55"/>
        <v>-</v>
      </c>
      <c r="AB91" s="84" t="str">
        <f t="shared" si="56"/>
        <v>R12/R13</v>
      </c>
      <c r="AC91" s="84" t="str">
        <f t="shared" si="57"/>
        <v>-</v>
      </c>
      <c r="AD91" s="84" t="str">
        <f t="shared" si="58"/>
        <v>-</v>
      </c>
      <c r="AH91" s="38" t="str">
        <f t="shared" si="59"/>
        <v>Veículos em fim de vida que não contenham líquidos nem outros componentes perigosos</v>
      </c>
    </row>
    <row r="92" spans="1:34" x14ac:dyDescent="0.2">
      <c r="A92" s="82" t="s">
        <v>547</v>
      </c>
      <c r="B92" s="83" t="str">
        <f t="shared" si="30"/>
        <v>Filtros de óleo</v>
      </c>
      <c r="C92" s="84" t="str">
        <f t="shared" si="31"/>
        <v>R13</v>
      </c>
      <c r="D92" s="84" t="str">
        <f t="shared" si="32"/>
        <v>R13</v>
      </c>
      <c r="E92" s="84" t="str">
        <f t="shared" si="33"/>
        <v>-</v>
      </c>
      <c r="F92" s="84" t="str">
        <f t="shared" si="34"/>
        <v>-</v>
      </c>
      <c r="G92" s="84" t="str">
        <f t="shared" si="35"/>
        <v>-</v>
      </c>
      <c r="H92" s="84" t="str">
        <f t="shared" si="36"/>
        <v>-</v>
      </c>
      <c r="I92" s="84" t="str">
        <f t="shared" si="37"/>
        <v>-</v>
      </c>
      <c r="J92" s="84" t="str">
        <f t="shared" si="38"/>
        <v>R13</v>
      </c>
      <c r="K92" s="84" t="str">
        <f t="shared" si="39"/>
        <v>-</v>
      </c>
      <c r="L92" s="84" t="str">
        <f t="shared" si="40"/>
        <v>-</v>
      </c>
      <c r="M92" s="84" t="str">
        <f t="shared" si="41"/>
        <v>R13</v>
      </c>
      <c r="N92" s="84" t="str">
        <f t="shared" si="42"/>
        <v>-</v>
      </c>
      <c r="O92" s="84" t="str">
        <f t="shared" si="43"/>
        <v>-</v>
      </c>
      <c r="P92" s="84" t="str">
        <f t="shared" si="44"/>
        <v>R4/R13</v>
      </c>
      <c r="Q92" s="84" t="str">
        <f t="shared" si="45"/>
        <v>R13</v>
      </c>
      <c r="R92" s="84" t="str">
        <f t="shared" si="46"/>
        <v>-</v>
      </c>
      <c r="S92" s="84" t="str">
        <f t="shared" si="47"/>
        <v>R13D</v>
      </c>
      <c r="T92" s="84" t="str">
        <f t="shared" si="48"/>
        <v>R13</v>
      </c>
      <c r="U92" s="84" t="str">
        <f t="shared" si="49"/>
        <v>R13</v>
      </c>
      <c r="V92" s="84" t="str">
        <f t="shared" si="50"/>
        <v>-</v>
      </c>
      <c r="W92" s="84" t="str">
        <f t="shared" si="51"/>
        <v>-</v>
      </c>
      <c r="X92" s="84" t="str">
        <f t="shared" si="52"/>
        <v>-</v>
      </c>
      <c r="Y92" s="84" t="str">
        <f t="shared" si="53"/>
        <v>-</v>
      </c>
      <c r="Z92" s="84" t="str">
        <f t="shared" si="54"/>
        <v>-</v>
      </c>
      <c r="AA92" s="84" t="str">
        <f t="shared" si="55"/>
        <v>-</v>
      </c>
      <c r="AB92" s="84" t="str">
        <f t="shared" si="56"/>
        <v>R13</v>
      </c>
      <c r="AC92" s="84" t="str">
        <f t="shared" si="57"/>
        <v>-</v>
      </c>
      <c r="AD92" s="84" t="str">
        <f t="shared" si="58"/>
        <v>-</v>
      </c>
      <c r="AH92" s="38" t="str">
        <f t="shared" si="59"/>
        <v>Filtros de óleo</v>
      </c>
    </row>
    <row r="93" spans="1:34" x14ac:dyDescent="0.2">
      <c r="A93" s="82" t="s">
        <v>650</v>
      </c>
      <c r="B93" s="83" t="str">
        <f t="shared" si="30"/>
        <v>Componentes contendo mercúrio</v>
      </c>
      <c r="C93" s="84" t="str">
        <f t="shared" si="31"/>
        <v>-</v>
      </c>
      <c r="D93" s="84" t="str">
        <f t="shared" si="32"/>
        <v>-</v>
      </c>
      <c r="E93" s="84" t="str">
        <f t="shared" si="33"/>
        <v>-</v>
      </c>
      <c r="F93" s="84" t="str">
        <f t="shared" si="34"/>
        <v>-</v>
      </c>
      <c r="G93" s="84" t="str">
        <f t="shared" si="35"/>
        <v>-</v>
      </c>
      <c r="H93" s="84" t="str">
        <f t="shared" si="36"/>
        <v>-</v>
      </c>
      <c r="I93" s="84" t="str">
        <f t="shared" si="37"/>
        <v>-</v>
      </c>
      <c r="J93" s="84" t="str">
        <f t="shared" si="38"/>
        <v>R13</v>
      </c>
      <c r="K93" s="84" t="str">
        <f t="shared" si="39"/>
        <v>-</v>
      </c>
      <c r="L93" s="84" t="str">
        <f t="shared" si="40"/>
        <v>-</v>
      </c>
      <c r="M93" s="84" t="str">
        <f t="shared" si="41"/>
        <v>-</v>
      </c>
      <c r="N93" s="84" t="str">
        <f t="shared" si="42"/>
        <v>-</v>
      </c>
      <c r="O93" s="84" t="str">
        <f t="shared" si="43"/>
        <v>-</v>
      </c>
      <c r="P93" s="84" t="str">
        <f t="shared" si="44"/>
        <v>R13</v>
      </c>
      <c r="Q93" s="84" t="str">
        <f t="shared" si="45"/>
        <v>-</v>
      </c>
      <c r="R93" s="84" t="str">
        <f t="shared" si="46"/>
        <v>-</v>
      </c>
      <c r="S93" s="84" t="str">
        <f t="shared" si="47"/>
        <v>-</v>
      </c>
      <c r="T93" s="84" t="str">
        <f t="shared" si="48"/>
        <v>-</v>
      </c>
      <c r="U93" s="84" t="str">
        <f t="shared" si="49"/>
        <v>R13</v>
      </c>
      <c r="V93" s="84" t="str">
        <f t="shared" si="50"/>
        <v>-</v>
      </c>
      <c r="W93" s="84" t="str">
        <f t="shared" si="51"/>
        <v>-</v>
      </c>
      <c r="X93" s="84" t="str">
        <f t="shared" si="52"/>
        <v>-</v>
      </c>
      <c r="Y93" s="84" t="str">
        <f t="shared" si="53"/>
        <v>-</v>
      </c>
      <c r="Z93" s="84" t="str">
        <f t="shared" si="54"/>
        <v>-</v>
      </c>
      <c r="AA93" s="84" t="str">
        <f t="shared" si="55"/>
        <v>-</v>
      </c>
      <c r="AB93" s="84" t="str">
        <f t="shared" si="56"/>
        <v>-</v>
      </c>
      <c r="AC93" s="84" t="str">
        <f t="shared" si="57"/>
        <v>-</v>
      </c>
      <c r="AD93" s="84" t="str">
        <f t="shared" si="58"/>
        <v>-</v>
      </c>
      <c r="AH93" s="38" t="str">
        <f t="shared" si="59"/>
        <v>Componentes contendo mercúrio</v>
      </c>
    </row>
    <row r="94" spans="1:34" x14ac:dyDescent="0.2">
      <c r="A94" s="82" t="s">
        <v>656</v>
      </c>
      <c r="B94" s="83" t="str">
        <f t="shared" si="30"/>
        <v>Componentes contendo PCB</v>
      </c>
      <c r="C94" s="84" t="str">
        <f t="shared" si="31"/>
        <v>-</v>
      </c>
      <c r="D94" s="84" t="str">
        <f t="shared" si="32"/>
        <v>-</v>
      </c>
      <c r="E94" s="84" t="str">
        <f t="shared" si="33"/>
        <v>-</v>
      </c>
      <c r="F94" s="84" t="str">
        <f t="shared" si="34"/>
        <v>-</v>
      </c>
      <c r="G94" s="84" t="str">
        <f t="shared" si="35"/>
        <v>-</v>
      </c>
      <c r="H94" s="84" t="str">
        <f t="shared" si="36"/>
        <v>-</v>
      </c>
      <c r="I94" s="84" t="str">
        <f t="shared" si="37"/>
        <v>-</v>
      </c>
      <c r="J94" s="84" t="str">
        <f t="shared" si="38"/>
        <v>-</v>
      </c>
      <c r="K94" s="84" t="str">
        <f t="shared" si="39"/>
        <v>-</v>
      </c>
      <c r="L94" s="84" t="str">
        <f t="shared" si="40"/>
        <v>-</v>
      </c>
      <c r="M94" s="84" t="str">
        <f t="shared" si="41"/>
        <v>-</v>
      </c>
      <c r="N94" s="84" t="str">
        <f t="shared" si="42"/>
        <v>-</v>
      </c>
      <c r="O94" s="84" t="str">
        <f t="shared" si="43"/>
        <v>-</v>
      </c>
      <c r="P94" s="84" t="str">
        <f t="shared" si="44"/>
        <v>R13</v>
      </c>
      <c r="Q94" s="84" t="str">
        <f t="shared" si="45"/>
        <v>-</v>
      </c>
      <c r="R94" s="84" t="str">
        <f t="shared" si="46"/>
        <v>-</v>
      </c>
      <c r="S94" s="84" t="str">
        <f t="shared" si="47"/>
        <v>-</v>
      </c>
      <c r="T94" s="84" t="str">
        <f t="shared" si="48"/>
        <v>-</v>
      </c>
      <c r="U94" s="84" t="str">
        <f t="shared" si="49"/>
        <v>R13/D15</v>
      </c>
      <c r="V94" s="84" t="str">
        <f t="shared" si="50"/>
        <v>-</v>
      </c>
      <c r="W94" s="84" t="str">
        <f t="shared" si="51"/>
        <v>-</v>
      </c>
      <c r="X94" s="84" t="str">
        <f t="shared" si="52"/>
        <v>-</v>
      </c>
      <c r="Y94" s="84" t="str">
        <f t="shared" si="53"/>
        <v>-</v>
      </c>
      <c r="Z94" s="84" t="str">
        <f t="shared" si="54"/>
        <v>-</v>
      </c>
      <c r="AA94" s="84" t="str">
        <f t="shared" si="55"/>
        <v>-</v>
      </c>
      <c r="AB94" s="84" t="str">
        <f t="shared" si="56"/>
        <v>-</v>
      </c>
      <c r="AC94" s="84" t="str">
        <f t="shared" si="57"/>
        <v>-</v>
      </c>
      <c r="AD94" s="84" t="str">
        <f t="shared" si="58"/>
        <v>-</v>
      </c>
      <c r="AH94" s="38" t="str">
        <f t="shared" si="59"/>
        <v>Componentes contendo PCB</v>
      </c>
    </row>
    <row r="95" spans="1:34" x14ac:dyDescent="0.2">
      <c r="A95" s="82" t="s">
        <v>651</v>
      </c>
      <c r="B95" s="83" t="str">
        <f t="shared" si="30"/>
        <v>Componentes explosivos [por exemplo, almofadas de ar (air bags)]</v>
      </c>
      <c r="C95" s="84" t="str">
        <f t="shared" si="31"/>
        <v>-</v>
      </c>
      <c r="D95" s="84" t="str">
        <f t="shared" si="32"/>
        <v>-</v>
      </c>
      <c r="E95" s="84" t="str">
        <f t="shared" si="33"/>
        <v>-</v>
      </c>
      <c r="F95" s="84" t="str">
        <f t="shared" si="34"/>
        <v>-</v>
      </c>
      <c r="G95" s="84" t="str">
        <f t="shared" si="35"/>
        <v>-</v>
      </c>
      <c r="H95" s="84" t="str">
        <f t="shared" si="36"/>
        <v>-</v>
      </c>
      <c r="I95" s="84" t="str">
        <f t="shared" si="37"/>
        <v>-</v>
      </c>
      <c r="J95" s="84" t="str">
        <f t="shared" si="38"/>
        <v>R13</v>
      </c>
      <c r="K95" s="84" t="str">
        <f t="shared" si="39"/>
        <v>-</v>
      </c>
      <c r="L95" s="84" t="str">
        <f t="shared" si="40"/>
        <v>-</v>
      </c>
      <c r="M95" s="84" t="str">
        <f t="shared" si="41"/>
        <v>-</v>
      </c>
      <c r="N95" s="84" t="str">
        <f t="shared" si="42"/>
        <v>-</v>
      </c>
      <c r="O95" s="84" t="str">
        <f t="shared" si="43"/>
        <v>-</v>
      </c>
      <c r="P95" s="84" t="str">
        <f t="shared" si="44"/>
        <v>R13</v>
      </c>
      <c r="Q95" s="84" t="str">
        <f t="shared" si="45"/>
        <v>-</v>
      </c>
      <c r="R95" s="84" t="str">
        <f t="shared" si="46"/>
        <v>-</v>
      </c>
      <c r="S95" s="84" t="str">
        <f t="shared" si="47"/>
        <v>-</v>
      </c>
      <c r="T95" s="84" t="str">
        <f t="shared" si="48"/>
        <v>-</v>
      </c>
      <c r="U95" s="84" t="str">
        <f t="shared" si="49"/>
        <v>R12/D13</v>
      </c>
      <c r="V95" s="84" t="str">
        <f t="shared" si="50"/>
        <v>-</v>
      </c>
      <c r="W95" s="84" t="str">
        <f t="shared" si="51"/>
        <v>-</v>
      </c>
      <c r="X95" s="84" t="str">
        <f t="shared" si="52"/>
        <v>-</v>
      </c>
      <c r="Y95" s="84" t="str">
        <f t="shared" si="53"/>
        <v>-</v>
      </c>
      <c r="Z95" s="84" t="str">
        <f t="shared" si="54"/>
        <v>-</v>
      </c>
      <c r="AA95" s="84" t="str">
        <f t="shared" si="55"/>
        <v>-</v>
      </c>
      <c r="AB95" s="84" t="str">
        <f t="shared" si="56"/>
        <v>-</v>
      </c>
      <c r="AC95" s="84" t="str">
        <f t="shared" si="57"/>
        <v>-</v>
      </c>
      <c r="AD95" s="84" t="str">
        <f t="shared" si="58"/>
        <v>-</v>
      </c>
      <c r="AH95" s="38" t="str">
        <f t="shared" si="59"/>
        <v>Componentes explosivos [por exemplo, almofadas de ar (air bags)]</v>
      </c>
    </row>
    <row r="96" spans="1:34" x14ac:dyDescent="0.2">
      <c r="A96" s="82" t="s">
        <v>569</v>
      </c>
      <c r="B96" s="83" t="str">
        <f t="shared" si="30"/>
        <v>Pastilhas de travões, contendo amianto</v>
      </c>
      <c r="C96" s="84" t="str">
        <f t="shared" si="31"/>
        <v>R13</v>
      </c>
      <c r="D96" s="84" t="str">
        <f t="shared" si="32"/>
        <v>R13</v>
      </c>
      <c r="E96" s="84" t="str">
        <f t="shared" si="33"/>
        <v>-</v>
      </c>
      <c r="F96" s="84" t="str">
        <f t="shared" si="34"/>
        <v>-</v>
      </c>
      <c r="G96" s="84" t="str">
        <f t="shared" si="35"/>
        <v>-</v>
      </c>
      <c r="H96" s="84" t="str">
        <f t="shared" si="36"/>
        <v>-</v>
      </c>
      <c r="I96" s="84" t="str">
        <f t="shared" si="37"/>
        <v>-</v>
      </c>
      <c r="J96" s="84" t="str">
        <f t="shared" si="38"/>
        <v>R13</v>
      </c>
      <c r="K96" s="84" t="str">
        <f t="shared" si="39"/>
        <v>-</v>
      </c>
      <c r="L96" s="84" t="str">
        <f t="shared" si="40"/>
        <v>-</v>
      </c>
      <c r="M96" s="84" t="str">
        <f t="shared" si="41"/>
        <v>R13</v>
      </c>
      <c r="N96" s="84" t="str">
        <f t="shared" si="42"/>
        <v>-</v>
      </c>
      <c r="O96" s="84" t="str">
        <f t="shared" si="43"/>
        <v>-</v>
      </c>
      <c r="P96" s="84" t="str">
        <f t="shared" si="44"/>
        <v>R13</v>
      </c>
      <c r="Q96" s="84" t="str">
        <f t="shared" si="45"/>
        <v>R13</v>
      </c>
      <c r="R96" s="84" t="str">
        <f t="shared" si="46"/>
        <v>-</v>
      </c>
      <c r="S96" s="84" t="str">
        <f t="shared" si="47"/>
        <v>R13D</v>
      </c>
      <c r="T96" s="84" t="str">
        <f t="shared" si="48"/>
        <v>R13</v>
      </c>
      <c r="U96" s="84" t="str">
        <f t="shared" si="49"/>
        <v>R13</v>
      </c>
      <c r="V96" s="84" t="str">
        <f t="shared" si="50"/>
        <v>-</v>
      </c>
      <c r="W96" s="84" t="str">
        <f t="shared" si="51"/>
        <v>-</v>
      </c>
      <c r="X96" s="84" t="str">
        <f t="shared" si="52"/>
        <v>-</v>
      </c>
      <c r="Y96" s="84" t="str">
        <f t="shared" si="53"/>
        <v>-</v>
      </c>
      <c r="Z96" s="84" t="str">
        <f t="shared" si="54"/>
        <v>-</v>
      </c>
      <c r="AA96" s="84" t="str">
        <f t="shared" si="55"/>
        <v>-</v>
      </c>
      <c r="AB96" s="84" t="str">
        <f t="shared" si="56"/>
        <v>-</v>
      </c>
      <c r="AC96" s="84" t="str">
        <f t="shared" si="57"/>
        <v>-</v>
      </c>
      <c r="AD96" s="84" t="str">
        <f t="shared" si="58"/>
        <v>-</v>
      </c>
      <c r="AH96" s="38" t="str">
        <f t="shared" si="59"/>
        <v>Pastilhas de travões, contendo amianto</v>
      </c>
    </row>
    <row r="97" spans="1:34" x14ac:dyDescent="0.2">
      <c r="A97" s="82" t="s">
        <v>44</v>
      </c>
      <c r="B97" s="83" t="str">
        <f t="shared" si="30"/>
        <v>Pastilhas de travões não abrangidas em 16 01 11</v>
      </c>
      <c r="C97" s="84" t="str">
        <f t="shared" si="31"/>
        <v>R12</v>
      </c>
      <c r="D97" s="84" t="str">
        <f t="shared" si="32"/>
        <v>R12</v>
      </c>
      <c r="E97" s="84" t="str">
        <f t="shared" si="33"/>
        <v>-</v>
      </c>
      <c r="F97" s="84" t="str">
        <f t="shared" si="34"/>
        <v>-</v>
      </c>
      <c r="G97" s="84" t="str">
        <f t="shared" si="35"/>
        <v>-</v>
      </c>
      <c r="H97" s="84" t="str">
        <f t="shared" si="36"/>
        <v>-</v>
      </c>
      <c r="I97" s="84" t="str">
        <f t="shared" si="37"/>
        <v>-</v>
      </c>
      <c r="J97" s="84" t="str">
        <f t="shared" si="38"/>
        <v>R12</v>
      </c>
      <c r="K97" s="84" t="str">
        <f t="shared" si="39"/>
        <v>-</v>
      </c>
      <c r="L97" s="84" t="str">
        <f t="shared" si="40"/>
        <v>-</v>
      </c>
      <c r="M97" s="84" t="str">
        <f t="shared" si="41"/>
        <v>R12</v>
      </c>
      <c r="N97" s="84" t="str">
        <f t="shared" si="42"/>
        <v>-</v>
      </c>
      <c r="O97" s="84" t="str">
        <f t="shared" si="43"/>
        <v>-</v>
      </c>
      <c r="P97" s="84" t="str">
        <f t="shared" si="44"/>
        <v>R13</v>
      </c>
      <c r="Q97" s="84" t="str">
        <f t="shared" si="45"/>
        <v>R12</v>
      </c>
      <c r="R97" s="84" t="str">
        <f t="shared" si="46"/>
        <v>-</v>
      </c>
      <c r="S97" s="84" t="str">
        <f t="shared" si="47"/>
        <v>R12C</v>
      </c>
      <c r="T97" s="84" t="str">
        <f t="shared" si="48"/>
        <v>R12</v>
      </c>
      <c r="U97" s="84" t="str">
        <f t="shared" si="49"/>
        <v>R12</v>
      </c>
      <c r="V97" s="84" t="str">
        <f t="shared" si="50"/>
        <v>-</v>
      </c>
      <c r="W97" s="84" t="str">
        <f t="shared" si="51"/>
        <v>-</v>
      </c>
      <c r="X97" s="84" t="str">
        <f t="shared" si="52"/>
        <v>-</v>
      </c>
      <c r="Y97" s="84" t="str">
        <f t="shared" si="53"/>
        <v>-</v>
      </c>
      <c r="Z97" s="84" t="str">
        <f t="shared" si="54"/>
        <v>-</v>
      </c>
      <c r="AA97" s="84" t="str">
        <f t="shared" si="55"/>
        <v>-</v>
      </c>
      <c r="AB97" s="84" t="str">
        <f t="shared" si="56"/>
        <v>R12</v>
      </c>
      <c r="AC97" s="84" t="str">
        <f t="shared" si="57"/>
        <v>-</v>
      </c>
      <c r="AD97" s="84" t="str">
        <f t="shared" si="58"/>
        <v>R12</v>
      </c>
      <c r="AH97" s="38" t="str">
        <f t="shared" si="59"/>
        <v>Pastilhas de travões não abrangidas em 16 01 11</v>
      </c>
    </row>
    <row r="98" spans="1:34" x14ac:dyDescent="0.2">
      <c r="A98" s="82" t="s">
        <v>642</v>
      </c>
      <c r="B98" s="83" t="str">
        <f t="shared" si="30"/>
        <v>Fluidos de travões</v>
      </c>
      <c r="C98" s="84" t="str">
        <f t="shared" si="31"/>
        <v>-</v>
      </c>
      <c r="D98" s="84" t="str">
        <f t="shared" si="32"/>
        <v>-</v>
      </c>
      <c r="E98" s="84" t="str">
        <f t="shared" si="33"/>
        <v>R13</v>
      </c>
      <c r="F98" s="84" t="str">
        <f t="shared" si="34"/>
        <v>-</v>
      </c>
      <c r="G98" s="84" t="str">
        <f t="shared" si="35"/>
        <v>R13</v>
      </c>
      <c r="H98" s="84" t="str">
        <f t="shared" si="36"/>
        <v>R13</v>
      </c>
      <c r="I98" s="84" t="str">
        <f t="shared" si="37"/>
        <v>-</v>
      </c>
      <c r="J98" s="84" t="str">
        <f t="shared" si="38"/>
        <v>R13</v>
      </c>
      <c r="K98" s="84" t="str">
        <f t="shared" si="39"/>
        <v>-</v>
      </c>
      <c r="L98" s="84" t="str">
        <f t="shared" si="40"/>
        <v>-</v>
      </c>
      <c r="M98" s="84" t="str">
        <f t="shared" si="41"/>
        <v>-</v>
      </c>
      <c r="N98" s="84" t="str">
        <f t="shared" si="42"/>
        <v>-</v>
      </c>
      <c r="O98" s="84" t="str">
        <f t="shared" si="43"/>
        <v>-</v>
      </c>
      <c r="P98" s="84" t="str">
        <f t="shared" si="44"/>
        <v>R13</v>
      </c>
      <c r="Q98" s="84" t="str">
        <f t="shared" si="45"/>
        <v>-</v>
      </c>
      <c r="R98" s="84" t="str">
        <f t="shared" si="46"/>
        <v>-</v>
      </c>
      <c r="S98" s="84" t="str">
        <f t="shared" si="47"/>
        <v>R13D</v>
      </c>
      <c r="T98" s="84" t="str">
        <f t="shared" si="48"/>
        <v>-</v>
      </c>
      <c r="U98" s="84" t="str">
        <f t="shared" si="49"/>
        <v>R13</v>
      </c>
      <c r="V98" s="84" t="str">
        <f t="shared" si="50"/>
        <v>-</v>
      </c>
      <c r="W98" s="84" t="str">
        <f t="shared" si="51"/>
        <v>-</v>
      </c>
      <c r="X98" s="84" t="str">
        <f t="shared" si="52"/>
        <v>-</v>
      </c>
      <c r="Y98" s="84" t="str">
        <f t="shared" si="53"/>
        <v>-</v>
      </c>
      <c r="Z98" s="84" t="str">
        <f t="shared" si="54"/>
        <v>-</v>
      </c>
      <c r="AA98" s="84" t="str">
        <f t="shared" si="55"/>
        <v>-</v>
      </c>
      <c r="AB98" s="84" t="str">
        <f t="shared" si="56"/>
        <v>-</v>
      </c>
      <c r="AC98" s="84" t="str">
        <f t="shared" si="57"/>
        <v>-</v>
      </c>
      <c r="AD98" s="84" t="str">
        <f t="shared" si="58"/>
        <v>-</v>
      </c>
      <c r="AH98" s="38" t="str">
        <f t="shared" si="59"/>
        <v>Fluidos de travões</v>
      </c>
    </row>
    <row r="99" spans="1:34" x14ac:dyDescent="0.2">
      <c r="A99" s="82" t="s">
        <v>652</v>
      </c>
      <c r="B99" s="83" t="str">
        <f t="shared" si="30"/>
        <v>Fluidos anticongelantes contendo substâncias perigosas</v>
      </c>
      <c r="C99" s="84" t="str">
        <f t="shared" si="31"/>
        <v>-</v>
      </c>
      <c r="D99" s="84" t="str">
        <f t="shared" si="32"/>
        <v>-</v>
      </c>
      <c r="E99" s="84" t="str">
        <f t="shared" si="33"/>
        <v>-</v>
      </c>
      <c r="F99" s="84" t="str">
        <f t="shared" si="34"/>
        <v>-</v>
      </c>
      <c r="G99" s="84" t="str">
        <f t="shared" si="35"/>
        <v>-</v>
      </c>
      <c r="H99" s="84" t="str">
        <f t="shared" si="36"/>
        <v>-</v>
      </c>
      <c r="I99" s="84" t="str">
        <f t="shared" si="37"/>
        <v>-</v>
      </c>
      <c r="J99" s="84" t="str">
        <f t="shared" si="38"/>
        <v>R13</v>
      </c>
      <c r="K99" s="84" t="str">
        <f t="shared" si="39"/>
        <v>-</v>
      </c>
      <c r="L99" s="84" t="str">
        <f t="shared" si="40"/>
        <v>-</v>
      </c>
      <c r="M99" s="84" t="str">
        <f t="shared" si="41"/>
        <v>-</v>
      </c>
      <c r="N99" s="84" t="str">
        <f t="shared" si="42"/>
        <v>-</v>
      </c>
      <c r="O99" s="84" t="str">
        <f t="shared" si="43"/>
        <v>-</v>
      </c>
      <c r="P99" s="84" t="str">
        <f t="shared" si="44"/>
        <v>R13</v>
      </c>
      <c r="Q99" s="84" t="str">
        <f t="shared" si="45"/>
        <v>-</v>
      </c>
      <c r="R99" s="84" t="str">
        <f t="shared" si="46"/>
        <v>-</v>
      </c>
      <c r="S99" s="84" t="str">
        <f t="shared" si="47"/>
        <v>R13D</v>
      </c>
      <c r="T99" s="84" t="str">
        <f t="shared" si="48"/>
        <v>-</v>
      </c>
      <c r="U99" s="84" t="str">
        <f t="shared" si="49"/>
        <v>R13</v>
      </c>
      <c r="V99" s="84" t="str">
        <f t="shared" si="50"/>
        <v>-</v>
      </c>
      <c r="W99" s="84" t="str">
        <f t="shared" si="51"/>
        <v>-</v>
      </c>
      <c r="X99" s="84" t="str">
        <f t="shared" si="52"/>
        <v>-</v>
      </c>
      <c r="Y99" s="84" t="str">
        <f t="shared" si="53"/>
        <v>-</v>
      </c>
      <c r="Z99" s="84" t="str">
        <f t="shared" si="54"/>
        <v>-</v>
      </c>
      <c r="AA99" s="84" t="str">
        <f t="shared" si="55"/>
        <v>-</v>
      </c>
      <c r="AB99" s="84" t="str">
        <f t="shared" si="56"/>
        <v>-</v>
      </c>
      <c r="AC99" s="84" t="str">
        <f t="shared" si="57"/>
        <v>-</v>
      </c>
      <c r="AD99" s="84" t="str">
        <f t="shared" si="58"/>
        <v>-</v>
      </c>
      <c r="AH99" s="38" t="str">
        <f t="shared" si="59"/>
        <v>Fluidos anticongelantes contendo substâncias perigosas</v>
      </c>
    </row>
    <row r="100" spans="1:34" x14ac:dyDescent="0.2">
      <c r="A100" s="82" t="s">
        <v>67</v>
      </c>
      <c r="B100" s="83" t="str">
        <f t="shared" si="30"/>
        <v>Fluidos anticongelantes não abrangidos em 16 01 14</v>
      </c>
      <c r="C100" s="84" t="str">
        <f t="shared" si="31"/>
        <v>-</v>
      </c>
      <c r="D100" s="84" t="str">
        <f t="shared" si="32"/>
        <v>-</v>
      </c>
      <c r="E100" s="84" t="str">
        <f t="shared" si="33"/>
        <v>-</v>
      </c>
      <c r="F100" s="84" t="str">
        <f t="shared" si="34"/>
        <v>-</v>
      </c>
      <c r="G100" s="84" t="str">
        <f t="shared" si="35"/>
        <v>-</v>
      </c>
      <c r="H100" s="84" t="str">
        <f t="shared" si="36"/>
        <v>-</v>
      </c>
      <c r="I100" s="84" t="str">
        <f t="shared" si="37"/>
        <v>-</v>
      </c>
      <c r="J100" s="84" t="str">
        <f t="shared" si="38"/>
        <v>R12/D13</v>
      </c>
      <c r="K100" s="84" t="str">
        <f t="shared" si="39"/>
        <v>-</v>
      </c>
      <c r="L100" s="84" t="str">
        <f t="shared" si="40"/>
        <v>-</v>
      </c>
      <c r="M100" s="84" t="str">
        <f t="shared" si="41"/>
        <v>-</v>
      </c>
      <c r="N100" s="84" t="str">
        <f t="shared" si="42"/>
        <v>-</v>
      </c>
      <c r="O100" s="84" t="str">
        <f t="shared" si="43"/>
        <v>-</v>
      </c>
      <c r="P100" s="84" t="str">
        <f t="shared" si="44"/>
        <v>R13</v>
      </c>
      <c r="Q100" s="84" t="str">
        <f t="shared" si="45"/>
        <v>-</v>
      </c>
      <c r="R100" s="84" t="str">
        <f t="shared" si="46"/>
        <v>-</v>
      </c>
      <c r="S100" s="84" t="str">
        <f t="shared" si="47"/>
        <v>R13D</v>
      </c>
      <c r="T100" s="84" t="str">
        <f t="shared" si="48"/>
        <v>-</v>
      </c>
      <c r="U100" s="84" t="str">
        <f t="shared" si="49"/>
        <v>R12/D13</v>
      </c>
      <c r="V100" s="84" t="str">
        <f t="shared" si="50"/>
        <v>-</v>
      </c>
      <c r="W100" s="84" t="str">
        <f t="shared" si="51"/>
        <v>-</v>
      </c>
      <c r="X100" s="84" t="str">
        <f t="shared" si="52"/>
        <v>-</v>
      </c>
      <c r="Y100" s="84" t="str">
        <f t="shared" si="53"/>
        <v>-</v>
      </c>
      <c r="Z100" s="84" t="str">
        <f t="shared" si="54"/>
        <v>-</v>
      </c>
      <c r="AA100" s="84" t="str">
        <f t="shared" si="55"/>
        <v>-</v>
      </c>
      <c r="AB100" s="84" t="str">
        <f t="shared" si="56"/>
        <v>-</v>
      </c>
      <c r="AC100" s="84" t="str">
        <f t="shared" si="57"/>
        <v>-</v>
      </c>
      <c r="AD100" s="84" t="str">
        <f t="shared" si="58"/>
        <v>-</v>
      </c>
      <c r="AH100" s="38" t="str">
        <f t="shared" si="59"/>
        <v>Fluidos anticongelantes não abrangidos em 16 01 14</v>
      </c>
    </row>
    <row r="101" spans="1:34" x14ac:dyDescent="0.2">
      <c r="A101" s="82" t="s">
        <v>178</v>
      </c>
      <c r="B101" s="83" t="str">
        <f t="shared" si="30"/>
        <v>Depósitos para gás liquefeito</v>
      </c>
      <c r="C101" s="84" t="str">
        <f t="shared" si="31"/>
        <v>-</v>
      </c>
      <c r="D101" s="84" t="str">
        <f t="shared" si="32"/>
        <v>-</v>
      </c>
      <c r="E101" s="84" t="str">
        <f t="shared" si="33"/>
        <v>-</v>
      </c>
      <c r="F101" s="84" t="str">
        <f t="shared" si="34"/>
        <v>-</v>
      </c>
      <c r="G101" s="84" t="str">
        <f t="shared" si="35"/>
        <v>-</v>
      </c>
      <c r="H101" s="84" t="str">
        <f t="shared" si="36"/>
        <v>-</v>
      </c>
      <c r="I101" s="84" t="str">
        <f t="shared" si="37"/>
        <v>-</v>
      </c>
      <c r="J101" s="84" t="str">
        <f t="shared" si="38"/>
        <v>R12/D13</v>
      </c>
      <c r="K101" s="84" t="str">
        <f t="shared" si="39"/>
        <v>-</v>
      </c>
      <c r="L101" s="84" t="str">
        <f t="shared" si="40"/>
        <v>-</v>
      </c>
      <c r="M101" s="84" t="str">
        <f t="shared" si="41"/>
        <v>-</v>
      </c>
      <c r="N101" s="84" t="str">
        <f t="shared" si="42"/>
        <v>-</v>
      </c>
      <c r="O101" s="84" t="str">
        <f t="shared" si="43"/>
        <v>-</v>
      </c>
      <c r="P101" s="84" t="str">
        <f t="shared" si="44"/>
        <v>R13</v>
      </c>
      <c r="Q101" s="84" t="str">
        <f t="shared" si="45"/>
        <v>-</v>
      </c>
      <c r="R101" s="84" t="str">
        <f t="shared" si="46"/>
        <v>-</v>
      </c>
      <c r="S101" s="84" t="str">
        <f t="shared" si="47"/>
        <v>-</v>
      </c>
      <c r="T101" s="84" t="str">
        <f t="shared" si="48"/>
        <v>-</v>
      </c>
      <c r="U101" s="84" t="str">
        <f t="shared" si="49"/>
        <v>R12, D13</v>
      </c>
      <c r="V101" s="84" t="str">
        <f t="shared" si="50"/>
        <v>-</v>
      </c>
      <c r="W101" s="84" t="str">
        <f t="shared" si="51"/>
        <v>-</v>
      </c>
      <c r="X101" s="84" t="str">
        <f t="shared" si="52"/>
        <v>-</v>
      </c>
      <c r="Y101" s="84" t="str">
        <f t="shared" si="53"/>
        <v>-</v>
      </c>
      <c r="Z101" s="84" t="str">
        <f t="shared" si="54"/>
        <v>-</v>
      </c>
      <c r="AA101" s="84" t="str">
        <f t="shared" si="55"/>
        <v>-</v>
      </c>
      <c r="AB101" s="84" t="str">
        <f t="shared" si="56"/>
        <v>-</v>
      </c>
      <c r="AC101" s="84" t="str">
        <f t="shared" si="57"/>
        <v>-</v>
      </c>
      <c r="AD101" s="84" t="str">
        <f t="shared" si="58"/>
        <v>-</v>
      </c>
      <c r="AH101" s="38" t="str">
        <f t="shared" si="59"/>
        <v>Depósitos para gás liquefeito</v>
      </c>
    </row>
    <row r="102" spans="1:34" x14ac:dyDescent="0.2">
      <c r="A102" s="82" t="s">
        <v>72</v>
      </c>
      <c r="B102" s="83" t="str">
        <f t="shared" si="30"/>
        <v>Metais ferrosos</v>
      </c>
      <c r="C102" s="84" t="str">
        <f t="shared" si="31"/>
        <v>R12</v>
      </c>
      <c r="D102" s="84" t="str">
        <f t="shared" si="32"/>
        <v>R12</v>
      </c>
      <c r="E102" s="84" t="str">
        <f t="shared" si="33"/>
        <v>-</v>
      </c>
      <c r="F102" s="84" t="str">
        <f t="shared" si="34"/>
        <v>-</v>
      </c>
      <c r="G102" s="84" t="str">
        <f t="shared" si="35"/>
        <v>-</v>
      </c>
      <c r="H102" s="84" t="str">
        <f t="shared" si="36"/>
        <v>-</v>
      </c>
      <c r="I102" s="84" t="str">
        <f t="shared" si="37"/>
        <v>-</v>
      </c>
      <c r="J102" s="84" t="str">
        <f t="shared" si="38"/>
        <v>R12/D13</v>
      </c>
      <c r="K102" s="84" t="str">
        <f t="shared" si="39"/>
        <v>-</v>
      </c>
      <c r="L102" s="84" t="str">
        <f t="shared" si="40"/>
        <v>R13</v>
      </c>
      <c r="M102" s="84" t="str">
        <f t="shared" si="41"/>
        <v>R12/R13</v>
      </c>
      <c r="N102" s="84" t="str">
        <f t="shared" si="42"/>
        <v>-</v>
      </c>
      <c r="O102" s="84" t="str">
        <f t="shared" si="43"/>
        <v>-</v>
      </c>
      <c r="P102" s="84" t="str">
        <f t="shared" si="44"/>
        <v>R4/R13</v>
      </c>
      <c r="Q102" s="84" t="str">
        <f t="shared" si="45"/>
        <v>R12</v>
      </c>
      <c r="R102" s="84" t="str">
        <f t="shared" si="46"/>
        <v>-</v>
      </c>
      <c r="S102" s="84" t="str">
        <f t="shared" si="47"/>
        <v>R12I/R12J/R13D</v>
      </c>
      <c r="T102" s="84" t="str">
        <f t="shared" si="48"/>
        <v>R12</v>
      </c>
      <c r="U102" s="84" t="str">
        <f t="shared" si="49"/>
        <v>R12</v>
      </c>
      <c r="V102" s="84" t="str">
        <f t="shared" si="50"/>
        <v>R12/R13</v>
      </c>
      <c r="W102" s="84" t="str">
        <f t="shared" si="51"/>
        <v>-</v>
      </c>
      <c r="X102" s="84" t="str">
        <f t="shared" si="52"/>
        <v>-</v>
      </c>
      <c r="Y102" s="84" t="str">
        <f t="shared" si="53"/>
        <v>-</v>
      </c>
      <c r="Z102" s="84" t="str">
        <f t="shared" si="54"/>
        <v>-</v>
      </c>
      <c r="AA102" s="84" t="str">
        <f t="shared" si="55"/>
        <v>-</v>
      </c>
      <c r="AB102" s="84" t="str">
        <f t="shared" si="56"/>
        <v>R12</v>
      </c>
      <c r="AC102" s="84" t="str">
        <f t="shared" si="57"/>
        <v>-</v>
      </c>
      <c r="AD102" s="84" t="str">
        <f t="shared" si="58"/>
        <v>R12</v>
      </c>
      <c r="AH102" s="38" t="str">
        <f t="shared" si="59"/>
        <v>Metais ferrosos</v>
      </c>
    </row>
    <row r="103" spans="1:34" x14ac:dyDescent="0.2">
      <c r="A103" s="82" t="s">
        <v>73</v>
      </c>
      <c r="B103" s="83" t="str">
        <f t="shared" si="30"/>
        <v>Metais não ferrosos</v>
      </c>
      <c r="C103" s="84" t="str">
        <f t="shared" si="31"/>
        <v>R12</v>
      </c>
      <c r="D103" s="84" t="str">
        <f t="shared" si="32"/>
        <v>R12</v>
      </c>
      <c r="E103" s="84" t="str">
        <f t="shared" si="33"/>
        <v>-</v>
      </c>
      <c r="F103" s="84" t="str">
        <f t="shared" si="34"/>
        <v>-</v>
      </c>
      <c r="G103" s="84" t="str">
        <f t="shared" si="35"/>
        <v>-</v>
      </c>
      <c r="H103" s="84" t="str">
        <f t="shared" si="36"/>
        <v>-</v>
      </c>
      <c r="I103" s="84" t="str">
        <f t="shared" si="37"/>
        <v>-</v>
      </c>
      <c r="J103" s="84" t="str">
        <f t="shared" si="38"/>
        <v>R12</v>
      </c>
      <c r="K103" s="84" t="str">
        <f t="shared" si="39"/>
        <v>-</v>
      </c>
      <c r="L103" s="84" t="str">
        <f t="shared" si="40"/>
        <v>R13</v>
      </c>
      <c r="M103" s="84" t="str">
        <f t="shared" si="41"/>
        <v>R12</v>
      </c>
      <c r="N103" s="84" t="str">
        <f t="shared" si="42"/>
        <v>-</v>
      </c>
      <c r="O103" s="84" t="str">
        <f t="shared" si="43"/>
        <v>-</v>
      </c>
      <c r="P103" s="84" t="str">
        <f t="shared" si="44"/>
        <v>R4/R13</v>
      </c>
      <c r="Q103" s="84" t="str">
        <f t="shared" si="45"/>
        <v>R12</v>
      </c>
      <c r="R103" s="84" t="str">
        <f t="shared" si="46"/>
        <v>-</v>
      </c>
      <c r="S103" s="84" t="str">
        <f t="shared" si="47"/>
        <v>R12B/R12J</v>
      </c>
      <c r="T103" s="84" t="str">
        <f t="shared" si="48"/>
        <v>R12</v>
      </c>
      <c r="U103" s="84" t="str">
        <f t="shared" si="49"/>
        <v>R12</v>
      </c>
      <c r="V103" s="84" t="str">
        <f t="shared" si="50"/>
        <v>R13/D15</v>
      </c>
      <c r="W103" s="84" t="str">
        <f t="shared" si="51"/>
        <v>-</v>
      </c>
      <c r="X103" s="84" t="str">
        <f t="shared" si="52"/>
        <v>-</v>
      </c>
      <c r="Y103" s="84" t="str">
        <f t="shared" si="53"/>
        <v>-</v>
      </c>
      <c r="Z103" s="84" t="str">
        <f t="shared" si="54"/>
        <v>-</v>
      </c>
      <c r="AA103" s="84" t="str">
        <f t="shared" si="55"/>
        <v>-</v>
      </c>
      <c r="AB103" s="84" t="str">
        <f t="shared" si="56"/>
        <v>R12</v>
      </c>
      <c r="AC103" s="84" t="str">
        <f t="shared" si="57"/>
        <v>-</v>
      </c>
      <c r="AD103" s="84" t="str">
        <f t="shared" si="58"/>
        <v>R12</v>
      </c>
      <c r="AH103" s="38" t="str">
        <f t="shared" si="59"/>
        <v>Metais não ferrosos</v>
      </c>
    </row>
    <row r="104" spans="1:34" x14ac:dyDescent="0.2">
      <c r="A104" s="82" t="s">
        <v>74</v>
      </c>
      <c r="B104" s="83" t="str">
        <f t="shared" si="30"/>
        <v>Plástico</v>
      </c>
      <c r="C104" s="84" t="str">
        <f t="shared" si="31"/>
        <v>R12/D13</v>
      </c>
      <c r="D104" s="84" t="str">
        <f t="shared" si="32"/>
        <v>R12/D13</v>
      </c>
      <c r="E104" s="84" t="str">
        <f t="shared" si="33"/>
        <v>-</v>
      </c>
      <c r="F104" s="84" t="str">
        <f t="shared" si="34"/>
        <v>R1</v>
      </c>
      <c r="G104" s="84" t="str">
        <f t="shared" si="35"/>
        <v>-</v>
      </c>
      <c r="H104" s="84" t="str">
        <f t="shared" si="36"/>
        <v>-</v>
      </c>
      <c r="I104" s="84" t="str">
        <f t="shared" si="37"/>
        <v>-</v>
      </c>
      <c r="J104" s="84" t="str">
        <f t="shared" si="38"/>
        <v>R12, D13</v>
      </c>
      <c r="K104" s="84" t="str">
        <f t="shared" si="39"/>
        <v>-</v>
      </c>
      <c r="L104" s="84" t="str">
        <f t="shared" si="40"/>
        <v>R13</v>
      </c>
      <c r="M104" s="84" t="str">
        <f t="shared" si="41"/>
        <v>R12/D13</v>
      </c>
      <c r="N104" s="84" t="str">
        <f t="shared" si="42"/>
        <v>-</v>
      </c>
      <c r="O104" s="84" t="str">
        <f t="shared" si="43"/>
        <v>-</v>
      </c>
      <c r="P104" s="84" t="str">
        <f t="shared" si="44"/>
        <v>R13</v>
      </c>
      <c r="Q104" s="84" t="str">
        <f t="shared" si="45"/>
        <v>R12/D13</v>
      </c>
      <c r="R104" s="84" t="str">
        <f t="shared" si="46"/>
        <v>-</v>
      </c>
      <c r="S104" s="84" t="str">
        <f t="shared" si="47"/>
        <v xml:space="preserve">R12J/R13C/R13D </v>
      </c>
      <c r="T104" s="84" t="str">
        <f t="shared" si="48"/>
        <v>R12/D13</v>
      </c>
      <c r="U104" s="84" t="str">
        <f t="shared" si="49"/>
        <v>R12, D13</v>
      </c>
      <c r="V104" s="84" t="str">
        <f t="shared" si="50"/>
        <v>-</v>
      </c>
      <c r="W104" s="84" t="str">
        <f t="shared" si="51"/>
        <v>-</v>
      </c>
      <c r="X104" s="84" t="str">
        <f t="shared" si="52"/>
        <v>-</v>
      </c>
      <c r="Y104" s="84" t="str">
        <f t="shared" si="53"/>
        <v>-</v>
      </c>
      <c r="Z104" s="84" t="str">
        <f t="shared" si="54"/>
        <v>-</v>
      </c>
      <c r="AA104" s="84" t="str">
        <f t="shared" si="55"/>
        <v>-</v>
      </c>
      <c r="AB104" s="84" t="str">
        <f t="shared" si="56"/>
        <v>R12/R13</v>
      </c>
      <c r="AC104" s="84" t="str">
        <f t="shared" si="57"/>
        <v>-</v>
      </c>
      <c r="AD104" s="84" t="str">
        <f t="shared" si="58"/>
        <v>-</v>
      </c>
      <c r="AH104" s="38" t="str">
        <f t="shared" si="59"/>
        <v>Plástico</v>
      </c>
    </row>
    <row r="105" spans="1:34" x14ac:dyDescent="0.2">
      <c r="A105" s="82" t="s">
        <v>75</v>
      </c>
      <c r="B105" s="83" t="str">
        <f t="shared" si="30"/>
        <v>Vidro</v>
      </c>
      <c r="C105" s="84" t="str">
        <f t="shared" si="31"/>
        <v>R12/D13</v>
      </c>
      <c r="D105" s="84" t="str">
        <f t="shared" si="32"/>
        <v>R12/D13</v>
      </c>
      <c r="E105" s="84" t="str">
        <f t="shared" si="33"/>
        <v>-</v>
      </c>
      <c r="F105" s="84" t="str">
        <f t="shared" si="34"/>
        <v>D1</v>
      </c>
      <c r="G105" s="84" t="str">
        <f t="shared" si="35"/>
        <v>-</v>
      </c>
      <c r="H105" s="84" t="str">
        <f t="shared" si="36"/>
        <v>-</v>
      </c>
      <c r="I105" s="84" t="str">
        <f t="shared" si="37"/>
        <v>-</v>
      </c>
      <c r="J105" s="84" t="str">
        <f t="shared" si="38"/>
        <v>R12, D13</v>
      </c>
      <c r="K105" s="84" t="str">
        <f t="shared" si="39"/>
        <v>-</v>
      </c>
      <c r="L105" s="84" t="str">
        <f t="shared" si="40"/>
        <v>R13</v>
      </c>
      <c r="M105" s="84" t="str">
        <f t="shared" si="41"/>
        <v>R12/D13</v>
      </c>
      <c r="N105" s="84" t="str">
        <f t="shared" si="42"/>
        <v>-</v>
      </c>
      <c r="O105" s="84" t="str">
        <f t="shared" si="43"/>
        <v>-</v>
      </c>
      <c r="P105" s="84" t="str">
        <f t="shared" si="44"/>
        <v>R13</v>
      </c>
      <c r="Q105" s="84" t="str">
        <f t="shared" si="45"/>
        <v>R12/D13</v>
      </c>
      <c r="R105" s="84" t="str">
        <f t="shared" si="46"/>
        <v>-</v>
      </c>
      <c r="S105" s="84" t="str">
        <f t="shared" si="47"/>
        <v>R12I/R13B/R13D</v>
      </c>
      <c r="T105" s="84" t="str">
        <f t="shared" si="48"/>
        <v>R12/D13</v>
      </c>
      <c r="U105" s="84" t="str">
        <f t="shared" si="49"/>
        <v>R12, D13</v>
      </c>
      <c r="V105" s="84" t="str">
        <f t="shared" si="50"/>
        <v>-</v>
      </c>
      <c r="W105" s="84" t="str">
        <f t="shared" si="51"/>
        <v>-</v>
      </c>
      <c r="X105" s="84" t="str">
        <f t="shared" si="52"/>
        <v>-</v>
      </c>
      <c r="Y105" s="84" t="str">
        <f t="shared" si="53"/>
        <v>-</v>
      </c>
      <c r="Z105" s="84" t="str">
        <f t="shared" si="54"/>
        <v>-</v>
      </c>
      <c r="AA105" s="84" t="str">
        <f t="shared" si="55"/>
        <v>-</v>
      </c>
      <c r="AB105" s="84" t="str">
        <f t="shared" si="56"/>
        <v>-</v>
      </c>
      <c r="AC105" s="84" t="str">
        <f t="shared" si="57"/>
        <v>-</v>
      </c>
      <c r="AD105" s="84" t="str">
        <f t="shared" si="58"/>
        <v>-</v>
      </c>
      <c r="AH105" s="38" t="str">
        <f t="shared" si="59"/>
        <v>Vidro</v>
      </c>
    </row>
    <row r="106" spans="1:34" x14ac:dyDescent="0.2">
      <c r="A106" s="82" t="s">
        <v>570</v>
      </c>
      <c r="B106" s="83" t="str">
        <f t="shared" si="30"/>
        <v>Componentes perigosos não abrangidos em 16 01 07 a 16 01 11, 16 01 13 e 16 01 14</v>
      </c>
      <c r="C106" s="84" t="str">
        <f t="shared" si="31"/>
        <v>R13</v>
      </c>
      <c r="D106" s="84" t="str">
        <f t="shared" si="32"/>
        <v>-</v>
      </c>
      <c r="E106" s="84" t="str">
        <f t="shared" si="33"/>
        <v>-</v>
      </c>
      <c r="F106" s="84" t="str">
        <f t="shared" si="34"/>
        <v>-</v>
      </c>
      <c r="G106" s="84" t="str">
        <f t="shared" si="35"/>
        <v>-</v>
      </c>
      <c r="H106" s="84" t="str">
        <f t="shared" si="36"/>
        <v>-</v>
      </c>
      <c r="I106" s="84" t="str">
        <f t="shared" si="37"/>
        <v>-</v>
      </c>
      <c r="J106" s="84" t="str">
        <f t="shared" si="38"/>
        <v>R13</v>
      </c>
      <c r="K106" s="84" t="str">
        <f t="shared" si="39"/>
        <v>-</v>
      </c>
      <c r="L106" s="84" t="str">
        <f t="shared" si="40"/>
        <v>-</v>
      </c>
      <c r="M106" s="84" t="str">
        <f t="shared" si="41"/>
        <v>-</v>
      </c>
      <c r="N106" s="84" t="str">
        <f t="shared" si="42"/>
        <v>-</v>
      </c>
      <c r="O106" s="84" t="str">
        <f t="shared" si="43"/>
        <v>-</v>
      </c>
      <c r="P106" s="84" t="str">
        <f t="shared" si="44"/>
        <v>R13</v>
      </c>
      <c r="Q106" s="84" t="str">
        <f t="shared" si="45"/>
        <v>-</v>
      </c>
      <c r="R106" s="84" t="str">
        <f t="shared" si="46"/>
        <v>-</v>
      </c>
      <c r="S106" s="84" t="str">
        <f t="shared" si="47"/>
        <v>-</v>
      </c>
      <c r="T106" s="84" t="str">
        <f t="shared" si="48"/>
        <v>-</v>
      </c>
      <c r="U106" s="84" t="str">
        <f t="shared" si="49"/>
        <v>R13</v>
      </c>
      <c r="V106" s="84" t="str">
        <f t="shared" si="50"/>
        <v>-</v>
      </c>
      <c r="W106" s="84" t="str">
        <f t="shared" si="51"/>
        <v>-</v>
      </c>
      <c r="X106" s="84" t="str">
        <f t="shared" si="52"/>
        <v>-</v>
      </c>
      <c r="Y106" s="84" t="str">
        <f t="shared" si="53"/>
        <v>-</v>
      </c>
      <c r="Z106" s="84" t="str">
        <f t="shared" si="54"/>
        <v>-</v>
      </c>
      <c r="AA106" s="84" t="str">
        <f t="shared" si="55"/>
        <v>-</v>
      </c>
      <c r="AB106" s="84" t="str">
        <f t="shared" si="56"/>
        <v>-</v>
      </c>
      <c r="AC106" s="84" t="str">
        <f t="shared" si="57"/>
        <v>-</v>
      </c>
      <c r="AD106" s="84" t="str">
        <f t="shared" si="58"/>
        <v>-</v>
      </c>
      <c r="AH106" s="38" t="str">
        <f t="shared" si="59"/>
        <v>Componentes perigosos não abrangidos em 16 01 07 a 16 01 11, 16 01 13 e 16 01 14</v>
      </c>
    </row>
    <row r="107" spans="1:34" x14ac:dyDescent="0.2">
      <c r="A107" s="82" t="s">
        <v>180</v>
      </c>
      <c r="B107" s="83" t="str">
        <f t="shared" si="30"/>
        <v xml:space="preserve">Componentes sem outras especificações </v>
      </c>
      <c r="C107" s="84" t="str">
        <f t="shared" si="31"/>
        <v>-</v>
      </c>
      <c r="D107" s="84" t="str">
        <f t="shared" si="32"/>
        <v>-</v>
      </c>
      <c r="E107" s="84" t="str">
        <f t="shared" si="33"/>
        <v>-</v>
      </c>
      <c r="F107" s="84" t="str">
        <f t="shared" si="34"/>
        <v>R1/D1</v>
      </c>
      <c r="G107" s="84" t="str">
        <f t="shared" si="35"/>
        <v>-</v>
      </c>
      <c r="H107" s="84" t="str">
        <f t="shared" si="36"/>
        <v>-</v>
      </c>
      <c r="I107" s="84" t="str">
        <f t="shared" si="37"/>
        <v>-</v>
      </c>
      <c r="J107" s="84" t="str">
        <f t="shared" si="38"/>
        <v>R12/D13</v>
      </c>
      <c r="K107" s="84" t="str">
        <f t="shared" si="39"/>
        <v>-</v>
      </c>
      <c r="L107" s="84" t="str">
        <f t="shared" si="40"/>
        <v>-</v>
      </c>
      <c r="M107" s="84" t="str">
        <f t="shared" si="41"/>
        <v>-</v>
      </c>
      <c r="N107" s="84" t="str">
        <f t="shared" si="42"/>
        <v>-</v>
      </c>
      <c r="O107" s="84" t="str">
        <f t="shared" si="43"/>
        <v>-</v>
      </c>
      <c r="P107" s="84" t="str">
        <f t="shared" si="44"/>
        <v>R13</v>
      </c>
      <c r="Q107" s="84" t="str">
        <f t="shared" si="45"/>
        <v>-</v>
      </c>
      <c r="R107" s="84" t="str">
        <f t="shared" si="46"/>
        <v>-</v>
      </c>
      <c r="S107" s="84" t="str">
        <f t="shared" si="47"/>
        <v>R12B/D13</v>
      </c>
      <c r="T107" s="84" t="str">
        <f t="shared" si="48"/>
        <v>-</v>
      </c>
      <c r="U107" s="84" t="str">
        <f t="shared" si="49"/>
        <v>R12/D13</v>
      </c>
      <c r="V107" s="84" t="str">
        <f t="shared" si="50"/>
        <v>-</v>
      </c>
      <c r="W107" s="84" t="str">
        <f t="shared" si="51"/>
        <v>-</v>
      </c>
      <c r="X107" s="84" t="str">
        <f t="shared" si="52"/>
        <v>-</v>
      </c>
      <c r="Y107" s="84" t="str">
        <f t="shared" si="53"/>
        <v>-</v>
      </c>
      <c r="Z107" s="84" t="str">
        <f t="shared" si="54"/>
        <v>-</v>
      </c>
      <c r="AA107" s="84" t="str">
        <f t="shared" si="55"/>
        <v>-</v>
      </c>
      <c r="AB107" s="84" t="str">
        <f t="shared" si="56"/>
        <v>-</v>
      </c>
      <c r="AC107" s="84" t="str">
        <f t="shared" si="57"/>
        <v>-</v>
      </c>
      <c r="AD107" s="84" t="str">
        <f t="shared" si="58"/>
        <v>-</v>
      </c>
      <c r="AH107" s="38" t="str">
        <f t="shared" si="59"/>
        <v xml:space="preserve">Componentes sem outras especificações </v>
      </c>
    </row>
    <row r="108" spans="1:34" x14ac:dyDescent="0.2">
      <c r="A108" s="82" t="s">
        <v>244</v>
      </c>
      <c r="B108" s="83" t="str">
        <f t="shared" si="30"/>
        <v>Resíduos sem outras especificações</v>
      </c>
      <c r="C108" s="84" t="str">
        <f t="shared" si="31"/>
        <v>-</v>
      </c>
      <c r="D108" s="84" t="str">
        <f t="shared" si="32"/>
        <v>-</v>
      </c>
      <c r="E108" s="84" t="str">
        <f t="shared" si="33"/>
        <v>-</v>
      </c>
      <c r="F108" s="84" t="str">
        <f t="shared" si="34"/>
        <v>R1/D1</v>
      </c>
      <c r="G108" s="84" t="str">
        <f t="shared" si="35"/>
        <v>-</v>
      </c>
      <c r="H108" s="84" t="str">
        <f t="shared" si="36"/>
        <v>-</v>
      </c>
      <c r="I108" s="84" t="str">
        <f t="shared" si="37"/>
        <v>-</v>
      </c>
      <c r="J108" s="84" t="str">
        <f t="shared" si="38"/>
        <v>R12/D13</v>
      </c>
      <c r="K108" s="84" t="str">
        <f t="shared" si="39"/>
        <v>-</v>
      </c>
      <c r="L108" s="84" t="str">
        <f t="shared" si="40"/>
        <v>-</v>
      </c>
      <c r="M108" s="84" t="str">
        <f t="shared" si="41"/>
        <v>-</v>
      </c>
      <c r="N108" s="84" t="str">
        <f t="shared" si="42"/>
        <v>-</v>
      </c>
      <c r="O108" s="84" t="str">
        <f t="shared" si="43"/>
        <v>-</v>
      </c>
      <c r="P108" s="84" t="str">
        <f t="shared" si="44"/>
        <v>R13</v>
      </c>
      <c r="Q108" s="84" t="str">
        <f t="shared" si="45"/>
        <v>-</v>
      </c>
      <c r="R108" s="84" t="str">
        <f t="shared" si="46"/>
        <v>-</v>
      </c>
      <c r="S108" s="84" t="str">
        <f t="shared" si="47"/>
        <v>R12B/D13</v>
      </c>
      <c r="T108" s="84" t="str">
        <f t="shared" si="48"/>
        <v>-</v>
      </c>
      <c r="U108" s="84" t="str">
        <f t="shared" si="49"/>
        <v>R12</v>
      </c>
      <c r="V108" s="84" t="str">
        <f t="shared" si="50"/>
        <v>-</v>
      </c>
      <c r="W108" s="84" t="str">
        <f t="shared" si="51"/>
        <v>-</v>
      </c>
      <c r="X108" s="84" t="str">
        <f t="shared" si="52"/>
        <v>-</v>
      </c>
      <c r="Y108" s="84" t="str">
        <f t="shared" si="53"/>
        <v>-</v>
      </c>
      <c r="Z108" s="84" t="str">
        <f t="shared" si="54"/>
        <v>-</v>
      </c>
      <c r="AA108" s="84" t="str">
        <f t="shared" si="55"/>
        <v>-</v>
      </c>
      <c r="AB108" s="84" t="str">
        <f t="shared" si="56"/>
        <v>-</v>
      </c>
      <c r="AC108" s="84" t="str">
        <f t="shared" si="57"/>
        <v>-</v>
      </c>
      <c r="AD108" s="84" t="str">
        <f t="shared" si="58"/>
        <v>-</v>
      </c>
      <c r="AH108" s="38" t="str">
        <f t="shared" si="59"/>
        <v>Resíduos sem outras especificações</v>
      </c>
    </row>
    <row r="109" spans="1:34" x14ac:dyDescent="0.2">
      <c r="A109" s="82" t="s">
        <v>601</v>
      </c>
      <c r="B109" s="83" t="str">
        <f t="shared" si="30"/>
        <v>Transformadores e condensadores contendo PCB</v>
      </c>
      <c r="C109" s="84" t="str">
        <f t="shared" si="31"/>
        <v>-</v>
      </c>
      <c r="D109" s="84" t="str">
        <f t="shared" si="32"/>
        <v>-</v>
      </c>
      <c r="E109" s="84" t="str">
        <f t="shared" si="33"/>
        <v>-</v>
      </c>
      <c r="F109" s="84" t="str">
        <f t="shared" si="34"/>
        <v>-</v>
      </c>
      <c r="G109" s="84" t="str">
        <f t="shared" si="35"/>
        <v>-</v>
      </c>
      <c r="H109" s="84" t="str">
        <f t="shared" si="36"/>
        <v>-</v>
      </c>
      <c r="I109" s="84" t="str">
        <f t="shared" si="37"/>
        <v>-</v>
      </c>
      <c r="J109" s="84" t="str">
        <f t="shared" si="38"/>
        <v>-</v>
      </c>
      <c r="K109" s="84" t="str">
        <f t="shared" si="39"/>
        <v>-</v>
      </c>
      <c r="L109" s="84" t="str">
        <f t="shared" si="40"/>
        <v>-</v>
      </c>
      <c r="M109" s="84" t="str">
        <f t="shared" si="41"/>
        <v>-</v>
      </c>
      <c r="N109" s="84" t="str">
        <f t="shared" si="42"/>
        <v>-</v>
      </c>
      <c r="O109" s="84" t="str">
        <f t="shared" si="43"/>
        <v>-</v>
      </c>
      <c r="P109" s="84" t="str">
        <f t="shared" si="44"/>
        <v>-</v>
      </c>
      <c r="Q109" s="84" t="str">
        <f t="shared" si="45"/>
        <v>-</v>
      </c>
      <c r="R109" s="84" t="str">
        <f t="shared" si="46"/>
        <v>-</v>
      </c>
      <c r="S109" s="84" t="str">
        <f t="shared" si="47"/>
        <v>-</v>
      </c>
      <c r="T109" s="84" t="str">
        <f t="shared" si="48"/>
        <v>R13/D15</v>
      </c>
      <c r="U109" s="84" t="str">
        <f t="shared" si="49"/>
        <v>R13/D15</v>
      </c>
      <c r="V109" s="84" t="str">
        <f t="shared" si="50"/>
        <v>R13</v>
      </c>
      <c r="W109" s="84" t="str">
        <f t="shared" si="51"/>
        <v>-</v>
      </c>
      <c r="X109" s="84" t="str">
        <f t="shared" si="52"/>
        <v>-</v>
      </c>
      <c r="Y109" s="84" t="str">
        <f t="shared" si="53"/>
        <v>-</v>
      </c>
      <c r="Z109" s="84" t="str">
        <f t="shared" si="54"/>
        <v>-</v>
      </c>
      <c r="AA109" s="84" t="str">
        <f t="shared" si="55"/>
        <v>-</v>
      </c>
      <c r="AB109" s="84" t="str">
        <f t="shared" si="56"/>
        <v>-</v>
      </c>
      <c r="AC109" s="84" t="str">
        <f t="shared" si="57"/>
        <v>-</v>
      </c>
      <c r="AD109" s="84" t="str">
        <f t="shared" si="58"/>
        <v>-</v>
      </c>
      <c r="AH109" s="38" t="str">
        <f t="shared" si="59"/>
        <v>Transformadores e condensadores contendo PCB</v>
      </c>
    </row>
    <row r="110" spans="1:34" x14ac:dyDescent="0.2">
      <c r="A110" s="82" t="s">
        <v>602</v>
      </c>
      <c r="B110" s="83" t="str">
        <f t="shared" si="30"/>
        <v>Equipamento fora de uso contendo ou contaminado por PCB não abrangido em 16 02 09</v>
      </c>
      <c r="C110" s="84" t="str">
        <f t="shared" si="31"/>
        <v>-</v>
      </c>
      <c r="D110" s="84" t="str">
        <f t="shared" si="32"/>
        <v>-</v>
      </c>
      <c r="E110" s="84" t="str">
        <f t="shared" si="33"/>
        <v>-</v>
      </c>
      <c r="F110" s="84" t="str">
        <f t="shared" si="34"/>
        <v>-</v>
      </c>
      <c r="G110" s="84" t="str">
        <f t="shared" si="35"/>
        <v>-</v>
      </c>
      <c r="H110" s="84" t="str">
        <f t="shared" si="36"/>
        <v>-</v>
      </c>
      <c r="I110" s="84" t="str">
        <f t="shared" si="37"/>
        <v>-</v>
      </c>
      <c r="J110" s="84" t="str">
        <f t="shared" si="38"/>
        <v>-</v>
      </c>
      <c r="K110" s="84" t="str">
        <f t="shared" si="39"/>
        <v>-</v>
      </c>
      <c r="L110" s="84" t="str">
        <f t="shared" si="40"/>
        <v>-</v>
      </c>
      <c r="M110" s="84" t="str">
        <f t="shared" si="41"/>
        <v>-</v>
      </c>
      <c r="N110" s="84" t="str">
        <f t="shared" si="42"/>
        <v>-</v>
      </c>
      <c r="O110" s="84" t="str">
        <f t="shared" si="43"/>
        <v>-</v>
      </c>
      <c r="P110" s="84" t="str">
        <f t="shared" si="44"/>
        <v>-</v>
      </c>
      <c r="Q110" s="84" t="str">
        <f t="shared" si="45"/>
        <v>-</v>
      </c>
      <c r="R110" s="84" t="str">
        <f t="shared" si="46"/>
        <v>-</v>
      </c>
      <c r="S110" s="84" t="str">
        <f t="shared" si="47"/>
        <v>-</v>
      </c>
      <c r="T110" s="84" t="str">
        <f t="shared" si="48"/>
        <v>R13/D15</v>
      </c>
      <c r="U110" s="84" t="str">
        <f t="shared" si="49"/>
        <v>-</v>
      </c>
      <c r="V110" s="84" t="str">
        <f t="shared" si="50"/>
        <v>-</v>
      </c>
      <c r="W110" s="84" t="str">
        <f t="shared" si="51"/>
        <v>-</v>
      </c>
      <c r="X110" s="84" t="str">
        <f t="shared" si="52"/>
        <v>-</v>
      </c>
      <c r="Y110" s="84" t="str">
        <f t="shared" si="53"/>
        <v>-</v>
      </c>
      <c r="Z110" s="84" t="str">
        <f t="shared" si="54"/>
        <v>-</v>
      </c>
      <c r="AA110" s="84" t="str">
        <f t="shared" si="55"/>
        <v>-</v>
      </c>
      <c r="AB110" s="84" t="str">
        <f t="shared" si="56"/>
        <v>-</v>
      </c>
      <c r="AC110" s="84" t="str">
        <f t="shared" si="57"/>
        <v>-</v>
      </c>
      <c r="AD110" s="84" t="str">
        <f t="shared" si="58"/>
        <v>-</v>
      </c>
      <c r="AH110" s="38" t="str">
        <f t="shared" si="59"/>
        <v>Equipamento fora de uso contendo ou contaminado por PCB não abrangido em 16 02 09</v>
      </c>
    </row>
    <row r="111" spans="1:34" x14ac:dyDescent="0.2">
      <c r="A111" s="82" t="s">
        <v>593</v>
      </c>
      <c r="B111" s="83" t="str">
        <f t="shared" si="30"/>
        <v>Equipamento fora de uso contendo clorofluorocarbonetos, HCFC, HFC</v>
      </c>
      <c r="C111" s="84" t="str">
        <f t="shared" si="31"/>
        <v>-</v>
      </c>
      <c r="D111" s="84" t="str">
        <f t="shared" si="32"/>
        <v>-</v>
      </c>
      <c r="E111" s="84" t="str">
        <f t="shared" si="33"/>
        <v>-</v>
      </c>
      <c r="F111" s="84" t="str">
        <f t="shared" si="34"/>
        <v>-</v>
      </c>
      <c r="G111" s="84" t="str">
        <f t="shared" si="35"/>
        <v>-</v>
      </c>
      <c r="H111" s="84" t="str">
        <f t="shared" si="36"/>
        <v>-</v>
      </c>
      <c r="I111" s="84" t="str">
        <f t="shared" si="37"/>
        <v>-</v>
      </c>
      <c r="J111" s="84" t="str">
        <f t="shared" si="38"/>
        <v>-</v>
      </c>
      <c r="K111" s="84" t="str">
        <f t="shared" si="39"/>
        <v>-</v>
      </c>
      <c r="L111" s="84" t="str">
        <f t="shared" si="40"/>
        <v>R13</v>
      </c>
      <c r="M111" s="84" t="str">
        <f t="shared" si="41"/>
        <v>-</v>
      </c>
      <c r="N111" s="84" t="str">
        <f t="shared" si="42"/>
        <v>-</v>
      </c>
      <c r="O111" s="84" t="str">
        <f t="shared" si="43"/>
        <v>-</v>
      </c>
      <c r="P111" s="84" t="str">
        <f t="shared" si="44"/>
        <v>-</v>
      </c>
      <c r="Q111" s="84" t="str">
        <f t="shared" si="45"/>
        <v>-</v>
      </c>
      <c r="R111" s="84" t="str">
        <f t="shared" si="46"/>
        <v>-</v>
      </c>
      <c r="S111" s="84" t="str">
        <f t="shared" si="47"/>
        <v>-</v>
      </c>
      <c r="T111" s="84" t="str">
        <f t="shared" si="48"/>
        <v>R13</v>
      </c>
      <c r="U111" s="84" t="str">
        <f t="shared" si="49"/>
        <v>R13</v>
      </c>
      <c r="V111" s="84" t="str">
        <f t="shared" si="50"/>
        <v>-</v>
      </c>
      <c r="W111" s="84" t="str">
        <f t="shared" si="51"/>
        <v>-</v>
      </c>
      <c r="X111" s="84" t="str">
        <f t="shared" si="52"/>
        <v>-</v>
      </c>
      <c r="Y111" s="84" t="str">
        <f t="shared" si="53"/>
        <v>-</v>
      </c>
      <c r="Z111" s="84" t="str">
        <f t="shared" si="54"/>
        <v>-</v>
      </c>
      <c r="AA111" s="84" t="str">
        <f t="shared" si="55"/>
        <v>-</v>
      </c>
      <c r="AB111" s="84" t="str">
        <f t="shared" si="56"/>
        <v>R13</v>
      </c>
      <c r="AC111" s="84" t="str">
        <f t="shared" si="57"/>
        <v>-</v>
      </c>
      <c r="AD111" s="84" t="str">
        <f t="shared" si="58"/>
        <v>R13</v>
      </c>
      <c r="AH111" s="38" t="str">
        <f t="shared" si="59"/>
        <v>Equipamento fora de uso contendo clorofluorocarbonetos, HCFC, HFC</v>
      </c>
    </row>
    <row r="112" spans="1:34" x14ac:dyDescent="0.2">
      <c r="A112" s="82" t="s">
        <v>603</v>
      </c>
      <c r="B112" s="83" t="str">
        <f t="shared" si="30"/>
        <v>Equipamento fora de uso contendo amianto livre</v>
      </c>
      <c r="C112" s="84" t="str">
        <f t="shared" si="31"/>
        <v>-</v>
      </c>
      <c r="D112" s="84" t="str">
        <f t="shared" si="32"/>
        <v>-</v>
      </c>
      <c r="E112" s="84" t="str">
        <f t="shared" si="33"/>
        <v>-</v>
      </c>
      <c r="F112" s="84" t="str">
        <f t="shared" si="34"/>
        <v>-</v>
      </c>
      <c r="G112" s="84" t="str">
        <f t="shared" si="35"/>
        <v>-</v>
      </c>
      <c r="H112" s="84" t="str">
        <f t="shared" si="36"/>
        <v>-</v>
      </c>
      <c r="I112" s="84" t="str">
        <f t="shared" si="37"/>
        <v>-</v>
      </c>
      <c r="J112" s="84" t="str">
        <f t="shared" si="38"/>
        <v>-</v>
      </c>
      <c r="K112" s="84" t="str">
        <f t="shared" si="39"/>
        <v>-</v>
      </c>
      <c r="L112" s="84" t="str">
        <f t="shared" si="40"/>
        <v>-</v>
      </c>
      <c r="M112" s="84" t="str">
        <f t="shared" si="41"/>
        <v>-</v>
      </c>
      <c r="N112" s="84" t="str">
        <f t="shared" si="42"/>
        <v>-</v>
      </c>
      <c r="O112" s="84" t="str">
        <f t="shared" si="43"/>
        <v>-</v>
      </c>
      <c r="P112" s="84" t="str">
        <f t="shared" si="44"/>
        <v>-</v>
      </c>
      <c r="Q112" s="84" t="str">
        <f t="shared" si="45"/>
        <v>-</v>
      </c>
      <c r="R112" s="84" t="str">
        <f t="shared" si="46"/>
        <v>-</v>
      </c>
      <c r="S112" s="84" t="str">
        <f t="shared" si="47"/>
        <v>-</v>
      </c>
      <c r="T112" s="84" t="str">
        <f t="shared" si="48"/>
        <v>R13/D15</v>
      </c>
      <c r="U112" s="84" t="str">
        <f t="shared" si="49"/>
        <v>-</v>
      </c>
      <c r="V112" s="84" t="str">
        <f t="shared" si="50"/>
        <v>-</v>
      </c>
      <c r="W112" s="84" t="str">
        <f t="shared" si="51"/>
        <v>-</v>
      </c>
      <c r="X112" s="84" t="str">
        <f t="shared" si="52"/>
        <v>-</v>
      </c>
      <c r="Y112" s="84" t="str">
        <f t="shared" si="53"/>
        <v>-</v>
      </c>
      <c r="Z112" s="84" t="str">
        <f t="shared" si="54"/>
        <v>-</v>
      </c>
      <c r="AA112" s="84" t="str">
        <f t="shared" si="55"/>
        <v>-</v>
      </c>
      <c r="AB112" s="84" t="str">
        <f t="shared" si="56"/>
        <v>-</v>
      </c>
      <c r="AC112" s="84" t="str">
        <f t="shared" si="57"/>
        <v>-</v>
      </c>
      <c r="AD112" s="84" t="str">
        <f t="shared" si="58"/>
        <v>-</v>
      </c>
      <c r="AH112" s="38" t="str">
        <f t="shared" si="59"/>
        <v>Equipamento fora de uso contendo amianto livre</v>
      </c>
    </row>
    <row r="113" spans="1:34" x14ac:dyDescent="0.2">
      <c r="A113" s="82" t="s">
        <v>571</v>
      </c>
      <c r="B113" s="83" t="str">
        <f t="shared" si="30"/>
        <v>Equipamento fora de uso, contendo componentes perigosos não abrangidos em 16 02 09 a 16 02 12</v>
      </c>
      <c r="C113" s="84" t="str">
        <f t="shared" si="31"/>
        <v>R13</v>
      </c>
      <c r="D113" s="84" t="str">
        <f t="shared" si="32"/>
        <v>-</v>
      </c>
      <c r="E113" s="84" t="str">
        <f t="shared" si="33"/>
        <v>-</v>
      </c>
      <c r="F113" s="84" t="str">
        <f t="shared" si="34"/>
        <v>-</v>
      </c>
      <c r="G113" s="84" t="str">
        <f t="shared" si="35"/>
        <v>-</v>
      </c>
      <c r="H113" s="84" t="str">
        <f t="shared" si="36"/>
        <v>-</v>
      </c>
      <c r="I113" s="84" t="str">
        <f t="shared" si="37"/>
        <v>-</v>
      </c>
      <c r="J113" s="84" t="str">
        <f t="shared" si="38"/>
        <v>-</v>
      </c>
      <c r="K113" s="84" t="str">
        <f t="shared" si="39"/>
        <v>-</v>
      </c>
      <c r="L113" s="84" t="str">
        <f t="shared" si="40"/>
        <v>-</v>
      </c>
      <c r="M113" s="84" t="str">
        <f t="shared" si="41"/>
        <v>-</v>
      </c>
      <c r="N113" s="84" t="str">
        <f t="shared" si="42"/>
        <v>-</v>
      </c>
      <c r="O113" s="84" t="str">
        <f t="shared" si="43"/>
        <v>-</v>
      </c>
      <c r="P113" s="84" t="str">
        <f t="shared" si="44"/>
        <v>-</v>
      </c>
      <c r="Q113" s="84" t="str">
        <f t="shared" si="45"/>
        <v>-</v>
      </c>
      <c r="R113" s="84" t="str">
        <f t="shared" si="46"/>
        <v>-</v>
      </c>
      <c r="S113" s="84" t="str">
        <f t="shared" si="47"/>
        <v>-</v>
      </c>
      <c r="T113" s="84" t="str">
        <f t="shared" si="48"/>
        <v>R12/R13</v>
      </c>
      <c r="U113" s="84" t="str">
        <f t="shared" si="49"/>
        <v>R13</v>
      </c>
      <c r="V113" s="84" t="str">
        <f t="shared" si="50"/>
        <v>-</v>
      </c>
      <c r="W113" s="84" t="str">
        <f t="shared" si="51"/>
        <v>-</v>
      </c>
      <c r="X113" s="84" t="str">
        <f t="shared" si="52"/>
        <v>-</v>
      </c>
      <c r="Y113" s="84" t="str">
        <f t="shared" si="53"/>
        <v>-</v>
      </c>
      <c r="Z113" s="84" t="str">
        <f t="shared" si="54"/>
        <v>-</v>
      </c>
      <c r="AA113" s="84" t="str">
        <f t="shared" si="55"/>
        <v>-</v>
      </c>
      <c r="AB113" s="84" t="str">
        <f t="shared" si="56"/>
        <v>R13</v>
      </c>
      <c r="AC113" s="84" t="str">
        <f t="shared" si="57"/>
        <v>-</v>
      </c>
      <c r="AD113" s="84" t="str">
        <f t="shared" si="58"/>
        <v>R13</v>
      </c>
      <c r="AH113" s="38" t="str">
        <f t="shared" si="59"/>
        <v>Equipamento fora de uso, contendo componentes perigosos não abrangidos em 16 02 09 a 16 02 12</v>
      </c>
    </row>
    <row r="114" spans="1:34" x14ac:dyDescent="0.2">
      <c r="A114" s="82" t="s">
        <v>121</v>
      </c>
      <c r="B114" s="83" t="str">
        <f t="shared" si="30"/>
        <v>Equipamento fora de uso não abrangido em 16 02 09 a 16 02 13</v>
      </c>
      <c r="C114" s="84" t="str">
        <f t="shared" si="31"/>
        <v>R12/R13</v>
      </c>
      <c r="D114" s="84" t="str">
        <f t="shared" si="32"/>
        <v>-</v>
      </c>
      <c r="E114" s="84" t="str">
        <f t="shared" si="33"/>
        <v>-</v>
      </c>
      <c r="F114" s="84" t="str">
        <f t="shared" si="34"/>
        <v>-</v>
      </c>
      <c r="G114" s="84" t="str">
        <f t="shared" si="35"/>
        <v>-</v>
      </c>
      <c r="H114" s="84" t="str">
        <f t="shared" si="36"/>
        <v>-</v>
      </c>
      <c r="I114" s="84" t="str">
        <f t="shared" si="37"/>
        <v>-</v>
      </c>
      <c r="J114" s="84" t="str">
        <f>IFERROR(VLOOKUP($A114,AUTORIBEIRA,2,FALSE),"-")</f>
        <v>R12/R13</v>
      </c>
      <c r="K114" s="84" t="str">
        <f t="shared" si="39"/>
        <v>-</v>
      </c>
      <c r="L114" s="84" t="str">
        <f t="shared" si="40"/>
        <v>R13</v>
      </c>
      <c r="M114" s="84" t="str">
        <f t="shared" si="41"/>
        <v>-</v>
      </c>
      <c r="N114" s="84" t="str">
        <f t="shared" si="42"/>
        <v>-</v>
      </c>
      <c r="O114" s="84" t="str">
        <f t="shared" si="43"/>
        <v>-</v>
      </c>
      <c r="P114" s="84" t="str">
        <f t="shared" si="44"/>
        <v>-</v>
      </c>
      <c r="Q114" s="84" t="str">
        <f t="shared" si="45"/>
        <v>-</v>
      </c>
      <c r="R114" s="84" t="str">
        <f t="shared" si="46"/>
        <v>-</v>
      </c>
      <c r="S114" s="84" t="str">
        <f t="shared" si="47"/>
        <v>-</v>
      </c>
      <c r="T114" s="84" t="str">
        <f t="shared" si="48"/>
        <v>R12/R13</v>
      </c>
      <c r="U114" s="84" t="str">
        <f t="shared" si="49"/>
        <v>R12</v>
      </c>
      <c r="V114" s="84" t="str">
        <f t="shared" si="50"/>
        <v>-</v>
      </c>
      <c r="W114" s="84" t="str">
        <f t="shared" si="51"/>
        <v>-</v>
      </c>
      <c r="X114" s="84" t="str">
        <f t="shared" si="52"/>
        <v>-</v>
      </c>
      <c r="Y114" s="84" t="str">
        <f t="shared" si="53"/>
        <v>-</v>
      </c>
      <c r="Z114" s="84" t="str">
        <f t="shared" si="54"/>
        <v>-</v>
      </c>
      <c r="AA114" s="84" t="str">
        <f t="shared" si="55"/>
        <v>-</v>
      </c>
      <c r="AB114" s="84" t="str">
        <f t="shared" si="56"/>
        <v>R12</v>
      </c>
      <c r="AC114" s="84" t="str">
        <f t="shared" si="57"/>
        <v>-</v>
      </c>
      <c r="AD114" s="84" t="str">
        <f t="shared" si="58"/>
        <v>R13</v>
      </c>
      <c r="AH114" s="38" t="str">
        <f t="shared" si="59"/>
        <v>Equipamento fora de uso não abrangido em 16 02 09 a 16 02 13</v>
      </c>
    </row>
    <row r="115" spans="1:34" x14ac:dyDescent="0.2">
      <c r="A115" s="82" t="s">
        <v>604</v>
      </c>
      <c r="B115" s="83" t="str">
        <f t="shared" si="30"/>
        <v>Componentes perigosos retirados de equipamento fora de uso</v>
      </c>
      <c r="C115" s="84" t="str">
        <f t="shared" si="31"/>
        <v>R13</v>
      </c>
      <c r="D115" s="84" t="str">
        <f t="shared" si="32"/>
        <v>-</v>
      </c>
      <c r="E115" s="84" t="str">
        <f t="shared" si="33"/>
        <v>-</v>
      </c>
      <c r="F115" s="84" t="str">
        <f t="shared" si="34"/>
        <v>-</v>
      </c>
      <c r="G115" s="84" t="str">
        <f t="shared" si="35"/>
        <v>-</v>
      </c>
      <c r="H115" s="84" t="str">
        <f t="shared" si="36"/>
        <v>-</v>
      </c>
      <c r="I115" s="84" t="str">
        <f t="shared" si="37"/>
        <v>-</v>
      </c>
      <c r="J115" s="84" t="str">
        <f t="shared" si="38"/>
        <v>R13</v>
      </c>
      <c r="K115" s="84" t="str">
        <f t="shared" si="39"/>
        <v>-</v>
      </c>
      <c r="L115" s="84" t="str">
        <f t="shared" si="40"/>
        <v>-</v>
      </c>
      <c r="M115" s="84" t="str">
        <f t="shared" si="41"/>
        <v>-</v>
      </c>
      <c r="N115" s="84" t="str">
        <f t="shared" si="42"/>
        <v>-</v>
      </c>
      <c r="O115" s="84" t="str">
        <f t="shared" si="43"/>
        <v>-</v>
      </c>
      <c r="P115" s="84" t="str">
        <f t="shared" si="44"/>
        <v>-</v>
      </c>
      <c r="Q115" s="84" t="str">
        <f t="shared" si="45"/>
        <v>-</v>
      </c>
      <c r="R115" s="84" t="str">
        <f t="shared" si="46"/>
        <v>-</v>
      </c>
      <c r="S115" s="84" t="str">
        <f t="shared" si="47"/>
        <v>-</v>
      </c>
      <c r="T115" s="84" t="str">
        <f t="shared" si="48"/>
        <v>R13</v>
      </c>
      <c r="U115" s="84" t="str">
        <f t="shared" si="49"/>
        <v>R13</v>
      </c>
      <c r="V115" s="84" t="str">
        <f t="shared" si="50"/>
        <v>-</v>
      </c>
      <c r="W115" s="84" t="str">
        <f t="shared" si="51"/>
        <v>-</v>
      </c>
      <c r="X115" s="84" t="str">
        <f t="shared" si="52"/>
        <v>-</v>
      </c>
      <c r="Y115" s="84" t="str">
        <f t="shared" si="53"/>
        <v>-</v>
      </c>
      <c r="Z115" s="84" t="str">
        <f t="shared" si="54"/>
        <v>-</v>
      </c>
      <c r="AA115" s="84" t="str">
        <f t="shared" si="55"/>
        <v>-</v>
      </c>
      <c r="AB115" s="84" t="str">
        <f t="shared" si="56"/>
        <v>-</v>
      </c>
      <c r="AC115" s="84" t="str">
        <f t="shared" si="57"/>
        <v>-</v>
      </c>
      <c r="AD115" s="84" t="str">
        <f t="shared" si="58"/>
        <v>-</v>
      </c>
      <c r="AH115" s="38" t="str">
        <f t="shared" si="59"/>
        <v>Componentes perigosos retirados de equipamento fora de uso</v>
      </c>
    </row>
    <row r="116" spans="1:34" x14ac:dyDescent="0.2">
      <c r="A116" s="82" t="s">
        <v>10</v>
      </c>
      <c r="B116" s="83" t="str">
        <f t="shared" si="30"/>
        <v>Componentes retirados de equipamento fora de uso não abrangidos em 16 02 15</v>
      </c>
      <c r="C116" s="84" t="str">
        <f t="shared" si="31"/>
        <v>R13</v>
      </c>
      <c r="D116" s="84" t="str">
        <f t="shared" si="32"/>
        <v>-</v>
      </c>
      <c r="E116" s="84" t="str">
        <f t="shared" si="33"/>
        <v>-</v>
      </c>
      <c r="F116" s="84" t="str">
        <f t="shared" si="34"/>
        <v>-</v>
      </c>
      <c r="G116" s="84" t="str">
        <f t="shared" si="35"/>
        <v>-</v>
      </c>
      <c r="H116" s="84" t="str">
        <f t="shared" si="36"/>
        <v>-</v>
      </c>
      <c r="I116" s="84" t="str">
        <f t="shared" si="37"/>
        <v>-</v>
      </c>
      <c r="J116" s="84" t="str">
        <f t="shared" si="38"/>
        <v>R13</v>
      </c>
      <c r="K116" s="84" t="str">
        <f t="shared" si="39"/>
        <v>-</v>
      </c>
      <c r="L116" s="84" t="str">
        <f t="shared" si="40"/>
        <v>-</v>
      </c>
      <c r="M116" s="84" t="str">
        <f t="shared" si="41"/>
        <v>-</v>
      </c>
      <c r="N116" s="84" t="str">
        <f t="shared" si="42"/>
        <v>R13</v>
      </c>
      <c r="O116" s="84" t="str">
        <f t="shared" si="43"/>
        <v>-</v>
      </c>
      <c r="P116" s="84" t="str">
        <f t="shared" si="44"/>
        <v>-</v>
      </c>
      <c r="Q116" s="84" t="str">
        <f t="shared" si="45"/>
        <v>-</v>
      </c>
      <c r="R116" s="84" t="str">
        <f t="shared" si="46"/>
        <v>-</v>
      </c>
      <c r="S116" s="84" t="str">
        <f t="shared" si="47"/>
        <v>-</v>
      </c>
      <c r="T116" s="84" t="str">
        <f t="shared" si="48"/>
        <v>R13</v>
      </c>
      <c r="U116" s="84" t="str">
        <f t="shared" si="49"/>
        <v>R13</v>
      </c>
      <c r="V116" s="84" t="str">
        <f t="shared" si="50"/>
        <v>R13</v>
      </c>
      <c r="W116" s="84" t="str">
        <f t="shared" si="51"/>
        <v>-</v>
      </c>
      <c r="X116" s="84" t="str">
        <f t="shared" si="52"/>
        <v>-</v>
      </c>
      <c r="Y116" s="84" t="str">
        <f t="shared" si="53"/>
        <v>-</v>
      </c>
      <c r="Z116" s="84" t="str">
        <f t="shared" si="54"/>
        <v>-</v>
      </c>
      <c r="AA116" s="84" t="str">
        <f t="shared" si="55"/>
        <v>-</v>
      </c>
      <c r="AB116" s="84" t="str">
        <f t="shared" si="56"/>
        <v>-</v>
      </c>
      <c r="AC116" s="84" t="str">
        <f t="shared" si="57"/>
        <v>-</v>
      </c>
      <c r="AD116" s="84" t="str">
        <f t="shared" si="58"/>
        <v>-</v>
      </c>
      <c r="AH116" s="38" t="str">
        <f t="shared" si="59"/>
        <v>Componentes retirados de equipamento fora de uso não abrangidos em 16 02 15</v>
      </c>
    </row>
    <row r="117" spans="1:34" x14ac:dyDescent="0.2">
      <c r="A117" s="82" t="s">
        <v>305</v>
      </c>
      <c r="B117" s="83" t="str">
        <f t="shared" si="30"/>
        <v xml:space="preserve">Resíduos inorgânicos não abrangidos em 16 03 03 </v>
      </c>
      <c r="C117" s="84" t="str">
        <f t="shared" si="31"/>
        <v>-</v>
      </c>
      <c r="D117" s="84" t="str">
        <f t="shared" si="32"/>
        <v>-</v>
      </c>
      <c r="E117" s="84" t="str">
        <f t="shared" si="33"/>
        <v>-</v>
      </c>
      <c r="F117" s="84" t="str">
        <f t="shared" si="34"/>
        <v>R1/D1</v>
      </c>
      <c r="G117" s="84" t="str">
        <f t="shared" si="35"/>
        <v>-</v>
      </c>
      <c r="H117" s="84" t="str">
        <f t="shared" si="36"/>
        <v>-</v>
      </c>
      <c r="I117" s="84" t="str">
        <f t="shared" si="37"/>
        <v>-</v>
      </c>
      <c r="J117" s="84" t="str">
        <f t="shared" si="38"/>
        <v>-</v>
      </c>
      <c r="K117" s="84" t="str">
        <f t="shared" si="39"/>
        <v>-</v>
      </c>
      <c r="L117" s="84" t="str">
        <f t="shared" si="40"/>
        <v>-</v>
      </c>
      <c r="M117" s="84" t="str">
        <f t="shared" si="41"/>
        <v>-</v>
      </c>
      <c r="N117" s="84" t="str">
        <f t="shared" si="42"/>
        <v>-</v>
      </c>
      <c r="O117" s="84" t="str">
        <f t="shared" si="43"/>
        <v>-</v>
      </c>
      <c r="P117" s="84" t="str">
        <f t="shared" si="44"/>
        <v>-</v>
      </c>
      <c r="Q117" s="84" t="str">
        <f t="shared" si="45"/>
        <v>-</v>
      </c>
      <c r="R117" s="84" t="str">
        <f t="shared" si="46"/>
        <v>-</v>
      </c>
      <c r="S117" s="84" t="str">
        <f t="shared" si="47"/>
        <v>-</v>
      </c>
      <c r="T117" s="84" t="str">
        <f t="shared" si="48"/>
        <v>-</v>
      </c>
      <c r="U117" s="84" t="str">
        <f t="shared" si="49"/>
        <v>-</v>
      </c>
      <c r="V117" s="84" t="str">
        <f t="shared" si="50"/>
        <v>-</v>
      </c>
      <c r="W117" s="84" t="str">
        <f t="shared" si="51"/>
        <v>-</v>
      </c>
      <c r="X117" s="84" t="str">
        <f t="shared" si="52"/>
        <v>-</v>
      </c>
      <c r="Y117" s="84" t="str">
        <f t="shared" si="53"/>
        <v>-</v>
      </c>
      <c r="Z117" s="84" t="str">
        <f t="shared" si="54"/>
        <v>-</v>
      </c>
      <c r="AA117" s="84" t="str">
        <f t="shared" si="55"/>
        <v>-</v>
      </c>
      <c r="AB117" s="84" t="str">
        <f t="shared" si="56"/>
        <v>-</v>
      </c>
      <c r="AC117" s="84" t="str">
        <f t="shared" si="57"/>
        <v>-</v>
      </c>
      <c r="AD117" s="84" t="str">
        <f t="shared" si="58"/>
        <v>-</v>
      </c>
      <c r="AH117" s="38" t="str">
        <f t="shared" si="59"/>
        <v xml:space="preserve">Resíduos inorgânicos não abrangidos em 16 03 03 </v>
      </c>
    </row>
    <row r="118" spans="1:34" x14ac:dyDescent="0.2">
      <c r="A118" s="82" t="s">
        <v>307</v>
      </c>
      <c r="B118" s="83" t="str">
        <f t="shared" si="30"/>
        <v xml:space="preserve">Resíduos orgânicos não abrangidos em 16 03 05 </v>
      </c>
      <c r="C118" s="84" t="str">
        <f t="shared" si="31"/>
        <v>-</v>
      </c>
      <c r="D118" s="84" t="str">
        <f t="shared" si="32"/>
        <v>-</v>
      </c>
      <c r="E118" s="84" t="str">
        <f t="shared" si="33"/>
        <v>-</v>
      </c>
      <c r="F118" s="84" t="str">
        <f t="shared" si="34"/>
        <v>R1</v>
      </c>
      <c r="G118" s="84" t="str">
        <f t="shared" si="35"/>
        <v>-</v>
      </c>
      <c r="H118" s="84" t="str">
        <f t="shared" si="36"/>
        <v>-</v>
      </c>
      <c r="I118" s="84" t="str">
        <f t="shared" si="37"/>
        <v>-</v>
      </c>
      <c r="J118" s="84" t="str">
        <f t="shared" si="38"/>
        <v>-</v>
      </c>
      <c r="K118" s="84" t="str">
        <f t="shared" si="39"/>
        <v>-</v>
      </c>
      <c r="L118" s="84" t="str">
        <f t="shared" si="40"/>
        <v>-</v>
      </c>
      <c r="M118" s="84" t="str">
        <f t="shared" si="41"/>
        <v>-</v>
      </c>
      <c r="N118" s="84" t="str">
        <f t="shared" si="42"/>
        <v>-</v>
      </c>
      <c r="O118" s="84" t="str">
        <f t="shared" si="43"/>
        <v>-</v>
      </c>
      <c r="P118" s="84" t="str">
        <f t="shared" si="44"/>
        <v>-</v>
      </c>
      <c r="Q118" s="84" t="str">
        <f t="shared" si="45"/>
        <v>-</v>
      </c>
      <c r="R118" s="84" t="str">
        <f t="shared" si="46"/>
        <v>-</v>
      </c>
      <c r="S118" s="84" t="str">
        <f t="shared" si="47"/>
        <v>-</v>
      </c>
      <c r="T118" s="84" t="str">
        <f t="shared" si="48"/>
        <v>-</v>
      </c>
      <c r="U118" s="84" t="str">
        <f t="shared" si="49"/>
        <v>-</v>
      </c>
      <c r="V118" s="84" t="str">
        <f t="shared" si="50"/>
        <v>-</v>
      </c>
      <c r="W118" s="84" t="str">
        <f t="shared" si="51"/>
        <v>-</v>
      </c>
      <c r="X118" s="84" t="str">
        <f t="shared" si="52"/>
        <v>-</v>
      </c>
      <c r="Y118" s="84" t="str">
        <f t="shared" si="53"/>
        <v>-</v>
      </c>
      <c r="Z118" s="84" t="str">
        <f t="shared" si="54"/>
        <v>-</v>
      </c>
      <c r="AA118" s="84" t="str">
        <f t="shared" si="55"/>
        <v>-</v>
      </c>
      <c r="AB118" s="84" t="str">
        <f t="shared" si="56"/>
        <v>-</v>
      </c>
      <c r="AC118" s="84" t="str">
        <f t="shared" si="57"/>
        <v>-</v>
      </c>
      <c r="AD118" s="84" t="str">
        <f t="shared" si="58"/>
        <v>-</v>
      </c>
      <c r="AH118" s="38" t="str">
        <f t="shared" si="59"/>
        <v xml:space="preserve">Resíduos orgânicos não abrangidos em 16 03 05 </v>
      </c>
    </row>
    <row r="119" spans="1:34" x14ac:dyDescent="0.2">
      <c r="A119" s="82" t="s">
        <v>572</v>
      </c>
      <c r="B119" s="83" t="str">
        <f t="shared" si="30"/>
        <v>Acumuladores de chumbo</v>
      </c>
      <c r="C119" s="84" t="str">
        <f t="shared" si="31"/>
        <v>R13</v>
      </c>
      <c r="D119" s="84" t="str">
        <f t="shared" si="32"/>
        <v>R13</v>
      </c>
      <c r="E119" s="84" t="str">
        <f t="shared" si="33"/>
        <v>R13</v>
      </c>
      <c r="F119" s="84" t="str">
        <f t="shared" si="34"/>
        <v>-</v>
      </c>
      <c r="G119" s="84" t="str">
        <f t="shared" si="35"/>
        <v>R13</v>
      </c>
      <c r="H119" s="84" t="str">
        <f t="shared" si="36"/>
        <v>R13</v>
      </c>
      <c r="I119" s="84" t="str">
        <f t="shared" si="37"/>
        <v>-</v>
      </c>
      <c r="J119" s="84" t="str">
        <f t="shared" si="38"/>
        <v>R13</v>
      </c>
      <c r="K119" s="84" t="str">
        <f t="shared" si="39"/>
        <v>R13</v>
      </c>
      <c r="L119" s="84" t="str">
        <f t="shared" si="40"/>
        <v>R13</v>
      </c>
      <c r="M119" s="84" t="str">
        <f t="shared" si="41"/>
        <v>R13</v>
      </c>
      <c r="N119" s="84" t="str">
        <f t="shared" si="42"/>
        <v>-</v>
      </c>
      <c r="O119" s="84" t="str">
        <f t="shared" si="43"/>
        <v>-</v>
      </c>
      <c r="P119" s="84" t="str">
        <f t="shared" si="44"/>
        <v>-</v>
      </c>
      <c r="Q119" s="84" t="str">
        <f t="shared" si="45"/>
        <v>R13</v>
      </c>
      <c r="R119" s="84" t="str">
        <f t="shared" si="46"/>
        <v>-</v>
      </c>
      <c r="S119" s="84" t="str">
        <f t="shared" si="47"/>
        <v>R13D</v>
      </c>
      <c r="T119" s="84" t="str">
        <f t="shared" si="48"/>
        <v>R13</v>
      </c>
      <c r="U119" s="84" t="str">
        <f t="shared" si="49"/>
        <v>R13</v>
      </c>
      <c r="V119" s="84" t="str">
        <f t="shared" si="50"/>
        <v>R13</v>
      </c>
      <c r="W119" s="84" t="str">
        <f t="shared" si="51"/>
        <v>-</v>
      </c>
      <c r="X119" s="84" t="str">
        <f t="shared" si="52"/>
        <v>-</v>
      </c>
      <c r="Y119" s="84" t="str">
        <f t="shared" si="53"/>
        <v>-</v>
      </c>
      <c r="Z119" s="84" t="str">
        <f t="shared" si="54"/>
        <v>R13</v>
      </c>
      <c r="AA119" s="84" t="str">
        <f t="shared" si="55"/>
        <v>-</v>
      </c>
      <c r="AB119" s="84" t="str">
        <f t="shared" si="56"/>
        <v>R13</v>
      </c>
      <c r="AC119" s="84" t="str">
        <f t="shared" si="57"/>
        <v>-</v>
      </c>
      <c r="AD119" s="84" t="str">
        <f t="shared" si="58"/>
        <v>R13</v>
      </c>
      <c r="AH119" s="38" t="str">
        <f t="shared" si="59"/>
        <v>Acumuladores de chumbo</v>
      </c>
    </row>
    <row r="120" spans="1:34" x14ac:dyDescent="0.2">
      <c r="A120" s="82" t="s">
        <v>573</v>
      </c>
      <c r="B120" s="83" t="str">
        <f t="shared" si="30"/>
        <v>Acumuladores de níquel-cádmio</v>
      </c>
      <c r="C120" s="84" t="str">
        <f t="shared" si="31"/>
        <v>R13</v>
      </c>
      <c r="D120" s="84" t="str">
        <f t="shared" si="32"/>
        <v>R13</v>
      </c>
      <c r="E120" s="84" t="str">
        <f t="shared" si="33"/>
        <v>R13</v>
      </c>
      <c r="F120" s="84" t="str">
        <f t="shared" si="34"/>
        <v>-</v>
      </c>
      <c r="G120" s="84" t="str">
        <f t="shared" si="35"/>
        <v>R13</v>
      </c>
      <c r="H120" s="84" t="str">
        <f t="shared" si="36"/>
        <v>R13</v>
      </c>
      <c r="I120" s="84" t="str">
        <f t="shared" si="37"/>
        <v>-</v>
      </c>
      <c r="J120" s="84" t="str">
        <f t="shared" si="38"/>
        <v>R13</v>
      </c>
      <c r="K120" s="84" t="str">
        <f t="shared" si="39"/>
        <v>R13</v>
      </c>
      <c r="L120" s="84" t="str">
        <f t="shared" si="40"/>
        <v>R13</v>
      </c>
      <c r="M120" s="84" t="str">
        <f t="shared" si="41"/>
        <v>R13</v>
      </c>
      <c r="N120" s="84" t="str">
        <f t="shared" si="42"/>
        <v>-</v>
      </c>
      <c r="O120" s="84" t="str">
        <f t="shared" si="43"/>
        <v>-</v>
      </c>
      <c r="P120" s="84" t="str">
        <f t="shared" si="44"/>
        <v>-</v>
      </c>
      <c r="Q120" s="84" t="str">
        <f t="shared" si="45"/>
        <v>R13</v>
      </c>
      <c r="R120" s="84" t="str">
        <f t="shared" si="46"/>
        <v>-</v>
      </c>
      <c r="S120" s="84" t="str">
        <f t="shared" si="47"/>
        <v>-</v>
      </c>
      <c r="T120" s="84" t="str">
        <f t="shared" si="48"/>
        <v>R13</v>
      </c>
      <c r="U120" s="84" t="str">
        <f t="shared" si="49"/>
        <v>R13</v>
      </c>
      <c r="V120" s="84" t="str">
        <f t="shared" si="50"/>
        <v>R13</v>
      </c>
      <c r="W120" s="84" t="str">
        <f t="shared" si="51"/>
        <v>-</v>
      </c>
      <c r="X120" s="84" t="str">
        <f t="shared" si="52"/>
        <v>-</v>
      </c>
      <c r="Y120" s="84" t="str">
        <f t="shared" si="53"/>
        <v>-</v>
      </c>
      <c r="Z120" s="84" t="str">
        <f t="shared" si="54"/>
        <v>-</v>
      </c>
      <c r="AA120" s="84" t="str">
        <f t="shared" si="55"/>
        <v>-</v>
      </c>
      <c r="AB120" s="84" t="str">
        <f t="shared" si="56"/>
        <v>-</v>
      </c>
      <c r="AC120" s="84" t="str">
        <f t="shared" si="57"/>
        <v>R13</v>
      </c>
      <c r="AD120" s="84" t="str">
        <f t="shared" si="58"/>
        <v>R13</v>
      </c>
      <c r="AH120" s="38" t="str">
        <f t="shared" si="59"/>
        <v>Acumuladores de níquel-cádmio</v>
      </c>
    </row>
    <row r="121" spans="1:34" x14ac:dyDescent="0.2">
      <c r="A121" s="82" t="s">
        <v>594</v>
      </c>
      <c r="B121" s="83" t="str">
        <f t="shared" si="30"/>
        <v>Pilhas contendo mercúrio</v>
      </c>
      <c r="C121" s="84" t="str">
        <f t="shared" si="31"/>
        <v>-</v>
      </c>
      <c r="D121" s="84" t="str">
        <f t="shared" si="32"/>
        <v>-</v>
      </c>
      <c r="E121" s="84" t="str">
        <f t="shared" si="33"/>
        <v>R13</v>
      </c>
      <c r="F121" s="84" t="str">
        <f t="shared" si="34"/>
        <v>-</v>
      </c>
      <c r="G121" s="84" t="str">
        <f t="shared" si="35"/>
        <v>R13</v>
      </c>
      <c r="H121" s="84" t="str">
        <f t="shared" si="36"/>
        <v>R13</v>
      </c>
      <c r="I121" s="84" t="str">
        <f t="shared" si="37"/>
        <v>-</v>
      </c>
      <c r="J121" s="84" t="str">
        <f t="shared" si="38"/>
        <v>R13</v>
      </c>
      <c r="K121" s="84" t="str">
        <f t="shared" si="39"/>
        <v>R13</v>
      </c>
      <c r="L121" s="84" t="str">
        <f t="shared" si="40"/>
        <v>R13</v>
      </c>
      <c r="M121" s="84" t="str">
        <f t="shared" si="41"/>
        <v>-</v>
      </c>
      <c r="N121" s="84" t="str">
        <f t="shared" si="42"/>
        <v>-</v>
      </c>
      <c r="O121" s="84" t="str">
        <f t="shared" si="43"/>
        <v>-</v>
      </c>
      <c r="P121" s="84" t="str">
        <f t="shared" si="44"/>
        <v>-</v>
      </c>
      <c r="Q121" s="84" t="str">
        <f t="shared" si="45"/>
        <v>-</v>
      </c>
      <c r="R121" s="84" t="str">
        <f t="shared" si="46"/>
        <v>-</v>
      </c>
      <c r="S121" s="84" t="str">
        <f t="shared" si="47"/>
        <v>-</v>
      </c>
      <c r="T121" s="84" t="str">
        <f t="shared" si="48"/>
        <v>R13</v>
      </c>
      <c r="U121" s="84" t="str">
        <f t="shared" si="49"/>
        <v>-</v>
      </c>
      <c r="V121" s="84" t="str">
        <f t="shared" si="50"/>
        <v>-</v>
      </c>
      <c r="W121" s="84" t="str">
        <f t="shared" si="51"/>
        <v>-</v>
      </c>
      <c r="X121" s="84" t="str">
        <f t="shared" si="52"/>
        <v>-</v>
      </c>
      <c r="Y121" s="84" t="str">
        <f t="shared" si="53"/>
        <v>-</v>
      </c>
      <c r="Z121" s="84" t="str">
        <f t="shared" si="54"/>
        <v>-</v>
      </c>
      <c r="AA121" s="84" t="str">
        <f t="shared" si="55"/>
        <v>-</v>
      </c>
      <c r="AB121" s="84" t="str">
        <f t="shared" si="56"/>
        <v>-</v>
      </c>
      <c r="AC121" s="84" t="str">
        <f t="shared" si="57"/>
        <v>R13</v>
      </c>
      <c r="AD121" s="84" t="str">
        <f t="shared" si="58"/>
        <v>-</v>
      </c>
      <c r="AH121" s="38" t="str">
        <f t="shared" si="59"/>
        <v>Pilhas contendo mercúrio</v>
      </c>
    </row>
    <row r="122" spans="1:34" x14ac:dyDescent="0.2">
      <c r="A122" s="82" t="s">
        <v>81</v>
      </c>
      <c r="B122" s="83" t="str">
        <f t="shared" si="30"/>
        <v>Pilhas alcalinas (exceto 16 06 03)</v>
      </c>
      <c r="C122" s="84" t="str">
        <f t="shared" si="31"/>
        <v>-</v>
      </c>
      <c r="D122" s="84" t="str">
        <f t="shared" si="32"/>
        <v>-</v>
      </c>
      <c r="E122" s="84" t="str">
        <f t="shared" si="33"/>
        <v>R13</v>
      </c>
      <c r="F122" s="84" t="str">
        <f t="shared" si="34"/>
        <v>-</v>
      </c>
      <c r="G122" s="84" t="str">
        <f t="shared" si="35"/>
        <v>R13</v>
      </c>
      <c r="H122" s="84" t="str">
        <f t="shared" si="36"/>
        <v>R13</v>
      </c>
      <c r="I122" s="84" t="str">
        <f t="shared" si="37"/>
        <v>-</v>
      </c>
      <c r="J122" s="84" t="str">
        <f t="shared" si="38"/>
        <v>-</v>
      </c>
      <c r="K122" s="84" t="str">
        <f t="shared" si="39"/>
        <v>R13</v>
      </c>
      <c r="L122" s="84" t="str">
        <f t="shared" si="40"/>
        <v>R13</v>
      </c>
      <c r="M122" s="84" t="str">
        <f t="shared" si="41"/>
        <v>-</v>
      </c>
      <c r="N122" s="84" t="str">
        <f t="shared" si="42"/>
        <v>-</v>
      </c>
      <c r="O122" s="84" t="str">
        <f t="shared" si="43"/>
        <v>-</v>
      </c>
      <c r="P122" s="84" t="str">
        <f t="shared" si="44"/>
        <v>-</v>
      </c>
      <c r="Q122" s="84" t="str">
        <f t="shared" si="45"/>
        <v>-</v>
      </c>
      <c r="R122" s="84" t="str">
        <f t="shared" si="46"/>
        <v>-</v>
      </c>
      <c r="S122" s="84" t="str">
        <f t="shared" si="47"/>
        <v>R13B/R13D</v>
      </c>
      <c r="T122" s="84" t="str">
        <f t="shared" si="48"/>
        <v>R13</v>
      </c>
      <c r="U122" s="84" t="str">
        <f t="shared" si="49"/>
        <v>R13</v>
      </c>
      <c r="V122" s="84" t="str">
        <f t="shared" si="50"/>
        <v>R13</v>
      </c>
      <c r="W122" s="84" t="str">
        <f t="shared" si="51"/>
        <v>-</v>
      </c>
      <c r="X122" s="84" t="str">
        <f t="shared" si="52"/>
        <v>-</v>
      </c>
      <c r="Y122" s="84" t="str">
        <f t="shared" si="53"/>
        <v>-</v>
      </c>
      <c r="Z122" s="84" t="str">
        <f t="shared" si="54"/>
        <v>-</v>
      </c>
      <c r="AA122" s="84" t="str">
        <f t="shared" si="55"/>
        <v>-</v>
      </c>
      <c r="AB122" s="84" t="str">
        <f t="shared" si="56"/>
        <v>-</v>
      </c>
      <c r="AC122" s="84" t="str">
        <f t="shared" si="57"/>
        <v>R13</v>
      </c>
      <c r="AD122" s="84" t="str">
        <f t="shared" si="58"/>
        <v>-</v>
      </c>
      <c r="AH122" s="38" t="str">
        <f t="shared" si="59"/>
        <v>Pilhas alcalinas (exceto 16 06 03)</v>
      </c>
    </row>
    <row r="123" spans="1:34" x14ac:dyDescent="0.2">
      <c r="A123" s="82" t="s">
        <v>45</v>
      </c>
      <c r="B123" s="83" t="str">
        <f t="shared" si="30"/>
        <v>Outras pilhas e acumuladores</v>
      </c>
      <c r="C123" s="84" t="str">
        <f t="shared" si="31"/>
        <v>-</v>
      </c>
      <c r="D123" s="84" t="str">
        <f t="shared" si="32"/>
        <v>-</v>
      </c>
      <c r="E123" s="84" t="str">
        <f t="shared" si="33"/>
        <v>R13</v>
      </c>
      <c r="F123" s="84" t="str">
        <f t="shared" si="34"/>
        <v>-</v>
      </c>
      <c r="G123" s="84" t="str">
        <f t="shared" si="35"/>
        <v>R13</v>
      </c>
      <c r="H123" s="84" t="str">
        <f t="shared" si="36"/>
        <v>R13</v>
      </c>
      <c r="I123" s="84" t="str">
        <f t="shared" si="37"/>
        <v>-</v>
      </c>
      <c r="J123" s="84" t="str">
        <f t="shared" si="38"/>
        <v>R13</v>
      </c>
      <c r="K123" s="84" t="str">
        <f t="shared" si="39"/>
        <v>R13</v>
      </c>
      <c r="L123" s="84" t="str">
        <f t="shared" si="40"/>
        <v>R13</v>
      </c>
      <c r="M123" s="84" t="str">
        <f t="shared" si="41"/>
        <v>-</v>
      </c>
      <c r="N123" s="84" t="str">
        <f t="shared" si="42"/>
        <v>-</v>
      </c>
      <c r="O123" s="84" t="str">
        <f t="shared" si="43"/>
        <v>-</v>
      </c>
      <c r="P123" s="84" t="str">
        <f t="shared" si="44"/>
        <v>-</v>
      </c>
      <c r="Q123" s="84" t="str">
        <f t="shared" si="45"/>
        <v>-</v>
      </c>
      <c r="R123" s="84" t="str">
        <f t="shared" si="46"/>
        <v>-</v>
      </c>
      <c r="S123" s="84" t="str">
        <f t="shared" si="47"/>
        <v>-</v>
      </c>
      <c r="T123" s="84" t="str">
        <f t="shared" si="48"/>
        <v>R13</v>
      </c>
      <c r="U123" s="84" t="str">
        <f t="shared" si="49"/>
        <v>R13</v>
      </c>
      <c r="V123" s="84" t="str">
        <f t="shared" si="50"/>
        <v>R13</v>
      </c>
      <c r="W123" s="84" t="str">
        <f t="shared" si="51"/>
        <v>-</v>
      </c>
      <c r="X123" s="84" t="str">
        <f t="shared" si="52"/>
        <v>-</v>
      </c>
      <c r="Y123" s="84" t="str">
        <f t="shared" si="53"/>
        <v>-</v>
      </c>
      <c r="Z123" s="84" t="str">
        <f t="shared" si="54"/>
        <v>-</v>
      </c>
      <c r="AA123" s="84" t="str">
        <f t="shared" si="55"/>
        <v>-</v>
      </c>
      <c r="AB123" s="84" t="str">
        <f t="shared" si="56"/>
        <v>-</v>
      </c>
      <c r="AC123" s="84" t="str">
        <f t="shared" si="57"/>
        <v>R13</v>
      </c>
      <c r="AD123" s="84" t="str">
        <f t="shared" si="58"/>
        <v>-</v>
      </c>
      <c r="AH123" s="38" t="str">
        <f t="shared" si="59"/>
        <v>Outras pilhas e acumuladores</v>
      </c>
    </row>
    <row r="124" spans="1:34" x14ac:dyDescent="0.2">
      <c r="A124" s="82" t="s">
        <v>605</v>
      </c>
      <c r="B124" s="83" t="str">
        <f t="shared" si="30"/>
        <v>Eletrólitos de pilhas e acumuladores, recolhidos separadamente</v>
      </c>
      <c r="C124" s="84" t="str">
        <f t="shared" si="31"/>
        <v>-</v>
      </c>
      <c r="D124" s="84" t="str">
        <f t="shared" si="32"/>
        <v>-</v>
      </c>
      <c r="E124" s="84" t="str">
        <f t="shared" si="33"/>
        <v>R13</v>
      </c>
      <c r="F124" s="84" t="str">
        <f t="shared" si="34"/>
        <v>-</v>
      </c>
      <c r="G124" s="84" t="str">
        <f t="shared" si="35"/>
        <v>R13</v>
      </c>
      <c r="H124" s="84" t="str">
        <f t="shared" si="36"/>
        <v>R13</v>
      </c>
      <c r="I124" s="84" t="str">
        <f t="shared" si="37"/>
        <v>-</v>
      </c>
      <c r="J124" s="84" t="str">
        <f t="shared" si="38"/>
        <v>-</v>
      </c>
      <c r="K124" s="84" t="str">
        <f t="shared" si="39"/>
        <v>R13</v>
      </c>
      <c r="L124" s="84" t="str">
        <f t="shared" si="40"/>
        <v>-</v>
      </c>
      <c r="M124" s="84" t="str">
        <f t="shared" si="41"/>
        <v>-</v>
      </c>
      <c r="N124" s="84" t="str">
        <f t="shared" si="42"/>
        <v>-</v>
      </c>
      <c r="O124" s="84" t="str">
        <f t="shared" si="43"/>
        <v>-</v>
      </c>
      <c r="P124" s="84" t="str">
        <f t="shared" si="44"/>
        <v>-</v>
      </c>
      <c r="Q124" s="84" t="str">
        <f t="shared" si="45"/>
        <v>-</v>
      </c>
      <c r="R124" s="84" t="str">
        <f t="shared" si="46"/>
        <v>-</v>
      </c>
      <c r="S124" s="84" t="str">
        <f t="shared" si="47"/>
        <v>-</v>
      </c>
      <c r="T124" s="84" t="str">
        <f t="shared" si="48"/>
        <v>R13</v>
      </c>
      <c r="U124" s="84" t="str">
        <f t="shared" si="49"/>
        <v>-</v>
      </c>
      <c r="V124" s="84" t="str">
        <f t="shared" si="50"/>
        <v>-</v>
      </c>
      <c r="W124" s="84" t="str">
        <f t="shared" si="51"/>
        <v>-</v>
      </c>
      <c r="X124" s="84" t="str">
        <f t="shared" si="52"/>
        <v>-</v>
      </c>
      <c r="Y124" s="84" t="str">
        <f t="shared" si="53"/>
        <v>-</v>
      </c>
      <c r="Z124" s="84" t="str">
        <f t="shared" si="54"/>
        <v>-</v>
      </c>
      <c r="AA124" s="84" t="str">
        <f t="shared" si="55"/>
        <v>-</v>
      </c>
      <c r="AB124" s="84" t="str">
        <f t="shared" si="56"/>
        <v>-</v>
      </c>
      <c r="AC124" s="84" t="str">
        <f t="shared" si="57"/>
        <v>-</v>
      </c>
      <c r="AD124" s="84" t="str">
        <f t="shared" si="58"/>
        <v>-</v>
      </c>
      <c r="AH124" s="38" t="str">
        <f t="shared" si="59"/>
        <v>Eletrólitos de pilhas e acumuladores, recolhidos separadamente</v>
      </c>
    </row>
    <row r="125" spans="1:34" x14ac:dyDescent="0.2">
      <c r="A125" s="82" t="s">
        <v>659</v>
      </c>
      <c r="B125" s="83" t="str">
        <f t="shared" si="30"/>
        <v>Resíduos contendo hidrocarbonetos</v>
      </c>
      <c r="C125" s="84" t="str">
        <f t="shared" si="31"/>
        <v>-</v>
      </c>
      <c r="D125" s="84" t="str">
        <f t="shared" si="32"/>
        <v>-</v>
      </c>
      <c r="E125" s="84" t="str">
        <f t="shared" si="33"/>
        <v>-</v>
      </c>
      <c r="F125" s="84" t="str">
        <f t="shared" si="34"/>
        <v>-</v>
      </c>
      <c r="G125" s="84" t="str">
        <f t="shared" si="35"/>
        <v>-</v>
      </c>
      <c r="H125" s="84" t="str">
        <f t="shared" si="36"/>
        <v>-</v>
      </c>
      <c r="I125" s="84" t="str">
        <f t="shared" si="37"/>
        <v>-</v>
      </c>
      <c r="J125" s="84" t="str">
        <f t="shared" si="38"/>
        <v>-</v>
      </c>
      <c r="K125" s="84" t="str">
        <f t="shared" si="39"/>
        <v>-</v>
      </c>
      <c r="L125" s="84" t="str">
        <f t="shared" si="40"/>
        <v>-</v>
      </c>
      <c r="M125" s="84" t="str">
        <f t="shared" si="41"/>
        <v>-</v>
      </c>
      <c r="N125" s="84" t="str">
        <f t="shared" si="42"/>
        <v>-</v>
      </c>
      <c r="O125" s="84" t="str">
        <f t="shared" si="43"/>
        <v>-</v>
      </c>
      <c r="P125" s="84" t="str">
        <f t="shared" si="44"/>
        <v>-</v>
      </c>
      <c r="Q125" s="84" t="str">
        <f t="shared" si="45"/>
        <v>-</v>
      </c>
      <c r="R125" s="84" t="str">
        <f t="shared" si="46"/>
        <v>-</v>
      </c>
      <c r="S125" s="84" t="str">
        <f t="shared" si="47"/>
        <v>R13D</v>
      </c>
      <c r="T125" s="84" t="str">
        <f t="shared" si="48"/>
        <v>R13</v>
      </c>
      <c r="U125" s="84" t="str">
        <f t="shared" si="49"/>
        <v>-</v>
      </c>
      <c r="V125" s="84" t="str">
        <f t="shared" si="50"/>
        <v>-</v>
      </c>
      <c r="W125" s="84" t="str">
        <f t="shared" si="51"/>
        <v>-</v>
      </c>
      <c r="X125" s="84" t="str">
        <f t="shared" si="52"/>
        <v>-</v>
      </c>
      <c r="Y125" s="84" t="str">
        <f t="shared" si="53"/>
        <v>-</v>
      </c>
      <c r="Z125" s="84" t="str">
        <f t="shared" si="54"/>
        <v>-</v>
      </c>
      <c r="AA125" s="84" t="str">
        <f t="shared" si="55"/>
        <v>-</v>
      </c>
      <c r="AB125" s="84" t="str">
        <f t="shared" si="56"/>
        <v>-</v>
      </c>
      <c r="AC125" s="84" t="str">
        <f t="shared" si="57"/>
        <v>-</v>
      </c>
      <c r="AD125" s="84" t="str">
        <f t="shared" si="58"/>
        <v>-</v>
      </c>
      <c r="AH125" s="38" t="str">
        <f t="shared" si="59"/>
        <v>Resíduos contendo hidrocarbonetos</v>
      </c>
    </row>
    <row r="126" spans="1:34" x14ac:dyDescent="0.2">
      <c r="A126" s="82" t="s">
        <v>181</v>
      </c>
      <c r="B126" s="83" t="str">
        <f t="shared" si="30"/>
        <v>Catalisadores usados contendo ouro, prata, rénio, ródio, paládio, irídio ou platina (exceto 16 08 07)</v>
      </c>
      <c r="C126" s="84" t="str">
        <f t="shared" si="31"/>
        <v>R13</v>
      </c>
      <c r="D126" s="84" t="str">
        <f t="shared" si="32"/>
        <v>R13</v>
      </c>
      <c r="E126" s="84" t="str">
        <f t="shared" si="33"/>
        <v>-</v>
      </c>
      <c r="F126" s="84" t="str">
        <f t="shared" si="34"/>
        <v>-</v>
      </c>
      <c r="G126" s="84" t="str">
        <f t="shared" si="35"/>
        <v>-</v>
      </c>
      <c r="H126" s="84" t="str">
        <f t="shared" si="36"/>
        <v>-</v>
      </c>
      <c r="I126" s="84" t="str">
        <f t="shared" si="37"/>
        <v>-</v>
      </c>
      <c r="J126" s="84" t="str">
        <f t="shared" si="38"/>
        <v>R13</v>
      </c>
      <c r="K126" s="84" t="str">
        <f t="shared" si="39"/>
        <v>-</v>
      </c>
      <c r="L126" s="84" t="str">
        <f t="shared" si="40"/>
        <v>-</v>
      </c>
      <c r="M126" s="84" t="str">
        <f t="shared" si="41"/>
        <v>R13</v>
      </c>
      <c r="N126" s="84" t="str">
        <f t="shared" si="42"/>
        <v>-</v>
      </c>
      <c r="O126" s="84" t="str">
        <f t="shared" si="43"/>
        <v>-</v>
      </c>
      <c r="P126" s="84" t="str">
        <f t="shared" si="44"/>
        <v>-</v>
      </c>
      <c r="Q126" s="84" t="str">
        <f t="shared" si="45"/>
        <v>R13</v>
      </c>
      <c r="R126" s="84" t="str">
        <f t="shared" si="46"/>
        <v>-</v>
      </c>
      <c r="S126" s="84" t="str">
        <f t="shared" si="47"/>
        <v>-</v>
      </c>
      <c r="T126" s="84" t="str">
        <f t="shared" si="48"/>
        <v>-</v>
      </c>
      <c r="U126" s="84" t="str">
        <f t="shared" si="49"/>
        <v>R13</v>
      </c>
      <c r="V126" s="84" t="str">
        <f t="shared" si="50"/>
        <v>-</v>
      </c>
      <c r="W126" s="84" t="str">
        <f t="shared" si="51"/>
        <v>-</v>
      </c>
      <c r="X126" s="84" t="str">
        <f t="shared" si="52"/>
        <v>-</v>
      </c>
      <c r="Y126" s="84" t="str">
        <f t="shared" si="53"/>
        <v>-</v>
      </c>
      <c r="Z126" s="84" t="str">
        <f t="shared" si="54"/>
        <v>-</v>
      </c>
      <c r="AA126" s="84" t="str">
        <f t="shared" si="55"/>
        <v>-</v>
      </c>
      <c r="AB126" s="84" t="str">
        <f t="shared" si="56"/>
        <v>R13</v>
      </c>
      <c r="AC126" s="84" t="str">
        <f t="shared" si="57"/>
        <v>-</v>
      </c>
      <c r="AD126" s="84" t="str">
        <f t="shared" si="58"/>
        <v>-</v>
      </c>
      <c r="AH126" s="38" t="str">
        <f t="shared" si="59"/>
        <v>Catalisadores usados contendo ouro, prata, rénio, ródio, paládio, irídio ou platina (exceto 16 08 07)</v>
      </c>
    </row>
    <row r="127" spans="1:34" x14ac:dyDescent="0.2">
      <c r="A127" s="82" t="s">
        <v>653</v>
      </c>
      <c r="B127" s="83" t="str">
        <f t="shared" si="30"/>
        <v>Catalisadores usados contendo metais de transição perigosos ou contendo compostos de metais de transição perigosos</v>
      </c>
      <c r="C127" s="84" t="str">
        <f t="shared" si="31"/>
        <v>-</v>
      </c>
      <c r="D127" s="84" t="str">
        <f t="shared" si="32"/>
        <v>-</v>
      </c>
      <c r="E127" s="84" t="str">
        <f t="shared" si="33"/>
        <v>-</v>
      </c>
      <c r="F127" s="84" t="str">
        <f t="shared" si="34"/>
        <v>-</v>
      </c>
      <c r="G127" s="84" t="str">
        <f t="shared" si="35"/>
        <v>-</v>
      </c>
      <c r="H127" s="84" t="str">
        <f t="shared" si="36"/>
        <v>-</v>
      </c>
      <c r="I127" s="84" t="str">
        <f t="shared" si="37"/>
        <v>-</v>
      </c>
      <c r="J127" s="84" t="str">
        <f t="shared" si="38"/>
        <v>R13</v>
      </c>
      <c r="K127" s="84" t="str">
        <f t="shared" si="39"/>
        <v>-</v>
      </c>
      <c r="L127" s="84" t="str">
        <f t="shared" si="40"/>
        <v>-</v>
      </c>
      <c r="M127" s="84" t="str">
        <f t="shared" si="41"/>
        <v>-</v>
      </c>
      <c r="N127" s="84" t="str">
        <f t="shared" si="42"/>
        <v>-</v>
      </c>
      <c r="O127" s="84" t="str">
        <f t="shared" si="43"/>
        <v>-</v>
      </c>
      <c r="P127" s="84" t="str">
        <f t="shared" si="44"/>
        <v>-</v>
      </c>
      <c r="Q127" s="84" t="str">
        <f t="shared" si="45"/>
        <v>-</v>
      </c>
      <c r="R127" s="84" t="str">
        <f t="shared" si="46"/>
        <v>-</v>
      </c>
      <c r="S127" s="84" t="str">
        <f t="shared" si="47"/>
        <v>-</v>
      </c>
      <c r="T127" s="84" t="str">
        <f t="shared" si="48"/>
        <v>-</v>
      </c>
      <c r="U127" s="84" t="str">
        <f t="shared" si="49"/>
        <v>-</v>
      </c>
      <c r="V127" s="84" t="str">
        <f t="shared" si="50"/>
        <v>-</v>
      </c>
      <c r="W127" s="84" t="str">
        <f t="shared" si="51"/>
        <v>-</v>
      </c>
      <c r="X127" s="84" t="str">
        <f t="shared" si="52"/>
        <v>-</v>
      </c>
      <c r="Y127" s="84" t="str">
        <f t="shared" si="53"/>
        <v>-</v>
      </c>
      <c r="Z127" s="84" t="str">
        <f t="shared" si="54"/>
        <v>-</v>
      </c>
      <c r="AA127" s="84" t="str">
        <f t="shared" si="55"/>
        <v>-</v>
      </c>
      <c r="AB127" s="84" t="str">
        <f t="shared" si="56"/>
        <v>-</v>
      </c>
      <c r="AC127" s="84" t="str">
        <f t="shared" si="57"/>
        <v>-</v>
      </c>
      <c r="AD127" s="84" t="str">
        <f t="shared" si="58"/>
        <v>-</v>
      </c>
      <c r="AH127" s="38" t="str">
        <f t="shared" si="59"/>
        <v>Catalisadores usados contendo metais de transição perigosos ou contendo compostos de metais de transição perigosos</v>
      </c>
    </row>
    <row r="128" spans="1:34" x14ac:dyDescent="0.2">
      <c r="A128" s="82" t="s">
        <v>654</v>
      </c>
      <c r="B128" s="83" t="str">
        <f t="shared" si="30"/>
        <v>Catalisadores usados contendo metais de transição ou compostos de metais de transição não especificados de outra forma</v>
      </c>
      <c r="C128" s="84" t="str">
        <f t="shared" si="31"/>
        <v>-</v>
      </c>
      <c r="D128" s="84" t="str">
        <f t="shared" si="32"/>
        <v>-</v>
      </c>
      <c r="E128" s="84" t="str">
        <f t="shared" si="33"/>
        <v>-</v>
      </c>
      <c r="F128" s="84" t="str">
        <f t="shared" si="34"/>
        <v>-</v>
      </c>
      <c r="G128" s="84" t="str">
        <f t="shared" si="35"/>
        <v>-</v>
      </c>
      <c r="H128" s="84" t="str">
        <f t="shared" si="36"/>
        <v>-</v>
      </c>
      <c r="I128" s="84" t="str">
        <f t="shared" si="37"/>
        <v>-</v>
      </c>
      <c r="J128" s="84" t="str">
        <f t="shared" si="38"/>
        <v>R13</v>
      </c>
      <c r="K128" s="84" t="str">
        <f t="shared" si="39"/>
        <v>-</v>
      </c>
      <c r="L128" s="84" t="str">
        <f t="shared" si="40"/>
        <v>-</v>
      </c>
      <c r="M128" s="84" t="str">
        <f t="shared" si="41"/>
        <v>-</v>
      </c>
      <c r="N128" s="84" t="str">
        <f t="shared" si="42"/>
        <v>-</v>
      </c>
      <c r="O128" s="84" t="str">
        <f t="shared" si="43"/>
        <v>-</v>
      </c>
      <c r="P128" s="84" t="str">
        <f t="shared" si="44"/>
        <v>-</v>
      </c>
      <c r="Q128" s="84" t="str">
        <f t="shared" si="45"/>
        <v>-</v>
      </c>
      <c r="R128" s="84" t="str">
        <f t="shared" si="46"/>
        <v>-</v>
      </c>
      <c r="S128" s="84" t="str">
        <f t="shared" si="47"/>
        <v>-</v>
      </c>
      <c r="T128" s="84" t="str">
        <f t="shared" si="48"/>
        <v>-</v>
      </c>
      <c r="U128" s="84" t="str">
        <f t="shared" si="49"/>
        <v>-</v>
      </c>
      <c r="V128" s="84" t="str">
        <f t="shared" si="50"/>
        <v>-</v>
      </c>
      <c r="W128" s="84" t="str">
        <f t="shared" si="51"/>
        <v>-</v>
      </c>
      <c r="X128" s="84" t="str">
        <f t="shared" si="52"/>
        <v>-</v>
      </c>
      <c r="Y128" s="84" t="str">
        <f t="shared" si="53"/>
        <v>-</v>
      </c>
      <c r="Z128" s="84" t="str">
        <f t="shared" si="54"/>
        <v>-</v>
      </c>
      <c r="AA128" s="84" t="str">
        <f t="shared" si="55"/>
        <v>-</v>
      </c>
      <c r="AB128" s="84" t="str">
        <f t="shared" si="56"/>
        <v>-</v>
      </c>
      <c r="AC128" s="84" t="str">
        <f t="shared" si="57"/>
        <v>-</v>
      </c>
      <c r="AD128" s="84" t="str">
        <f t="shared" si="58"/>
        <v>-</v>
      </c>
      <c r="AH128" s="38" t="str">
        <f t="shared" si="59"/>
        <v>Catalisadores usados contendo metais de transição ou compostos de metais de transição não especificados de outra forma</v>
      </c>
    </row>
    <row r="129" spans="1:34" x14ac:dyDescent="0.2">
      <c r="A129" s="82" t="s">
        <v>606</v>
      </c>
      <c r="B129" s="83" t="str">
        <f t="shared" si="30"/>
        <v>Catalisadores usados contaminados com substâncias perigosas</v>
      </c>
      <c r="C129" s="84" t="str">
        <f t="shared" si="31"/>
        <v>-</v>
      </c>
      <c r="D129" s="84" t="str">
        <f t="shared" si="32"/>
        <v>-</v>
      </c>
      <c r="E129" s="84" t="str">
        <f t="shared" si="33"/>
        <v>-</v>
      </c>
      <c r="F129" s="84" t="str">
        <f t="shared" si="34"/>
        <v>-</v>
      </c>
      <c r="G129" s="84" t="str">
        <f t="shared" si="35"/>
        <v>-</v>
      </c>
      <c r="H129" s="84" t="str">
        <f t="shared" si="36"/>
        <v>-</v>
      </c>
      <c r="I129" s="84" t="str">
        <f t="shared" si="37"/>
        <v>-</v>
      </c>
      <c r="J129" s="84" t="str">
        <f t="shared" si="38"/>
        <v>R13</v>
      </c>
      <c r="K129" s="84" t="str">
        <f t="shared" si="39"/>
        <v>-</v>
      </c>
      <c r="L129" s="84" t="str">
        <f t="shared" si="40"/>
        <v>-</v>
      </c>
      <c r="M129" s="84" t="str">
        <f t="shared" si="41"/>
        <v>-</v>
      </c>
      <c r="N129" s="84" t="str">
        <f t="shared" si="42"/>
        <v>-</v>
      </c>
      <c r="O129" s="84" t="str">
        <f t="shared" si="43"/>
        <v>-</v>
      </c>
      <c r="P129" s="84" t="str">
        <f t="shared" si="44"/>
        <v>-</v>
      </c>
      <c r="Q129" s="84" t="str">
        <f t="shared" si="45"/>
        <v>-</v>
      </c>
      <c r="R129" s="84" t="str">
        <f t="shared" si="46"/>
        <v>-</v>
      </c>
      <c r="S129" s="84" t="str">
        <f t="shared" si="47"/>
        <v>R13D</v>
      </c>
      <c r="T129" s="84" t="str">
        <f t="shared" si="48"/>
        <v>R13</v>
      </c>
      <c r="U129" s="84" t="str">
        <f t="shared" si="49"/>
        <v>R13</v>
      </c>
      <c r="V129" s="84" t="str">
        <f t="shared" si="50"/>
        <v>-</v>
      </c>
      <c r="W129" s="84" t="str">
        <f t="shared" si="51"/>
        <v>-</v>
      </c>
      <c r="X129" s="84" t="str">
        <f t="shared" si="52"/>
        <v>-</v>
      </c>
      <c r="Y129" s="84" t="str">
        <f t="shared" si="53"/>
        <v>-</v>
      </c>
      <c r="Z129" s="84" t="str">
        <f t="shared" si="54"/>
        <v>-</v>
      </c>
      <c r="AA129" s="84" t="str">
        <f t="shared" si="55"/>
        <v>-</v>
      </c>
      <c r="AB129" s="84" t="str">
        <f t="shared" si="56"/>
        <v>-</v>
      </c>
      <c r="AC129" s="84" t="str">
        <f t="shared" si="57"/>
        <v>-</v>
      </c>
      <c r="AD129" s="84" t="str">
        <f t="shared" si="58"/>
        <v>-</v>
      </c>
      <c r="AH129" s="38" t="str">
        <f t="shared" si="59"/>
        <v>Catalisadores usados contaminados com substâncias perigosas</v>
      </c>
    </row>
    <row r="130" spans="1:34" x14ac:dyDescent="0.2">
      <c r="A130" s="82" t="s">
        <v>102</v>
      </c>
      <c r="B130" s="83" t="str">
        <f t="shared" si="30"/>
        <v>Betão</v>
      </c>
      <c r="C130" s="84" t="str">
        <f t="shared" si="31"/>
        <v>-</v>
      </c>
      <c r="D130" s="84" t="str">
        <f t="shared" si="32"/>
        <v>-</v>
      </c>
      <c r="E130" s="84" t="str">
        <f t="shared" si="33"/>
        <v xml:space="preserve">D1 </v>
      </c>
      <c r="F130" s="84" t="str">
        <f t="shared" si="34"/>
        <v>-</v>
      </c>
      <c r="G130" s="84" t="str">
        <f t="shared" si="35"/>
        <v>-</v>
      </c>
      <c r="H130" s="84" t="str">
        <f t="shared" si="36"/>
        <v>-</v>
      </c>
      <c r="I130" s="84" t="str">
        <f t="shared" si="37"/>
        <v>-</v>
      </c>
      <c r="J130" s="84" t="str">
        <f t="shared" si="38"/>
        <v>-</v>
      </c>
      <c r="K130" s="84" t="str">
        <f t="shared" si="39"/>
        <v>-</v>
      </c>
      <c r="L130" s="84" t="str">
        <f t="shared" si="40"/>
        <v>-</v>
      </c>
      <c r="M130" s="84" t="str">
        <f t="shared" si="41"/>
        <v>-</v>
      </c>
      <c r="N130" s="84" t="str">
        <f t="shared" si="42"/>
        <v>-</v>
      </c>
      <c r="O130" s="84" t="str">
        <f t="shared" si="43"/>
        <v>-</v>
      </c>
      <c r="P130" s="84" t="str">
        <f t="shared" si="44"/>
        <v>-</v>
      </c>
      <c r="Q130" s="84" t="str">
        <f t="shared" si="45"/>
        <v>-</v>
      </c>
      <c r="R130" s="84" t="str">
        <f t="shared" si="46"/>
        <v>-</v>
      </c>
      <c r="S130" s="84" t="str">
        <f t="shared" si="47"/>
        <v>R12C/D13/R13D</v>
      </c>
      <c r="T130" s="84" t="str">
        <f t="shared" si="48"/>
        <v>-</v>
      </c>
      <c r="U130" s="84" t="str">
        <f t="shared" si="49"/>
        <v>D13, R15</v>
      </c>
      <c r="V130" s="84" t="str">
        <f t="shared" si="50"/>
        <v>R13/D15</v>
      </c>
      <c r="W130" s="84" t="str">
        <f t="shared" si="51"/>
        <v>-</v>
      </c>
      <c r="X130" s="84" t="str">
        <f t="shared" si="52"/>
        <v>-</v>
      </c>
      <c r="Y130" s="84" t="str">
        <f t="shared" si="53"/>
        <v>R12A/R5I</v>
      </c>
      <c r="Z130" s="84" t="str">
        <f t="shared" si="54"/>
        <v>-</v>
      </c>
      <c r="AA130" s="84" t="str">
        <f t="shared" si="55"/>
        <v>D1</v>
      </c>
      <c r="AB130" s="84" t="str">
        <f t="shared" si="56"/>
        <v>-</v>
      </c>
      <c r="AC130" s="84" t="str">
        <f t="shared" si="57"/>
        <v>-</v>
      </c>
      <c r="AD130" s="84" t="str">
        <f t="shared" si="58"/>
        <v>-</v>
      </c>
      <c r="AH130" s="38" t="str">
        <f t="shared" si="59"/>
        <v>Betão</v>
      </c>
    </row>
    <row r="131" spans="1:34" x14ac:dyDescent="0.2">
      <c r="A131" s="82" t="s">
        <v>103</v>
      </c>
      <c r="B131" s="83" t="str">
        <f t="shared" si="30"/>
        <v>Tijolos</v>
      </c>
      <c r="C131" s="84" t="str">
        <f t="shared" si="31"/>
        <v>-</v>
      </c>
      <c r="D131" s="84" t="str">
        <f t="shared" si="32"/>
        <v>-</v>
      </c>
      <c r="E131" s="84" t="str">
        <f t="shared" si="33"/>
        <v>D1</v>
      </c>
      <c r="F131" s="84" t="str">
        <f t="shared" si="34"/>
        <v>-</v>
      </c>
      <c r="G131" s="84" t="str">
        <f t="shared" si="35"/>
        <v>-</v>
      </c>
      <c r="H131" s="84" t="str">
        <f t="shared" si="36"/>
        <v>-</v>
      </c>
      <c r="I131" s="84" t="str">
        <f t="shared" si="37"/>
        <v>-</v>
      </c>
      <c r="J131" s="84" t="str">
        <f t="shared" si="38"/>
        <v>-</v>
      </c>
      <c r="K131" s="84" t="str">
        <f t="shared" si="39"/>
        <v>-</v>
      </c>
      <c r="L131" s="84" t="str">
        <f t="shared" si="40"/>
        <v>-</v>
      </c>
      <c r="M131" s="84" t="str">
        <f t="shared" si="41"/>
        <v>-</v>
      </c>
      <c r="N131" s="84" t="str">
        <f t="shared" si="42"/>
        <v>-</v>
      </c>
      <c r="O131" s="84" t="str">
        <f t="shared" si="43"/>
        <v>-</v>
      </c>
      <c r="P131" s="84" t="str">
        <f t="shared" si="44"/>
        <v>-</v>
      </c>
      <c r="Q131" s="84" t="str">
        <f t="shared" si="45"/>
        <v>-</v>
      </c>
      <c r="R131" s="84" t="str">
        <f t="shared" si="46"/>
        <v>-</v>
      </c>
      <c r="S131" s="84" t="str">
        <f t="shared" si="47"/>
        <v>R12C/D13/R13D</v>
      </c>
      <c r="T131" s="84" t="str">
        <f t="shared" si="48"/>
        <v>-</v>
      </c>
      <c r="U131" s="84" t="str">
        <f t="shared" si="49"/>
        <v>D13, R15</v>
      </c>
      <c r="V131" s="84" t="str">
        <f t="shared" si="50"/>
        <v>R13/D15</v>
      </c>
      <c r="W131" s="84" t="str">
        <f t="shared" si="51"/>
        <v>-</v>
      </c>
      <c r="X131" s="84" t="str">
        <f t="shared" si="52"/>
        <v>-</v>
      </c>
      <c r="Y131" s="84" t="str">
        <f t="shared" si="53"/>
        <v>R12A/R5I</v>
      </c>
      <c r="Z131" s="84" t="str">
        <f t="shared" si="54"/>
        <v>-</v>
      </c>
      <c r="AA131" s="84" t="str">
        <f t="shared" si="55"/>
        <v>D1</v>
      </c>
      <c r="AB131" s="84" t="str">
        <f t="shared" si="56"/>
        <v>-</v>
      </c>
      <c r="AC131" s="84" t="str">
        <f t="shared" si="57"/>
        <v>-</v>
      </c>
      <c r="AD131" s="84" t="str">
        <f t="shared" si="58"/>
        <v>-</v>
      </c>
      <c r="AH131" s="38" t="str">
        <f t="shared" si="59"/>
        <v>Tijolos</v>
      </c>
    </row>
    <row r="132" spans="1:34" x14ac:dyDescent="0.2">
      <c r="A132" s="82" t="s">
        <v>104</v>
      </c>
      <c r="B132" s="83" t="str">
        <f t="shared" si="30"/>
        <v>Ladrilhos, telhas e materiais cerâmicos</v>
      </c>
      <c r="C132" s="84" t="str">
        <f t="shared" si="31"/>
        <v>-</v>
      </c>
      <c r="D132" s="84" t="str">
        <f t="shared" si="32"/>
        <v>-</v>
      </c>
      <c r="E132" s="84" t="str">
        <f t="shared" si="33"/>
        <v xml:space="preserve">D1 </v>
      </c>
      <c r="F132" s="84" t="str">
        <f t="shared" si="34"/>
        <v>-</v>
      </c>
      <c r="G132" s="84" t="str">
        <f t="shared" si="35"/>
        <v>-</v>
      </c>
      <c r="H132" s="84" t="str">
        <f t="shared" si="36"/>
        <v>-</v>
      </c>
      <c r="I132" s="84" t="str">
        <f t="shared" si="37"/>
        <v>-</v>
      </c>
      <c r="J132" s="84" t="str">
        <f t="shared" si="38"/>
        <v>-</v>
      </c>
      <c r="K132" s="84" t="str">
        <f t="shared" si="39"/>
        <v>-</v>
      </c>
      <c r="L132" s="84" t="str">
        <f t="shared" si="40"/>
        <v>-</v>
      </c>
      <c r="M132" s="84" t="str">
        <f t="shared" si="41"/>
        <v>-</v>
      </c>
      <c r="N132" s="84" t="str">
        <f t="shared" si="42"/>
        <v>-</v>
      </c>
      <c r="O132" s="84" t="str">
        <f t="shared" si="43"/>
        <v>-</v>
      </c>
      <c r="P132" s="84" t="str">
        <f t="shared" si="44"/>
        <v>-</v>
      </c>
      <c r="Q132" s="84" t="str">
        <f t="shared" si="45"/>
        <v>-</v>
      </c>
      <c r="R132" s="84" t="str">
        <f t="shared" si="46"/>
        <v>-</v>
      </c>
      <c r="S132" s="84" t="str">
        <f t="shared" si="47"/>
        <v>R12C/D13/R13D</v>
      </c>
      <c r="T132" s="84" t="str">
        <f t="shared" si="48"/>
        <v>-</v>
      </c>
      <c r="U132" s="84" t="str">
        <f t="shared" si="49"/>
        <v>D13, R15</v>
      </c>
      <c r="V132" s="84" t="str">
        <f t="shared" si="50"/>
        <v>R13/D15</v>
      </c>
      <c r="W132" s="84" t="str">
        <f t="shared" si="51"/>
        <v>-</v>
      </c>
      <c r="X132" s="84" t="str">
        <f t="shared" si="52"/>
        <v>-</v>
      </c>
      <c r="Y132" s="84" t="str">
        <f t="shared" si="53"/>
        <v>R12A/R5I</v>
      </c>
      <c r="Z132" s="84" t="str">
        <f t="shared" si="54"/>
        <v>-</v>
      </c>
      <c r="AA132" s="84" t="str">
        <f t="shared" si="55"/>
        <v>D1</v>
      </c>
      <c r="AB132" s="84" t="str">
        <f t="shared" si="56"/>
        <v>-</v>
      </c>
      <c r="AC132" s="84" t="str">
        <f t="shared" si="57"/>
        <v>-</v>
      </c>
      <c r="AD132" s="84" t="str">
        <f t="shared" si="58"/>
        <v>-</v>
      </c>
      <c r="AH132" s="38" t="str">
        <f t="shared" si="59"/>
        <v>Ladrilhos, telhas e materiais cerâmicos</v>
      </c>
    </row>
    <row r="133" spans="1:34" x14ac:dyDescent="0.2">
      <c r="A133" s="82" t="s">
        <v>666</v>
      </c>
      <c r="B133" s="83" t="str">
        <f t="shared" si="30"/>
        <v>Misturas ou frações separadas de betão, tijolos, ladrilhos, telhas e materiais cerâmicos contendo substâncias perigosas</v>
      </c>
      <c r="C133" s="84" t="str">
        <f t="shared" si="31"/>
        <v>-</v>
      </c>
      <c r="D133" s="84" t="str">
        <f t="shared" si="32"/>
        <v>-</v>
      </c>
      <c r="E133" s="84" t="str">
        <f t="shared" si="33"/>
        <v>-</v>
      </c>
      <c r="F133" s="84" t="str">
        <f t="shared" si="34"/>
        <v>-</v>
      </c>
      <c r="G133" s="84" t="str">
        <f t="shared" si="35"/>
        <v>-</v>
      </c>
      <c r="H133" s="84" t="str">
        <f t="shared" si="36"/>
        <v>-</v>
      </c>
      <c r="I133" s="84" t="str">
        <f t="shared" si="37"/>
        <v>-</v>
      </c>
      <c r="J133" s="84" t="str">
        <f t="shared" si="38"/>
        <v>-</v>
      </c>
      <c r="K133" s="84" t="str">
        <f t="shared" si="39"/>
        <v>-</v>
      </c>
      <c r="L133" s="84" t="str">
        <f t="shared" si="40"/>
        <v>-</v>
      </c>
      <c r="M133" s="84" t="str">
        <f t="shared" si="41"/>
        <v>-</v>
      </c>
      <c r="N133" s="84" t="str">
        <f t="shared" si="42"/>
        <v>-</v>
      </c>
      <c r="O133" s="84" t="str">
        <f t="shared" si="43"/>
        <v>-</v>
      </c>
      <c r="P133" s="84" t="str">
        <f t="shared" si="44"/>
        <v>-</v>
      </c>
      <c r="Q133" s="84" t="str">
        <f t="shared" si="45"/>
        <v>-</v>
      </c>
      <c r="R133" s="84" t="str">
        <f t="shared" si="46"/>
        <v>-</v>
      </c>
      <c r="S133" s="84" t="str">
        <f t="shared" si="47"/>
        <v>-</v>
      </c>
      <c r="T133" s="84" t="str">
        <f t="shared" si="48"/>
        <v>-</v>
      </c>
      <c r="U133" s="84" t="str">
        <f t="shared" si="49"/>
        <v>R13</v>
      </c>
      <c r="V133" s="84" t="str">
        <f t="shared" si="50"/>
        <v>-</v>
      </c>
      <c r="W133" s="84" t="str">
        <f t="shared" si="51"/>
        <v>-</v>
      </c>
      <c r="X133" s="84" t="str">
        <f t="shared" si="52"/>
        <v>-</v>
      </c>
      <c r="Y133" s="84" t="str">
        <f t="shared" si="53"/>
        <v>-</v>
      </c>
      <c r="Z133" s="84" t="str">
        <f t="shared" si="54"/>
        <v>-</v>
      </c>
      <c r="AA133" s="84" t="str">
        <f t="shared" si="55"/>
        <v>-</v>
      </c>
      <c r="AB133" s="84" t="str">
        <f t="shared" si="56"/>
        <v>-</v>
      </c>
      <c r="AC133" s="84" t="str">
        <f t="shared" si="57"/>
        <v>-</v>
      </c>
      <c r="AD133" s="84" t="str">
        <f t="shared" si="58"/>
        <v>-</v>
      </c>
      <c r="AH133" s="38" t="str">
        <f t="shared" si="59"/>
        <v>Misturas ou frações separadas de betão, tijolos, ladrilhos, telhas e materiais cerâmicos contendo substâncias perigosas</v>
      </c>
    </row>
    <row r="134" spans="1:34" x14ac:dyDescent="0.2">
      <c r="A134" s="82" t="s">
        <v>105</v>
      </c>
      <c r="B134" s="83" t="str">
        <f t="shared" si="30"/>
        <v>Misturas de betão, tijolos, ladrilhos, telhas e materiais cerâmicos, não abrangidas em 17 01 06</v>
      </c>
      <c r="C134" s="84" t="str">
        <f t="shared" si="31"/>
        <v>-</v>
      </c>
      <c r="D134" s="84" t="str">
        <f t="shared" si="32"/>
        <v>-</v>
      </c>
      <c r="E134" s="84" t="str">
        <f t="shared" si="33"/>
        <v xml:space="preserve">D1 </v>
      </c>
      <c r="F134" s="84" t="str">
        <f t="shared" si="34"/>
        <v>D1</v>
      </c>
      <c r="G134" s="84" t="str">
        <f t="shared" si="35"/>
        <v>-</v>
      </c>
      <c r="H134" s="84" t="str">
        <f t="shared" si="36"/>
        <v>-</v>
      </c>
      <c r="I134" s="84" t="str">
        <f t="shared" si="37"/>
        <v>-</v>
      </c>
      <c r="J134" s="84" t="str">
        <f t="shared" si="38"/>
        <v>-</v>
      </c>
      <c r="K134" s="84" t="str">
        <f t="shared" si="39"/>
        <v>-</v>
      </c>
      <c r="L134" s="84" t="str">
        <f t="shared" si="40"/>
        <v>-</v>
      </c>
      <c r="M134" s="84" t="str">
        <f t="shared" si="41"/>
        <v>-</v>
      </c>
      <c r="N134" s="84" t="str">
        <f t="shared" si="42"/>
        <v>-</v>
      </c>
      <c r="O134" s="84" t="str">
        <f t="shared" si="43"/>
        <v>-</v>
      </c>
      <c r="P134" s="84" t="str">
        <f t="shared" si="44"/>
        <v>-</v>
      </c>
      <c r="Q134" s="84" t="str">
        <f t="shared" si="45"/>
        <v>-</v>
      </c>
      <c r="R134" s="84" t="str">
        <f t="shared" si="46"/>
        <v>-</v>
      </c>
      <c r="S134" s="84" t="str">
        <f t="shared" si="47"/>
        <v>R12C/D13/R13D</v>
      </c>
      <c r="T134" s="84" t="str">
        <f t="shared" si="48"/>
        <v>D13/D15</v>
      </c>
      <c r="U134" s="84" t="str">
        <f t="shared" si="49"/>
        <v>D13, D15</v>
      </c>
      <c r="V134" s="84" t="str">
        <f t="shared" si="50"/>
        <v>R13/D15</v>
      </c>
      <c r="W134" s="84" t="str">
        <f t="shared" si="51"/>
        <v>-</v>
      </c>
      <c r="X134" s="84" t="str">
        <f t="shared" si="52"/>
        <v>-</v>
      </c>
      <c r="Y134" s="84" t="str">
        <f t="shared" si="53"/>
        <v>R12A/R5I</v>
      </c>
      <c r="Z134" s="84" t="str">
        <f t="shared" si="54"/>
        <v>-</v>
      </c>
      <c r="AA134" s="84" t="str">
        <f t="shared" si="55"/>
        <v>D1</v>
      </c>
      <c r="AB134" s="84" t="str">
        <f t="shared" si="56"/>
        <v>-</v>
      </c>
      <c r="AC134" s="84" t="str">
        <f t="shared" si="57"/>
        <v>-</v>
      </c>
      <c r="AD134" s="84" t="str">
        <f t="shared" si="58"/>
        <v>-</v>
      </c>
      <c r="AH134" s="38" t="str">
        <f t="shared" si="59"/>
        <v>Misturas de betão, tijolos, ladrilhos, telhas e materiais cerâmicos, não abrangidas em 17 01 06</v>
      </c>
    </row>
    <row r="135" spans="1:34" x14ac:dyDescent="0.2">
      <c r="A135" s="82" t="s">
        <v>106</v>
      </c>
      <c r="B135" s="83" t="str">
        <f t="shared" ref="B135:B198" si="60">IFERROR(VLOOKUP($A135,EXPERI,2,FALSE),"-")</f>
        <v>Madeira</v>
      </c>
      <c r="C135" s="84" t="str">
        <f t="shared" ref="C135:C198" si="61">IFERROR(VLOOKUP($A135,ADELINOGONÇALVES,2,FALSE),"-")</f>
        <v>D15</v>
      </c>
      <c r="D135" s="84" t="str">
        <f t="shared" ref="D135:D198" si="62">IFERROR(VLOOKUP($A135,ANTONIOISIDRO,2,FALSE),"-")</f>
        <v>-</v>
      </c>
      <c r="E135" s="84" t="str">
        <f t="shared" ref="E135:E198" si="63">IFERROR(VLOOKUP($A135,ARMCPRS,2,FALSE),"-")</f>
        <v>R12/R13</v>
      </c>
      <c r="F135" s="84" t="str">
        <f t="shared" ref="F135:F198" si="64">IFERROR(VLOOKUP($A135,ARMETRS,2,FALSE),"-")</f>
        <v>R1</v>
      </c>
      <c r="G135" s="84" t="str">
        <f t="shared" ref="G135:G198" si="65">IFERROR(VLOOKUP($A135,ARMETZLET,2,FALSE),"-")</f>
        <v>R13/D15, R12/D13</v>
      </c>
      <c r="H135" s="84" t="str">
        <f t="shared" ref="H135:H198" si="66">IFERROR(VLOOKUP($A135,ARMETZO,2,FALSE),"-")</f>
        <v>R13/D15</v>
      </c>
      <c r="I135" s="84" t="str">
        <f t="shared" ref="I135:I198" si="67">IFERROR(VLOOKUP($A135,APICIUS,2,FALSE),"-")</f>
        <v>-</v>
      </c>
      <c r="J135" s="84" t="str">
        <f t="shared" ref="J135:J198" si="68">IFERROR(VLOOKUP($A135,AUTORIBEIRA,2,FALSE),"-")</f>
        <v>-</v>
      </c>
      <c r="K135" s="84" t="str">
        <f t="shared" ref="K135:K198" si="69">IFERROR(VLOOKUP($A135,CCORREIA,2,FALSE),"-")</f>
        <v>-</v>
      </c>
      <c r="L135" s="84" t="str">
        <f t="shared" ref="L135:L198" si="70">IFERROR(VLOOKUP($A135,CMF,2,FALSE),"-")</f>
        <v>R12/R13</v>
      </c>
      <c r="M135" s="84" t="str">
        <f t="shared" ref="M135:M198" si="71">IFERROR(VLOOKUP($A135,DVG,2,FALSE),"-")</f>
        <v>-</v>
      </c>
      <c r="N135" s="84" t="str">
        <f t="shared" ref="N135:N198" si="72">IFERROR(VLOOKUP($A135,ECOCOLOR,2,FALSE),"-")</f>
        <v>-</v>
      </c>
      <c r="O135" s="84" t="str">
        <f t="shared" ref="O135:O198" si="73">IFERROR(VLOOKUP($A135,FILTRAMADEIRA,2,FALSE),"-")</f>
        <v>-</v>
      </c>
      <c r="P135" s="84" t="str">
        <f t="shared" ref="P135:P198" si="74">IFERROR(VLOOKUP($A135,HIPERSUCATA,2,FALSE),"-")</f>
        <v>-</v>
      </c>
      <c r="Q135" s="84" t="str">
        <f t="shared" ref="Q135:Q198" si="75">IFERROR(VLOOKUP($A135,HJSUCATA,2,FALSE),"-")</f>
        <v>-</v>
      </c>
      <c r="R135" s="84" t="str">
        <f t="shared" ref="R135:R198" si="76">IFERROR(VLOOKUP($A135,INTERQUANTUM,2,FALSE),"-")</f>
        <v>-</v>
      </c>
      <c r="S135" s="84" t="str">
        <f t="shared" ref="S135:S198" si="77">IFERROR(VLOOKUP($A135,MADEIRACARTAOCAMACHA,2,FALSE),"-")</f>
        <v>R12B/D13/R3A</v>
      </c>
      <c r="T135" s="84" t="str">
        <f t="shared" ref="T135:T198" si="78">IFERROR(VLOOKUP($A135,MADEIRACARTAOVASCOGIL,2,FALSE),"-")</f>
        <v>R12/D13, R13/D15</v>
      </c>
      <c r="U135" s="84" t="str">
        <f t="shared" ref="U135:U198" si="79">IFERROR(VLOOKUP($A135,MWRBOAMORTE,2,FALSE),"-")</f>
        <v>D15</v>
      </c>
      <c r="V135" s="84" t="str">
        <f t="shared" ref="V135:V198" si="80">IFERROR(VLOOKUP($A135,MWRCAMACHA,2,FALSE),"-")</f>
        <v>R12/D15</v>
      </c>
      <c r="W135" s="84" t="str">
        <f t="shared" ref="W135:W198" si="81">IFERROR(VLOOKUP($A135,OLC,2,FALSE),"-")</f>
        <v>-</v>
      </c>
      <c r="X135" s="84" t="str">
        <f t="shared" ref="X135:X198" si="82">IFERROR(VLOOKUP($A135,OLEOTORRES,2,FALSE),"-")</f>
        <v>-</v>
      </c>
      <c r="Y135" s="84" t="str">
        <f t="shared" ref="Y135:Y198" si="83">IFERROR(VLOOKUP($A135,PANARIBLOCO,2,FALSE),"-")</f>
        <v>-</v>
      </c>
      <c r="Z135" s="84" t="str">
        <f t="shared" ref="Z135:Z198" si="84">IFERROR(VLOOKUP($A135,PEÇASRAM,2,FALSE),"-")</f>
        <v>-</v>
      </c>
      <c r="AA135" s="84" t="str">
        <f t="shared" ref="AA135:AA198" si="85">IFERROR(VLOOKUP($A135,QUINTATERRABOA,2,FALSE),"-")</f>
        <v>-</v>
      </c>
      <c r="AB135" s="84" t="str">
        <f t="shared" ref="AB135:AB198" si="86">IFERROR(VLOOKUP($A135,RECICLILHA,2,FALSE),"-")</f>
        <v>R12/R13</v>
      </c>
      <c r="AC135" s="84" t="str">
        <f t="shared" ref="AC135:AC198" si="87">IFERROR(VLOOKUP($A135,SERLIMA,2,FALSE),"-")</f>
        <v>-</v>
      </c>
      <c r="AD135" s="84" t="str">
        <f t="shared" ref="AD135:AD198" si="88">IFERROR(VLOOKUP($A135,SOCISCO,2,FALSE),"-")</f>
        <v>R13</v>
      </c>
      <c r="AH135" s="38" t="str">
        <f t="shared" ref="AH135:AH198" si="89">IFERROR(VLOOKUP($A135,EXPERI,2,FALSE),"-")</f>
        <v>Madeira</v>
      </c>
    </row>
    <row r="136" spans="1:34" x14ac:dyDescent="0.2">
      <c r="A136" s="82" t="s">
        <v>107</v>
      </c>
      <c r="B136" s="83" t="str">
        <f t="shared" si="60"/>
        <v>Vidro</v>
      </c>
      <c r="C136" s="84" t="str">
        <f t="shared" si="61"/>
        <v>D13</v>
      </c>
      <c r="D136" s="84" t="str">
        <f t="shared" si="62"/>
        <v>-</v>
      </c>
      <c r="E136" s="84" t="str">
        <f t="shared" si="63"/>
        <v>D1</v>
      </c>
      <c r="F136" s="84" t="str">
        <f t="shared" si="64"/>
        <v>D1</v>
      </c>
      <c r="G136" s="84" t="str">
        <f t="shared" si="65"/>
        <v>D13/D15</v>
      </c>
      <c r="H136" s="84" t="str">
        <f t="shared" si="66"/>
        <v>R13/D15</v>
      </c>
      <c r="I136" s="84" t="str">
        <f t="shared" si="67"/>
        <v>-</v>
      </c>
      <c r="J136" s="84" t="str">
        <f t="shared" si="68"/>
        <v>-</v>
      </c>
      <c r="K136" s="84" t="str">
        <f t="shared" si="69"/>
        <v>-</v>
      </c>
      <c r="L136" s="84" t="str">
        <f t="shared" si="70"/>
        <v>D13/D15</v>
      </c>
      <c r="M136" s="84" t="str">
        <f t="shared" si="71"/>
        <v>-</v>
      </c>
      <c r="N136" s="84" t="str">
        <f t="shared" si="72"/>
        <v>-</v>
      </c>
      <c r="O136" s="84" t="str">
        <f t="shared" si="73"/>
        <v>-</v>
      </c>
      <c r="P136" s="84" t="str">
        <f t="shared" si="74"/>
        <v>-</v>
      </c>
      <c r="Q136" s="84" t="str">
        <f t="shared" si="75"/>
        <v>-</v>
      </c>
      <c r="R136" s="84" t="str">
        <f t="shared" si="76"/>
        <v>-</v>
      </c>
      <c r="S136" s="84" t="str">
        <f t="shared" si="77"/>
        <v>R12I/D13/R13D</v>
      </c>
      <c r="T136" s="84" t="str">
        <f t="shared" si="78"/>
        <v>R12/D13</v>
      </c>
      <c r="U136" s="84" t="str">
        <f t="shared" si="79"/>
        <v>D13</v>
      </c>
      <c r="V136" s="84" t="str">
        <f t="shared" si="80"/>
        <v>D15</v>
      </c>
      <c r="W136" s="84" t="str">
        <f t="shared" si="81"/>
        <v>-</v>
      </c>
      <c r="X136" s="84" t="str">
        <f t="shared" si="82"/>
        <v>-</v>
      </c>
      <c r="Y136" s="84" t="str">
        <f t="shared" si="83"/>
        <v>-</v>
      </c>
      <c r="Z136" s="84" t="str">
        <f t="shared" si="84"/>
        <v>-</v>
      </c>
      <c r="AA136" s="84" t="str">
        <f t="shared" si="85"/>
        <v>D1</v>
      </c>
      <c r="AB136" s="84" t="str">
        <f t="shared" si="86"/>
        <v>D15</v>
      </c>
      <c r="AC136" s="84" t="str">
        <f t="shared" si="87"/>
        <v>-</v>
      </c>
      <c r="AD136" s="84" t="str">
        <f t="shared" si="88"/>
        <v>R13</v>
      </c>
      <c r="AH136" s="38" t="str">
        <f t="shared" si="89"/>
        <v>Vidro</v>
      </c>
    </row>
    <row r="137" spans="1:34" x14ac:dyDescent="0.2">
      <c r="A137" s="82" t="s">
        <v>78</v>
      </c>
      <c r="B137" s="83" t="str">
        <f t="shared" si="60"/>
        <v>Plástico</v>
      </c>
      <c r="C137" s="84" t="str">
        <f t="shared" si="61"/>
        <v>R12/D13</v>
      </c>
      <c r="D137" s="84" t="str">
        <f t="shared" si="62"/>
        <v>-</v>
      </c>
      <c r="E137" s="84" t="str">
        <f t="shared" si="63"/>
        <v>R12/R13</v>
      </c>
      <c r="F137" s="84" t="str">
        <f t="shared" si="64"/>
        <v>R1</v>
      </c>
      <c r="G137" s="84" t="str">
        <f t="shared" si="65"/>
        <v>R12/D13, D15</v>
      </c>
      <c r="H137" s="84" t="str">
        <f t="shared" si="66"/>
        <v>R13/D15</v>
      </c>
      <c r="I137" s="84" t="str">
        <f t="shared" si="67"/>
        <v>-</v>
      </c>
      <c r="J137" s="84" t="str">
        <f t="shared" si="68"/>
        <v>-</v>
      </c>
      <c r="K137" s="84" t="str">
        <f t="shared" si="69"/>
        <v>-</v>
      </c>
      <c r="L137" s="84" t="str">
        <f t="shared" si="70"/>
        <v>R12/R13</v>
      </c>
      <c r="M137" s="84" t="str">
        <f t="shared" si="71"/>
        <v>-</v>
      </c>
      <c r="N137" s="84" t="str">
        <f t="shared" si="72"/>
        <v>-</v>
      </c>
      <c r="O137" s="84" t="str">
        <f t="shared" si="73"/>
        <v>-</v>
      </c>
      <c r="P137" s="84" t="str">
        <f t="shared" si="74"/>
        <v>-</v>
      </c>
      <c r="Q137" s="84" t="str">
        <f t="shared" si="75"/>
        <v>-</v>
      </c>
      <c r="R137" s="84" t="str">
        <f t="shared" si="76"/>
        <v>-</v>
      </c>
      <c r="S137" s="84" t="str">
        <f t="shared" si="77"/>
        <v>R12B/D13</v>
      </c>
      <c r="T137" s="84" t="str">
        <f t="shared" si="78"/>
        <v>-</v>
      </c>
      <c r="U137" s="84" t="str">
        <f t="shared" si="79"/>
        <v>R12, D13</v>
      </c>
      <c r="V137" s="84" t="str">
        <f t="shared" si="80"/>
        <v>R12/D15</v>
      </c>
      <c r="W137" s="84" t="str">
        <f t="shared" si="81"/>
        <v>-</v>
      </c>
      <c r="X137" s="84" t="str">
        <f t="shared" si="82"/>
        <v>-</v>
      </c>
      <c r="Y137" s="84" t="str">
        <f t="shared" si="83"/>
        <v>-</v>
      </c>
      <c r="Z137" s="84" t="str">
        <f t="shared" si="84"/>
        <v>-</v>
      </c>
      <c r="AA137" s="84" t="str">
        <f t="shared" si="85"/>
        <v>-</v>
      </c>
      <c r="AB137" s="84" t="str">
        <f t="shared" si="86"/>
        <v>-</v>
      </c>
      <c r="AC137" s="84" t="str">
        <f t="shared" si="87"/>
        <v>-</v>
      </c>
      <c r="AD137" s="84" t="str">
        <f t="shared" si="88"/>
        <v>R13</v>
      </c>
      <c r="AH137" s="38" t="str">
        <f t="shared" si="89"/>
        <v>Plástico</v>
      </c>
    </row>
    <row r="138" spans="1:34" x14ac:dyDescent="0.2">
      <c r="A138" s="82" t="s">
        <v>660</v>
      </c>
      <c r="B138" s="83" t="str">
        <f t="shared" si="60"/>
        <v>Vidro, plástico e madeira contentdo ou contaminados com substâncias perigosas</v>
      </c>
      <c r="C138" s="84" t="str">
        <f t="shared" si="61"/>
        <v>-</v>
      </c>
      <c r="D138" s="84" t="str">
        <f t="shared" si="62"/>
        <v>-</v>
      </c>
      <c r="E138" s="84" t="str">
        <f t="shared" si="63"/>
        <v>-</v>
      </c>
      <c r="F138" s="84" t="str">
        <f t="shared" si="64"/>
        <v>-</v>
      </c>
      <c r="G138" s="84" t="str">
        <f t="shared" si="65"/>
        <v>-</v>
      </c>
      <c r="H138" s="84" t="str">
        <f t="shared" si="66"/>
        <v>-</v>
      </c>
      <c r="I138" s="84" t="str">
        <f t="shared" si="67"/>
        <v>-</v>
      </c>
      <c r="J138" s="84" t="str">
        <f t="shared" si="68"/>
        <v>-</v>
      </c>
      <c r="K138" s="84" t="str">
        <f t="shared" si="69"/>
        <v>-</v>
      </c>
      <c r="L138" s="84" t="str">
        <f t="shared" si="70"/>
        <v>-</v>
      </c>
      <c r="M138" s="84" t="str">
        <f t="shared" si="71"/>
        <v>-</v>
      </c>
      <c r="N138" s="84" t="str">
        <f t="shared" si="72"/>
        <v>-</v>
      </c>
      <c r="O138" s="84" t="str">
        <f t="shared" si="73"/>
        <v>-</v>
      </c>
      <c r="P138" s="84" t="str">
        <f t="shared" si="74"/>
        <v>-</v>
      </c>
      <c r="Q138" s="84" t="str">
        <f t="shared" si="75"/>
        <v>-</v>
      </c>
      <c r="R138" s="84" t="str">
        <f t="shared" si="76"/>
        <v>-</v>
      </c>
      <c r="S138" s="84" t="str">
        <f t="shared" si="77"/>
        <v>R13D/D15</v>
      </c>
      <c r="T138" s="84" t="str">
        <f t="shared" si="78"/>
        <v>-</v>
      </c>
      <c r="U138" s="84" t="str">
        <f t="shared" si="79"/>
        <v>R13</v>
      </c>
      <c r="V138" s="84" t="str">
        <f t="shared" si="80"/>
        <v>D15</v>
      </c>
      <c r="W138" s="84" t="str">
        <f t="shared" si="81"/>
        <v>-</v>
      </c>
      <c r="X138" s="84" t="str">
        <f t="shared" si="82"/>
        <v>-</v>
      </c>
      <c r="Y138" s="84" t="str">
        <f t="shared" si="83"/>
        <v>-</v>
      </c>
      <c r="Z138" s="84" t="str">
        <f t="shared" si="84"/>
        <v>-</v>
      </c>
      <c r="AA138" s="84" t="str">
        <f t="shared" si="85"/>
        <v>-</v>
      </c>
      <c r="AB138" s="84" t="str">
        <f t="shared" si="86"/>
        <v>-</v>
      </c>
      <c r="AC138" s="84" t="str">
        <f t="shared" si="87"/>
        <v>-</v>
      </c>
      <c r="AD138" s="84" t="str">
        <f t="shared" si="88"/>
        <v>-</v>
      </c>
      <c r="AH138" s="38" t="str">
        <f t="shared" si="89"/>
        <v>Vidro, plástico e madeira contentdo ou contaminados com substâncias perigosas</v>
      </c>
    </row>
    <row r="139" spans="1:34" x14ac:dyDescent="0.2">
      <c r="A139" s="82" t="s">
        <v>661</v>
      </c>
      <c r="B139" s="83" t="str">
        <f t="shared" si="60"/>
        <v>Misturas betuminosas contendo alcatrão</v>
      </c>
      <c r="C139" s="84" t="str">
        <f t="shared" si="61"/>
        <v>-</v>
      </c>
      <c r="D139" s="84" t="str">
        <f t="shared" si="62"/>
        <v>-</v>
      </c>
      <c r="E139" s="84" t="str">
        <f t="shared" si="63"/>
        <v>-</v>
      </c>
      <c r="F139" s="84" t="str">
        <f t="shared" si="64"/>
        <v>-</v>
      </c>
      <c r="G139" s="84" t="str">
        <f t="shared" si="65"/>
        <v>-</v>
      </c>
      <c r="H139" s="84" t="str">
        <f t="shared" si="66"/>
        <v>-</v>
      </c>
      <c r="I139" s="84" t="str">
        <f t="shared" si="67"/>
        <v>-</v>
      </c>
      <c r="J139" s="84" t="str">
        <f t="shared" si="68"/>
        <v>-</v>
      </c>
      <c r="K139" s="84" t="str">
        <f t="shared" si="69"/>
        <v>-</v>
      </c>
      <c r="L139" s="84" t="str">
        <f t="shared" si="70"/>
        <v>-</v>
      </c>
      <c r="M139" s="84" t="str">
        <f t="shared" si="71"/>
        <v>-</v>
      </c>
      <c r="N139" s="84" t="str">
        <f t="shared" si="72"/>
        <v>-</v>
      </c>
      <c r="O139" s="84" t="str">
        <f t="shared" si="73"/>
        <v>-</v>
      </c>
      <c r="P139" s="84" t="str">
        <f t="shared" si="74"/>
        <v>-</v>
      </c>
      <c r="Q139" s="84" t="str">
        <f t="shared" si="75"/>
        <v>-</v>
      </c>
      <c r="R139" s="84" t="str">
        <f t="shared" si="76"/>
        <v>-</v>
      </c>
      <c r="S139" s="84" t="str">
        <f t="shared" si="77"/>
        <v>R13D/D15</v>
      </c>
      <c r="T139" s="84" t="str">
        <f t="shared" si="78"/>
        <v>-</v>
      </c>
      <c r="U139" s="84" t="str">
        <f t="shared" si="79"/>
        <v>R13</v>
      </c>
      <c r="V139" s="84" t="str">
        <f t="shared" si="80"/>
        <v>D15</v>
      </c>
      <c r="W139" s="84" t="str">
        <f t="shared" si="81"/>
        <v>-</v>
      </c>
      <c r="X139" s="84" t="str">
        <f t="shared" si="82"/>
        <v>-</v>
      </c>
      <c r="Y139" s="84" t="str">
        <f t="shared" si="83"/>
        <v>-</v>
      </c>
      <c r="Z139" s="84" t="str">
        <f t="shared" si="84"/>
        <v>-</v>
      </c>
      <c r="AA139" s="84" t="str">
        <f t="shared" si="85"/>
        <v>-</v>
      </c>
      <c r="AB139" s="84" t="str">
        <f t="shared" si="86"/>
        <v>-</v>
      </c>
      <c r="AC139" s="84" t="str">
        <f t="shared" si="87"/>
        <v>-</v>
      </c>
      <c r="AD139" s="84" t="str">
        <f t="shared" si="88"/>
        <v>-</v>
      </c>
      <c r="AH139" s="38" t="str">
        <f t="shared" si="89"/>
        <v>Misturas betuminosas contendo alcatrão</v>
      </c>
    </row>
    <row r="140" spans="1:34" x14ac:dyDescent="0.2">
      <c r="A140" s="82" t="s">
        <v>262</v>
      </c>
      <c r="B140" s="83" t="str">
        <f t="shared" si="60"/>
        <v>Misturas betuminosas não abrangidas em 17 03 01</v>
      </c>
      <c r="C140" s="84" t="str">
        <f t="shared" si="61"/>
        <v>-</v>
      </c>
      <c r="D140" s="84" t="str">
        <f t="shared" si="62"/>
        <v>-</v>
      </c>
      <c r="E140" s="84" t="str">
        <f t="shared" si="63"/>
        <v>-</v>
      </c>
      <c r="F140" s="84" t="str">
        <f t="shared" si="64"/>
        <v>-</v>
      </c>
      <c r="G140" s="84" t="str">
        <f t="shared" si="65"/>
        <v>-</v>
      </c>
      <c r="H140" s="84" t="str">
        <f t="shared" si="66"/>
        <v>-</v>
      </c>
      <c r="I140" s="84" t="str">
        <f t="shared" si="67"/>
        <v>-</v>
      </c>
      <c r="J140" s="84" t="str">
        <f t="shared" si="68"/>
        <v>-</v>
      </c>
      <c r="K140" s="84" t="str">
        <f t="shared" si="69"/>
        <v>-</v>
      </c>
      <c r="L140" s="84" t="str">
        <f t="shared" si="70"/>
        <v>-</v>
      </c>
      <c r="M140" s="84" t="str">
        <f t="shared" si="71"/>
        <v>-</v>
      </c>
      <c r="N140" s="84" t="str">
        <f t="shared" si="72"/>
        <v>-</v>
      </c>
      <c r="O140" s="84" t="str">
        <f t="shared" si="73"/>
        <v>-</v>
      </c>
      <c r="P140" s="84" t="str">
        <f t="shared" si="74"/>
        <v>-</v>
      </c>
      <c r="Q140" s="84" t="str">
        <f t="shared" si="75"/>
        <v>-</v>
      </c>
      <c r="R140" s="84" t="str">
        <f t="shared" si="76"/>
        <v>-</v>
      </c>
      <c r="S140" s="84" t="str">
        <f t="shared" si="77"/>
        <v>R12C/D13</v>
      </c>
      <c r="T140" s="84" t="str">
        <f t="shared" si="78"/>
        <v>-</v>
      </c>
      <c r="U140" s="84" t="str">
        <f t="shared" si="79"/>
        <v>R13</v>
      </c>
      <c r="V140" s="84" t="str">
        <f t="shared" si="80"/>
        <v>-</v>
      </c>
      <c r="W140" s="84" t="str">
        <f t="shared" si="81"/>
        <v>-</v>
      </c>
      <c r="X140" s="84" t="str">
        <f t="shared" si="82"/>
        <v>-</v>
      </c>
      <c r="Y140" s="84" t="str">
        <f t="shared" si="83"/>
        <v>-</v>
      </c>
      <c r="Z140" s="84" t="str">
        <f t="shared" si="84"/>
        <v>-</v>
      </c>
      <c r="AA140" s="84" t="str">
        <f t="shared" si="85"/>
        <v>-</v>
      </c>
      <c r="AB140" s="84" t="str">
        <f t="shared" si="86"/>
        <v>-</v>
      </c>
      <c r="AC140" s="84" t="str">
        <f t="shared" si="87"/>
        <v>-</v>
      </c>
      <c r="AD140" s="84" t="str">
        <f t="shared" si="88"/>
        <v>-</v>
      </c>
      <c r="AH140" s="38" t="str">
        <f t="shared" si="89"/>
        <v>Misturas betuminosas não abrangidas em 17 03 01</v>
      </c>
    </row>
    <row r="141" spans="1:34" x14ac:dyDescent="0.2">
      <c r="A141" s="82" t="s">
        <v>662</v>
      </c>
      <c r="B141" s="83" t="str">
        <f t="shared" si="60"/>
        <v>Alcatrão e produtos de alcatrão</v>
      </c>
      <c r="C141" s="84" t="str">
        <f t="shared" si="61"/>
        <v>-</v>
      </c>
      <c r="D141" s="84" t="str">
        <f t="shared" si="62"/>
        <v>-</v>
      </c>
      <c r="E141" s="84" t="str">
        <f t="shared" si="63"/>
        <v>-</v>
      </c>
      <c r="F141" s="84" t="str">
        <f t="shared" si="64"/>
        <v>-</v>
      </c>
      <c r="G141" s="84" t="str">
        <f t="shared" si="65"/>
        <v>-</v>
      </c>
      <c r="H141" s="84" t="str">
        <f t="shared" si="66"/>
        <v>-</v>
      </c>
      <c r="I141" s="84" t="str">
        <f t="shared" si="67"/>
        <v>-</v>
      </c>
      <c r="J141" s="84" t="str">
        <f t="shared" si="68"/>
        <v>-</v>
      </c>
      <c r="K141" s="84" t="str">
        <f t="shared" si="69"/>
        <v>-</v>
      </c>
      <c r="L141" s="84" t="str">
        <f t="shared" si="70"/>
        <v>-</v>
      </c>
      <c r="M141" s="84" t="str">
        <f t="shared" si="71"/>
        <v>-</v>
      </c>
      <c r="N141" s="84" t="str">
        <f t="shared" si="72"/>
        <v>-</v>
      </c>
      <c r="O141" s="84" t="str">
        <f t="shared" si="73"/>
        <v>-</v>
      </c>
      <c r="P141" s="84" t="str">
        <f t="shared" si="74"/>
        <v>-</v>
      </c>
      <c r="Q141" s="84" t="str">
        <f t="shared" si="75"/>
        <v>-</v>
      </c>
      <c r="R141" s="84" t="str">
        <f t="shared" si="76"/>
        <v>-</v>
      </c>
      <c r="S141" s="84" t="str">
        <f t="shared" si="77"/>
        <v>R13D/D15</v>
      </c>
      <c r="T141" s="84" t="str">
        <f t="shared" si="78"/>
        <v>-</v>
      </c>
      <c r="U141" s="84" t="str">
        <f t="shared" si="79"/>
        <v>R13</v>
      </c>
      <c r="V141" s="84" t="str">
        <f t="shared" si="80"/>
        <v>D15</v>
      </c>
      <c r="W141" s="84" t="str">
        <f t="shared" si="81"/>
        <v>-</v>
      </c>
      <c r="X141" s="84" t="str">
        <f t="shared" si="82"/>
        <v>-</v>
      </c>
      <c r="Y141" s="84" t="str">
        <f t="shared" si="83"/>
        <v>-</v>
      </c>
      <c r="Z141" s="84" t="str">
        <f t="shared" si="84"/>
        <v>-</v>
      </c>
      <c r="AA141" s="84" t="str">
        <f t="shared" si="85"/>
        <v>-</v>
      </c>
      <c r="AB141" s="84" t="str">
        <f t="shared" si="86"/>
        <v>-</v>
      </c>
      <c r="AC141" s="84" t="str">
        <f t="shared" si="87"/>
        <v>-</v>
      </c>
      <c r="AD141" s="84" t="str">
        <f t="shared" si="88"/>
        <v>-</v>
      </c>
      <c r="AH141" s="38" t="str">
        <f t="shared" si="89"/>
        <v>Alcatrão e produtos de alcatrão</v>
      </c>
    </row>
    <row r="142" spans="1:34" x14ac:dyDescent="0.2">
      <c r="A142" s="82" t="s">
        <v>14</v>
      </c>
      <c r="B142" s="83" t="str">
        <f t="shared" si="60"/>
        <v>Cobre, bronze e latão</v>
      </c>
      <c r="C142" s="84" t="str">
        <f t="shared" si="61"/>
        <v>R12</v>
      </c>
      <c r="D142" s="84" t="str">
        <f t="shared" si="62"/>
        <v>R12</v>
      </c>
      <c r="E142" s="84" t="str">
        <f t="shared" si="63"/>
        <v>R12/R13</v>
      </c>
      <c r="F142" s="84" t="str">
        <f t="shared" si="64"/>
        <v>-</v>
      </c>
      <c r="G142" s="84" t="str">
        <f t="shared" si="65"/>
        <v>R12</v>
      </c>
      <c r="H142" s="84" t="str">
        <f t="shared" si="66"/>
        <v>R13</v>
      </c>
      <c r="I142" s="84" t="str">
        <f t="shared" si="67"/>
        <v>-</v>
      </c>
      <c r="J142" s="84" t="str">
        <f t="shared" si="68"/>
        <v>R12</v>
      </c>
      <c r="K142" s="84" t="str">
        <f t="shared" si="69"/>
        <v>-</v>
      </c>
      <c r="L142" s="84" t="str">
        <f t="shared" si="70"/>
        <v>R12/R13</v>
      </c>
      <c r="M142" s="84" t="str">
        <f t="shared" si="71"/>
        <v>R12</v>
      </c>
      <c r="N142" s="84" t="str">
        <f t="shared" si="72"/>
        <v>-</v>
      </c>
      <c r="O142" s="84" t="str">
        <f t="shared" si="73"/>
        <v>-</v>
      </c>
      <c r="P142" s="84" t="str">
        <f t="shared" si="74"/>
        <v>-</v>
      </c>
      <c r="Q142" s="84" t="str">
        <f t="shared" si="75"/>
        <v>R12</v>
      </c>
      <c r="R142" s="84" t="str">
        <f t="shared" si="76"/>
        <v>-</v>
      </c>
      <c r="S142" s="84" t="str">
        <f t="shared" si="77"/>
        <v>R12B</v>
      </c>
      <c r="T142" s="84" t="str">
        <f t="shared" si="78"/>
        <v>-</v>
      </c>
      <c r="U142" s="84" t="str">
        <f t="shared" si="79"/>
        <v>R12</v>
      </c>
      <c r="V142" s="84" t="str">
        <f t="shared" si="80"/>
        <v>R12</v>
      </c>
      <c r="W142" s="84" t="str">
        <f t="shared" si="81"/>
        <v>-</v>
      </c>
      <c r="X142" s="84" t="str">
        <f t="shared" si="82"/>
        <v>-</v>
      </c>
      <c r="Y142" s="84" t="str">
        <f t="shared" si="83"/>
        <v>-</v>
      </c>
      <c r="Z142" s="84" t="str">
        <f t="shared" si="84"/>
        <v>-</v>
      </c>
      <c r="AA142" s="84" t="str">
        <f t="shared" si="85"/>
        <v>-</v>
      </c>
      <c r="AB142" s="84" t="str">
        <f t="shared" si="86"/>
        <v>R12</v>
      </c>
      <c r="AC142" s="84" t="str">
        <f t="shared" si="87"/>
        <v>-</v>
      </c>
      <c r="AD142" s="84" t="str">
        <f t="shared" si="88"/>
        <v>R12</v>
      </c>
      <c r="AH142" s="38" t="str">
        <f t="shared" si="89"/>
        <v>Cobre, bronze e latão</v>
      </c>
    </row>
    <row r="143" spans="1:34" x14ac:dyDescent="0.2">
      <c r="A143" s="82" t="s">
        <v>15</v>
      </c>
      <c r="B143" s="83" t="str">
        <f t="shared" si="60"/>
        <v>Alumínio</v>
      </c>
      <c r="C143" s="84" t="str">
        <f t="shared" si="61"/>
        <v>R12/R13</v>
      </c>
      <c r="D143" s="84" t="str">
        <f t="shared" si="62"/>
        <v>R12/R13</v>
      </c>
      <c r="E143" s="84" t="str">
        <f t="shared" si="63"/>
        <v>R12/R13</v>
      </c>
      <c r="F143" s="84" t="str">
        <f t="shared" si="64"/>
        <v>-</v>
      </c>
      <c r="G143" s="84" t="str">
        <f t="shared" si="65"/>
        <v>R12/R13</v>
      </c>
      <c r="H143" s="84" t="str">
        <f t="shared" si="66"/>
        <v>R13</v>
      </c>
      <c r="I143" s="84" t="str">
        <f t="shared" si="67"/>
        <v>-</v>
      </c>
      <c r="J143" s="84" t="str">
        <f t="shared" si="68"/>
        <v>R12, R13</v>
      </c>
      <c r="K143" s="84" t="str">
        <f t="shared" si="69"/>
        <v>-</v>
      </c>
      <c r="L143" s="84" t="str">
        <f t="shared" si="70"/>
        <v>R12/R13</v>
      </c>
      <c r="M143" s="84" t="str">
        <f t="shared" si="71"/>
        <v>R12/R13</v>
      </c>
      <c r="N143" s="84" t="str">
        <f t="shared" si="72"/>
        <v>-</v>
      </c>
      <c r="O143" s="84" t="str">
        <f t="shared" si="73"/>
        <v>-</v>
      </c>
      <c r="P143" s="84" t="str">
        <f t="shared" si="74"/>
        <v>-</v>
      </c>
      <c r="Q143" s="84" t="str">
        <f t="shared" si="75"/>
        <v>R12/R13</v>
      </c>
      <c r="R143" s="84" t="str">
        <f t="shared" si="76"/>
        <v>-</v>
      </c>
      <c r="S143" s="84" t="str">
        <f t="shared" si="77"/>
        <v>R12B;R12J</v>
      </c>
      <c r="T143" s="84" t="str">
        <f t="shared" si="78"/>
        <v>R12/R13</v>
      </c>
      <c r="U143" s="84" t="str">
        <f t="shared" si="79"/>
        <v>R12/R13</v>
      </c>
      <c r="V143" s="84" t="str">
        <f t="shared" si="80"/>
        <v>R12/R13</v>
      </c>
      <c r="W143" s="84" t="str">
        <f t="shared" si="81"/>
        <v>-</v>
      </c>
      <c r="X143" s="84" t="str">
        <f t="shared" si="82"/>
        <v>-</v>
      </c>
      <c r="Y143" s="84" t="str">
        <f t="shared" si="83"/>
        <v>-</v>
      </c>
      <c r="Z143" s="84" t="str">
        <f t="shared" si="84"/>
        <v>-</v>
      </c>
      <c r="AA143" s="84" t="str">
        <f t="shared" si="85"/>
        <v>-</v>
      </c>
      <c r="AB143" s="84" t="str">
        <f t="shared" si="86"/>
        <v>R12/R13</v>
      </c>
      <c r="AC143" s="84" t="str">
        <f t="shared" si="87"/>
        <v>-</v>
      </c>
      <c r="AD143" s="84" t="str">
        <f t="shared" si="88"/>
        <v>R12</v>
      </c>
      <c r="AH143" s="38" t="str">
        <f t="shared" si="89"/>
        <v>Alumínio</v>
      </c>
    </row>
    <row r="144" spans="1:34" x14ac:dyDescent="0.2">
      <c r="A144" s="82" t="s">
        <v>16</v>
      </c>
      <c r="B144" s="83" t="str">
        <f t="shared" si="60"/>
        <v>Chumbo</v>
      </c>
      <c r="C144" s="84" t="str">
        <f t="shared" si="61"/>
        <v>R12</v>
      </c>
      <c r="D144" s="84" t="str">
        <f t="shared" si="62"/>
        <v>R12</v>
      </c>
      <c r="E144" s="84" t="str">
        <f t="shared" si="63"/>
        <v>R12/R13</v>
      </c>
      <c r="F144" s="84" t="str">
        <f t="shared" si="64"/>
        <v>-</v>
      </c>
      <c r="G144" s="84" t="str">
        <f t="shared" si="65"/>
        <v>R12</v>
      </c>
      <c r="H144" s="84" t="str">
        <f t="shared" si="66"/>
        <v>R13</v>
      </c>
      <c r="I144" s="84" t="str">
        <f t="shared" si="67"/>
        <v>-</v>
      </c>
      <c r="J144" s="84" t="str">
        <f t="shared" si="68"/>
        <v>R12</v>
      </c>
      <c r="K144" s="84" t="str">
        <f t="shared" si="69"/>
        <v>-</v>
      </c>
      <c r="L144" s="84" t="str">
        <f t="shared" si="70"/>
        <v>R12/R13</v>
      </c>
      <c r="M144" s="84" t="str">
        <f t="shared" si="71"/>
        <v>R12</v>
      </c>
      <c r="N144" s="84" t="str">
        <f t="shared" si="72"/>
        <v>-</v>
      </c>
      <c r="O144" s="84" t="str">
        <f t="shared" si="73"/>
        <v>-</v>
      </c>
      <c r="P144" s="84" t="str">
        <f t="shared" si="74"/>
        <v>-</v>
      </c>
      <c r="Q144" s="84" t="str">
        <f t="shared" si="75"/>
        <v>R12</v>
      </c>
      <c r="R144" s="84" t="str">
        <f t="shared" si="76"/>
        <v>-</v>
      </c>
      <c r="S144" s="84" t="str">
        <f t="shared" si="77"/>
        <v>R12I</v>
      </c>
      <c r="T144" s="84" t="str">
        <f t="shared" si="78"/>
        <v>-</v>
      </c>
      <c r="U144" s="84" t="str">
        <f t="shared" si="79"/>
        <v>R12</v>
      </c>
      <c r="V144" s="84" t="str">
        <f t="shared" si="80"/>
        <v>R12</v>
      </c>
      <c r="W144" s="84" t="str">
        <f t="shared" si="81"/>
        <v>-</v>
      </c>
      <c r="X144" s="84" t="str">
        <f t="shared" si="82"/>
        <v>-</v>
      </c>
      <c r="Y144" s="84" t="str">
        <f t="shared" si="83"/>
        <v>-</v>
      </c>
      <c r="Z144" s="84" t="str">
        <f t="shared" si="84"/>
        <v>-</v>
      </c>
      <c r="AA144" s="84" t="str">
        <f t="shared" si="85"/>
        <v>-</v>
      </c>
      <c r="AB144" s="84" t="str">
        <f t="shared" si="86"/>
        <v>R12</v>
      </c>
      <c r="AC144" s="84" t="str">
        <f t="shared" si="87"/>
        <v>-</v>
      </c>
      <c r="AD144" s="84" t="str">
        <f t="shared" si="88"/>
        <v>R12</v>
      </c>
      <c r="AH144" s="38" t="str">
        <f t="shared" si="89"/>
        <v>Chumbo</v>
      </c>
    </row>
    <row r="145" spans="1:34" x14ac:dyDescent="0.2">
      <c r="A145" s="82" t="s">
        <v>17</v>
      </c>
      <c r="B145" s="83" t="str">
        <f t="shared" si="60"/>
        <v>Zinco</v>
      </c>
      <c r="C145" s="84" t="str">
        <f t="shared" si="61"/>
        <v>R12</v>
      </c>
      <c r="D145" s="84" t="str">
        <f t="shared" si="62"/>
        <v>R12</v>
      </c>
      <c r="E145" s="84" t="str">
        <f t="shared" si="63"/>
        <v>R12/R13</v>
      </c>
      <c r="F145" s="84" t="str">
        <f t="shared" si="64"/>
        <v>-</v>
      </c>
      <c r="G145" s="84" t="str">
        <f t="shared" si="65"/>
        <v>R12</v>
      </c>
      <c r="H145" s="84" t="str">
        <f t="shared" si="66"/>
        <v>R13</v>
      </c>
      <c r="I145" s="84" t="str">
        <f t="shared" si="67"/>
        <v>-</v>
      </c>
      <c r="J145" s="84" t="str">
        <f t="shared" si="68"/>
        <v>R12</v>
      </c>
      <c r="K145" s="84" t="str">
        <f t="shared" si="69"/>
        <v>-</v>
      </c>
      <c r="L145" s="84" t="str">
        <f t="shared" si="70"/>
        <v>R12/R13</v>
      </c>
      <c r="M145" s="84" t="str">
        <f t="shared" si="71"/>
        <v>R12</v>
      </c>
      <c r="N145" s="84" t="str">
        <f t="shared" si="72"/>
        <v>-</v>
      </c>
      <c r="O145" s="84" t="str">
        <f t="shared" si="73"/>
        <v>-</v>
      </c>
      <c r="P145" s="84" t="str">
        <f t="shared" si="74"/>
        <v>-</v>
      </c>
      <c r="Q145" s="84" t="str">
        <f t="shared" si="75"/>
        <v>R12</v>
      </c>
      <c r="R145" s="84" t="str">
        <f t="shared" si="76"/>
        <v>-</v>
      </c>
      <c r="S145" s="84" t="str">
        <f t="shared" si="77"/>
        <v>R12I</v>
      </c>
      <c r="T145" s="84" t="str">
        <f t="shared" si="78"/>
        <v>-</v>
      </c>
      <c r="U145" s="84" t="str">
        <f t="shared" si="79"/>
        <v>R12</v>
      </c>
      <c r="V145" s="84" t="str">
        <f t="shared" si="80"/>
        <v>R12</v>
      </c>
      <c r="W145" s="84" t="str">
        <f t="shared" si="81"/>
        <v>-</v>
      </c>
      <c r="X145" s="84" t="str">
        <f t="shared" si="82"/>
        <v>-</v>
      </c>
      <c r="Y145" s="84" t="str">
        <f t="shared" si="83"/>
        <v>-</v>
      </c>
      <c r="Z145" s="84" t="str">
        <f t="shared" si="84"/>
        <v>-</v>
      </c>
      <c r="AA145" s="84" t="str">
        <f t="shared" si="85"/>
        <v>-</v>
      </c>
      <c r="AB145" s="84" t="str">
        <f t="shared" si="86"/>
        <v>R12</v>
      </c>
      <c r="AC145" s="84" t="str">
        <f t="shared" si="87"/>
        <v>-</v>
      </c>
      <c r="AD145" s="84" t="str">
        <f t="shared" si="88"/>
        <v>R12</v>
      </c>
      <c r="AH145" s="38" t="str">
        <f t="shared" si="89"/>
        <v>Zinco</v>
      </c>
    </row>
    <row r="146" spans="1:34" x14ac:dyDescent="0.2">
      <c r="A146" s="82" t="s">
        <v>18</v>
      </c>
      <c r="B146" s="83" t="str">
        <f t="shared" si="60"/>
        <v>Ferro e aço</v>
      </c>
      <c r="C146" s="84" t="str">
        <f t="shared" si="61"/>
        <v>R12/R13</v>
      </c>
      <c r="D146" s="84" t="str">
        <f t="shared" si="62"/>
        <v>R12/R13</v>
      </c>
      <c r="E146" s="84" t="str">
        <f t="shared" si="63"/>
        <v>R12/R13</v>
      </c>
      <c r="F146" s="84" t="str">
        <f t="shared" si="64"/>
        <v>-</v>
      </c>
      <c r="G146" s="84" t="str">
        <f t="shared" si="65"/>
        <v>R12/R13</v>
      </c>
      <c r="H146" s="84" t="str">
        <f t="shared" si="66"/>
        <v>R13</v>
      </c>
      <c r="I146" s="84" t="str">
        <f t="shared" si="67"/>
        <v>-</v>
      </c>
      <c r="J146" s="84" t="str">
        <f t="shared" si="68"/>
        <v>R12, R13</v>
      </c>
      <c r="K146" s="84" t="str">
        <f t="shared" si="69"/>
        <v>-</v>
      </c>
      <c r="L146" s="84" t="str">
        <f t="shared" si="70"/>
        <v>R12/R13</v>
      </c>
      <c r="M146" s="84" t="str">
        <f t="shared" si="71"/>
        <v>R12/R13</v>
      </c>
      <c r="N146" s="84" t="str">
        <f t="shared" si="72"/>
        <v>-</v>
      </c>
      <c r="O146" s="84" t="str">
        <f t="shared" si="73"/>
        <v>-</v>
      </c>
      <c r="P146" s="84" t="str">
        <f t="shared" si="74"/>
        <v>-</v>
      </c>
      <c r="Q146" s="84" t="str">
        <f t="shared" si="75"/>
        <v>R12/R13</v>
      </c>
      <c r="R146" s="84" t="str">
        <f t="shared" si="76"/>
        <v>-</v>
      </c>
      <c r="S146" s="84" t="str">
        <f t="shared" si="77"/>
        <v>R12B;R12J</v>
      </c>
      <c r="T146" s="84" t="str">
        <f t="shared" si="78"/>
        <v>R12/R13</v>
      </c>
      <c r="U146" s="84" t="str">
        <f t="shared" si="79"/>
        <v>R12, R13</v>
      </c>
      <c r="V146" s="84" t="str">
        <f t="shared" si="80"/>
        <v>R12/R13</v>
      </c>
      <c r="W146" s="84" t="str">
        <f t="shared" si="81"/>
        <v>-</v>
      </c>
      <c r="X146" s="84" t="str">
        <f t="shared" si="82"/>
        <v>-</v>
      </c>
      <c r="Y146" s="84" t="str">
        <f t="shared" si="83"/>
        <v>-</v>
      </c>
      <c r="Z146" s="84" t="str">
        <f t="shared" si="84"/>
        <v>-</v>
      </c>
      <c r="AA146" s="84" t="str">
        <f t="shared" si="85"/>
        <v>-</v>
      </c>
      <c r="AB146" s="84" t="str">
        <f t="shared" si="86"/>
        <v>R12/R13</v>
      </c>
      <c r="AC146" s="84" t="str">
        <f t="shared" si="87"/>
        <v>-</v>
      </c>
      <c r="AD146" s="84" t="str">
        <f t="shared" si="88"/>
        <v>R12</v>
      </c>
      <c r="AH146" s="38" t="str">
        <f t="shared" si="89"/>
        <v>Ferro e aço</v>
      </c>
    </row>
    <row r="147" spans="1:34" x14ac:dyDescent="0.2">
      <c r="A147" s="82" t="s">
        <v>108</v>
      </c>
      <c r="B147" s="83" t="str">
        <f t="shared" si="60"/>
        <v>Estanho</v>
      </c>
      <c r="C147" s="84" t="str">
        <f t="shared" si="61"/>
        <v>R12</v>
      </c>
      <c r="D147" s="84" t="str">
        <f t="shared" si="62"/>
        <v>R12</v>
      </c>
      <c r="E147" s="84" t="str">
        <f t="shared" si="63"/>
        <v>R12/R13</v>
      </c>
      <c r="F147" s="84" t="str">
        <f t="shared" si="64"/>
        <v>-</v>
      </c>
      <c r="G147" s="84" t="str">
        <f t="shared" si="65"/>
        <v>R12</v>
      </c>
      <c r="H147" s="84" t="str">
        <f t="shared" si="66"/>
        <v>R13</v>
      </c>
      <c r="I147" s="84" t="str">
        <f t="shared" si="67"/>
        <v>-</v>
      </c>
      <c r="J147" s="84" t="str">
        <f t="shared" si="68"/>
        <v>R12</v>
      </c>
      <c r="K147" s="84" t="str">
        <f t="shared" si="69"/>
        <v>-</v>
      </c>
      <c r="L147" s="84" t="str">
        <f t="shared" si="70"/>
        <v>R12/R13</v>
      </c>
      <c r="M147" s="84" t="str">
        <f t="shared" si="71"/>
        <v>R12</v>
      </c>
      <c r="N147" s="84" t="str">
        <f t="shared" si="72"/>
        <v>-</v>
      </c>
      <c r="O147" s="84" t="str">
        <f t="shared" si="73"/>
        <v>-</v>
      </c>
      <c r="P147" s="84" t="str">
        <f t="shared" si="74"/>
        <v>-</v>
      </c>
      <c r="Q147" s="84" t="str">
        <f t="shared" si="75"/>
        <v>R12</v>
      </c>
      <c r="R147" s="84" t="str">
        <f t="shared" si="76"/>
        <v>-</v>
      </c>
      <c r="S147" s="84" t="str">
        <f t="shared" si="77"/>
        <v>-</v>
      </c>
      <c r="T147" s="84" t="str">
        <f t="shared" si="78"/>
        <v>-</v>
      </c>
      <c r="U147" s="84" t="str">
        <f t="shared" si="79"/>
        <v>R12</v>
      </c>
      <c r="V147" s="84" t="str">
        <f t="shared" si="80"/>
        <v>R12</v>
      </c>
      <c r="W147" s="84" t="str">
        <f t="shared" si="81"/>
        <v>-</v>
      </c>
      <c r="X147" s="84" t="str">
        <f t="shared" si="82"/>
        <v>-</v>
      </c>
      <c r="Y147" s="84" t="str">
        <f t="shared" si="83"/>
        <v>-</v>
      </c>
      <c r="Z147" s="84" t="str">
        <f t="shared" si="84"/>
        <v>-</v>
      </c>
      <c r="AA147" s="84" t="str">
        <f t="shared" si="85"/>
        <v>-</v>
      </c>
      <c r="AB147" s="84" t="str">
        <f t="shared" si="86"/>
        <v>R12</v>
      </c>
      <c r="AC147" s="84" t="str">
        <f t="shared" si="87"/>
        <v>-</v>
      </c>
      <c r="AD147" s="84" t="str">
        <f t="shared" si="88"/>
        <v>R12</v>
      </c>
      <c r="AH147" s="38" t="str">
        <f t="shared" si="89"/>
        <v>Estanho</v>
      </c>
    </row>
    <row r="148" spans="1:34" x14ac:dyDescent="0.2">
      <c r="A148" s="82" t="s">
        <v>19</v>
      </c>
      <c r="B148" s="83" t="str">
        <f t="shared" si="60"/>
        <v>Mistura de metais</v>
      </c>
      <c r="C148" s="84" t="str">
        <f t="shared" si="61"/>
        <v>R12</v>
      </c>
      <c r="D148" s="84" t="str">
        <f t="shared" si="62"/>
        <v>R12</v>
      </c>
      <c r="E148" s="84" t="str">
        <f t="shared" si="63"/>
        <v>R12</v>
      </c>
      <c r="F148" s="84" t="str">
        <f t="shared" si="64"/>
        <v>-</v>
      </c>
      <c r="G148" s="84" t="str">
        <f t="shared" si="65"/>
        <v>R12</v>
      </c>
      <c r="H148" s="84" t="str">
        <f t="shared" si="66"/>
        <v>R13</v>
      </c>
      <c r="I148" s="84" t="str">
        <f t="shared" si="67"/>
        <v>-</v>
      </c>
      <c r="J148" s="84" t="str">
        <f t="shared" si="68"/>
        <v>R12</v>
      </c>
      <c r="K148" s="84" t="str">
        <f t="shared" si="69"/>
        <v>-</v>
      </c>
      <c r="L148" s="84" t="str">
        <f t="shared" si="70"/>
        <v>R12/R13</v>
      </c>
      <c r="M148" s="84" t="str">
        <f t="shared" si="71"/>
        <v>R12</v>
      </c>
      <c r="N148" s="84" t="str">
        <f t="shared" si="72"/>
        <v>-</v>
      </c>
      <c r="O148" s="84" t="str">
        <f t="shared" si="73"/>
        <v>-</v>
      </c>
      <c r="P148" s="84" t="str">
        <f t="shared" si="74"/>
        <v>-</v>
      </c>
      <c r="Q148" s="84" t="str">
        <f t="shared" si="75"/>
        <v>R12</v>
      </c>
      <c r="R148" s="84" t="str">
        <f t="shared" si="76"/>
        <v>-</v>
      </c>
      <c r="S148" s="84" t="str">
        <f t="shared" si="77"/>
        <v>R12B</v>
      </c>
      <c r="T148" s="84" t="str">
        <f t="shared" si="78"/>
        <v>R12/R13</v>
      </c>
      <c r="U148" s="84" t="str">
        <f t="shared" si="79"/>
        <v>R12</v>
      </c>
      <c r="V148" s="84" t="str">
        <f t="shared" si="80"/>
        <v>R12</v>
      </c>
      <c r="W148" s="84" t="str">
        <f t="shared" si="81"/>
        <v>-</v>
      </c>
      <c r="X148" s="84" t="str">
        <f t="shared" si="82"/>
        <v>-</v>
      </c>
      <c r="Y148" s="84" t="str">
        <f t="shared" si="83"/>
        <v>-</v>
      </c>
      <c r="Z148" s="84" t="str">
        <f t="shared" si="84"/>
        <v>-</v>
      </c>
      <c r="AA148" s="84" t="str">
        <f t="shared" si="85"/>
        <v>-</v>
      </c>
      <c r="AB148" s="84" t="str">
        <f t="shared" si="86"/>
        <v>R12</v>
      </c>
      <c r="AC148" s="84" t="str">
        <f t="shared" si="87"/>
        <v>-</v>
      </c>
      <c r="AD148" s="84" t="str">
        <f t="shared" si="88"/>
        <v>R12</v>
      </c>
      <c r="AH148" s="38" t="str">
        <f t="shared" si="89"/>
        <v>Mistura de metais</v>
      </c>
    </row>
    <row r="149" spans="1:34" x14ac:dyDescent="0.2">
      <c r="A149" s="82" t="s">
        <v>655</v>
      </c>
      <c r="B149" s="83" t="str">
        <f t="shared" si="60"/>
        <v>Resíduos metálicos contaminados com substâncias perigosas</v>
      </c>
      <c r="C149" s="84" t="str">
        <f t="shared" si="61"/>
        <v>-</v>
      </c>
      <c r="D149" s="84" t="str">
        <f t="shared" si="62"/>
        <v>-</v>
      </c>
      <c r="E149" s="84" t="str">
        <f t="shared" si="63"/>
        <v>-</v>
      </c>
      <c r="F149" s="84" t="str">
        <f t="shared" si="64"/>
        <v>-</v>
      </c>
      <c r="G149" s="84" t="str">
        <f t="shared" si="65"/>
        <v>-</v>
      </c>
      <c r="H149" s="84" t="str">
        <f t="shared" si="66"/>
        <v>-</v>
      </c>
      <c r="I149" s="84" t="str">
        <f t="shared" si="67"/>
        <v>-</v>
      </c>
      <c r="J149" s="84" t="str">
        <f t="shared" si="68"/>
        <v>R13</v>
      </c>
      <c r="K149" s="84" t="str">
        <f t="shared" si="69"/>
        <v>-</v>
      </c>
      <c r="L149" s="84" t="str">
        <f t="shared" si="70"/>
        <v>-</v>
      </c>
      <c r="M149" s="84" t="str">
        <f t="shared" si="71"/>
        <v>-</v>
      </c>
      <c r="N149" s="84" t="str">
        <f t="shared" si="72"/>
        <v>-</v>
      </c>
      <c r="O149" s="84" t="str">
        <f t="shared" si="73"/>
        <v>-</v>
      </c>
      <c r="P149" s="84" t="str">
        <f t="shared" si="74"/>
        <v>-</v>
      </c>
      <c r="Q149" s="84" t="str">
        <f t="shared" si="75"/>
        <v>-</v>
      </c>
      <c r="R149" s="84" t="str">
        <f t="shared" si="76"/>
        <v>-</v>
      </c>
      <c r="S149" s="84" t="str">
        <f t="shared" si="77"/>
        <v>-</v>
      </c>
      <c r="T149" s="84" t="str">
        <f t="shared" si="78"/>
        <v>-</v>
      </c>
      <c r="U149" s="84" t="str">
        <f t="shared" si="79"/>
        <v>R13</v>
      </c>
      <c r="V149" s="84" t="str">
        <f t="shared" si="80"/>
        <v>-</v>
      </c>
      <c r="W149" s="84" t="str">
        <f t="shared" si="81"/>
        <v>-</v>
      </c>
      <c r="X149" s="84" t="str">
        <f t="shared" si="82"/>
        <v>-</v>
      </c>
      <c r="Y149" s="84" t="str">
        <f t="shared" si="83"/>
        <v>-</v>
      </c>
      <c r="Z149" s="84" t="str">
        <f t="shared" si="84"/>
        <v>-</v>
      </c>
      <c r="AA149" s="84" t="str">
        <f t="shared" si="85"/>
        <v>-</v>
      </c>
      <c r="AB149" s="84" t="str">
        <f t="shared" si="86"/>
        <v>-</v>
      </c>
      <c r="AC149" s="84" t="str">
        <f t="shared" si="87"/>
        <v>-</v>
      </c>
      <c r="AD149" s="84" t="str">
        <f t="shared" si="88"/>
        <v>-</v>
      </c>
      <c r="AH149" s="38" t="str">
        <f t="shared" si="89"/>
        <v>Resíduos metálicos contaminados com substâncias perigosas</v>
      </c>
    </row>
    <row r="150" spans="1:34" x14ac:dyDescent="0.2">
      <c r="A150" s="82" t="s">
        <v>667</v>
      </c>
      <c r="B150" s="83" t="str">
        <f t="shared" si="60"/>
        <v>Cabos contendo hidrocarbonetos, alcatrão ou outras substâncias perigosas</v>
      </c>
      <c r="C150" s="84" t="str">
        <f t="shared" si="61"/>
        <v>-</v>
      </c>
      <c r="D150" s="84" t="str">
        <f t="shared" si="62"/>
        <v>-</v>
      </c>
      <c r="E150" s="84" t="str">
        <f t="shared" si="63"/>
        <v>-</v>
      </c>
      <c r="F150" s="84" t="str">
        <f t="shared" si="64"/>
        <v>-</v>
      </c>
      <c r="G150" s="84" t="str">
        <f t="shared" si="65"/>
        <v>-</v>
      </c>
      <c r="H150" s="84" t="str">
        <f t="shared" si="66"/>
        <v>-</v>
      </c>
      <c r="I150" s="84" t="str">
        <f t="shared" si="67"/>
        <v>-</v>
      </c>
      <c r="J150" s="84" t="str">
        <f t="shared" si="68"/>
        <v>-</v>
      </c>
      <c r="K150" s="84" t="str">
        <f t="shared" si="69"/>
        <v>-</v>
      </c>
      <c r="L150" s="84" t="str">
        <f t="shared" si="70"/>
        <v>-</v>
      </c>
      <c r="M150" s="84" t="str">
        <f t="shared" si="71"/>
        <v>-</v>
      </c>
      <c r="N150" s="84" t="str">
        <f t="shared" si="72"/>
        <v>-</v>
      </c>
      <c r="O150" s="84" t="str">
        <f t="shared" si="73"/>
        <v>-</v>
      </c>
      <c r="P150" s="84" t="str">
        <f t="shared" si="74"/>
        <v>-</v>
      </c>
      <c r="Q150" s="84" t="str">
        <f t="shared" si="75"/>
        <v>-</v>
      </c>
      <c r="R150" s="84" t="str">
        <f t="shared" si="76"/>
        <v>-</v>
      </c>
      <c r="S150" s="84" t="str">
        <f t="shared" si="77"/>
        <v>-</v>
      </c>
      <c r="T150" s="84" t="str">
        <f t="shared" si="78"/>
        <v>-</v>
      </c>
      <c r="U150" s="84" t="str">
        <f t="shared" si="79"/>
        <v>R13</v>
      </c>
      <c r="V150" s="84" t="str">
        <f t="shared" si="80"/>
        <v>-</v>
      </c>
      <c r="W150" s="84" t="str">
        <f t="shared" si="81"/>
        <v>-</v>
      </c>
      <c r="X150" s="84" t="str">
        <f t="shared" si="82"/>
        <v>-</v>
      </c>
      <c r="Y150" s="84" t="str">
        <f t="shared" si="83"/>
        <v>-</v>
      </c>
      <c r="Z150" s="84" t="str">
        <f t="shared" si="84"/>
        <v>-</v>
      </c>
      <c r="AA150" s="84" t="str">
        <f t="shared" si="85"/>
        <v>-</v>
      </c>
      <c r="AB150" s="84" t="str">
        <f t="shared" si="86"/>
        <v>-</v>
      </c>
      <c r="AC150" s="84" t="str">
        <f t="shared" si="87"/>
        <v>-</v>
      </c>
      <c r="AD150" s="84" t="str">
        <f t="shared" si="88"/>
        <v>-</v>
      </c>
      <c r="AH150" s="38" t="str">
        <f t="shared" si="89"/>
        <v>Cabos contendo hidrocarbonetos, alcatrão ou outras substâncias perigosas</v>
      </c>
    </row>
    <row r="151" spans="1:34" x14ac:dyDescent="0.2">
      <c r="A151" s="82" t="s">
        <v>20</v>
      </c>
      <c r="B151" s="83" t="str">
        <f t="shared" si="60"/>
        <v>Cabos não abrangidos em 17 04 10</v>
      </c>
      <c r="C151" s="84" t="str">
        <f t="shared" si="61"/>
        <v>R12</v>
      </c>
      <c r="D151" s="84" t="str">
        <f t="shared" si="62"/>
        <v>-</v>
      </c>
      <c r="E151" s="84" t="str">
        <f t="shared" si="63"/>
        <v>R12</v>
      </c>
      <c r="F151" s="84" t="str">
        <f t="shared" si="64"/>
        <v>-</v>
      </c>
      <c r="G151" s="84" t="str">
        <f t="shared" si="65"/>
        <v>R12</v>
      </c>
      <c r="H151" s="84" t="str">
        <f t="shared" si="66"/>
        <v>R13</v>
      </c>
      <c r="I151" s="84" t="str">
        <f t="shared" si="67"/>
        <v>-</v>
      </c>
      <c r="J151" s="84" t="str">
        <f t="shared" si="68"/>
        <v>R12</v>
      </c>
      <c r="K151" s="84" t="str">
        <f t="shared" si="69"/>
        <v>-</v>
      </c>
      <c r="L151" s="84" t="str">
        <f t="shared" si="70"/>
        <v>R12/R13</v>
      </c>
      <c r="M151" s="84" t="str">
        <f t="shared" si="71"/>
        <v>-</v>
      </c>
      <c r="N151" s="84" t="str">
        <f t="shared" si="72"/>
        <v>-</v>
      </c>
      <c r="O151" s="84" t="str">
        <f t="shared" si="73"/>
        <v>-</v>
      </c>
      <c r="P151" s="84" t="str">
        <f t="shared" si="74"/>
        <v>-</v>
      </c>
      <c r="Q151" s="84" t="str">
        <f t="shared" si="75"/>
        <v>-</v>
      </c>
      <c r="R151" s="84" t="str">
        <f t="shared" si="76"/>
        <v>-</v>
      </c>
      <c r="S151" s="84" t="str">
        <f t="shared" si="77"/>
        <v>R12B</v>
      </c>
      <c r="T151" s="84" t="str">
        <f t="shared" si="78"/>
        <v>R12/R13</v>
      </c>
      <c r="U151" s="84" t="str">
        <f t="shared" si="79"/>
        <v>R12</v>
      </c>
      <c r="V151" s="84" t="str">
        <f t="shared" si="80"/>
        <v>R12</v>
      </c>
      <c r="W151" s="84" t="str">
        <f t="shared" si="81"/>
        <v>-</v>
      </c>
      <c r="X151" s="84" t="str">
        <f t="shared" si="82"/>
        <v>-</v>
      </c>
      <c r="Y151" s="84" t="str">
        <f t="shared" si="83"/>
        <v>-</v>
      </c>
      <c r="Z151" s="84" t="str">
        <f t="shared" si="84"/>
        <v>-</v>
      </c>
      <c r="AA151" s="84" t="str">
        <f t="shared" si="85"/>
        <v>-</v>
      </c>
      <c r="AB151" s="84" t="str">
        <f t="shared" si="86"/>
        <v>R12</v>
      </c>
      <c r="AC151" s="84" t="str">
        <f t="shared" si="87"/>
        <v>-</v>
      </c>
      <c r="AD151" s="84" t="str">
        <f t="shared" si="88"/>
        <v>R12</v>
      </c>
      <c r="AH151" s="38" t="str">
        <f t="shared" si="89"/>
        <v>Cabos não abrangidos em 17 04 10</v>
      </c>
    </row>
    <row r="152" spans="1:34" x14ac:dyDescent="0.2">
      <c r="A152" s="82" t="s">
        <v>663</v>
      </c>
      <c r="B152" s="83" t="str">
        <f t="shared" si="60"/>
        <v xml:space="preserve">Solos e rochas contendo substâncias perigosas   </v>
      </c>
      <c r="C152" s="84" t="str">
        <f t="shared" si="61"/>
        <v>-</v>
      </c>
      <c r="D152" s="84" t="str">
        <f t="shared" si="62"/>
        <v>-</v>
      </c>
      <c r="E152" s="84" t="str">
        <f t="shared" si="63"/>
        <v>-</v>
      </c>
      <c r="F152" s="84" t="str">
        <f t="shared" si="64"/>
        <v>-</v>
      </c>
      <c r="G152" s="84" t="str">
        <f t="shared" si="65"/>
        <v>-</v>
      </c>
      <c r="H152" s="84" t="str">
        <f t="shared" si="66"/>
        <v>-</v>
      </c>
      <c r="I152" s="84" t="str">
        <f t="shared" si="67"/>
        <v>-</v>
      </c>
      <c r="J152" s="84" t="str">
        <f t="shared" si="68"/>
        <v>-</v>
      </c>
      <c r="K152" s="84" t="str">
        <f t="shared" si="69"/>
        <v>-</v>
      </c>
      <c r="L152" s="84" t="str">
        <f t="shared" si="70"/>
        <v>-</v>
      </c>
      <c r="M152" s="84" t="str">
        <f t="shared" si="71"/>
        <v>-</v>
      </c>
      <c r="N152" s="84" t="str">
        <f t="shared" si="72"/>
        <v>-</v>
      </c>
      <c r="O152" s="84" t="str">
        <f t="shared" si="73"/>
        <v>-</v>
      </c>
      <c r="P152" s="84" t="str">
        <f t="shared" si="74"/>
        <v>-</v>
      </c>
      <c r="Q152" s="84" t="str">
        <f t="shared" si="75"/>
        <v>-</v>
      </c>
      <c r="R152" s="84" t="str">
        <f t="shared" si="76"/>
        <v>-</v>
      </c>
      <c r="S152" s="84" t="str">
        <f t="shared" si="77"/>
        <v>R13D/D15</v>
      </c>
      <c r="T152" s="84" t="str">
        <f t="shared" si="78"/>
        <v>-</v>
      </c>
      <c r="U152" s="84" t="str">
        <f t="shared" si="79"/>
        <v>R13/D15</v>
      </c>
      <c r="V152" s="84" t="str">
        <f t="shared" si="80"/>
        <v>D15</v>
      </c>
      <c r="W152" s="84" t="str">
        <f t="shared" si="81"/>
        <v>-</v>
      </c>
      <c r="X152" s="84" t="str">
        <f t="shared" si="82"/>
        <v>-</v>
      </c>
      <c r="Y152" s="84" t="str">
        <f t="shared" si="83"/>
        <v>-</v>
      </c>
      <c r="Z152" s="84" t="str">
        <f t="shared" si="84"/>
        <v>-</v>
      </c>
      <c r="AA152" s="84" t="str">
        <f t="shared" si="85"/>
        <v>-</v>
      </c>
      <c r="AB152" s="84" t="str">
        <f t="shared" si="86"/>
        <v>-</v>
      </c>
      <c r="AC152" s="84" t="str">
        <f t="shared" si="87"/>
        <v>-</v>
      </c>
      <c r="AD152" s="84" t="str">
        <f t="shared" si="88"/>
        <v>-</v>
      </c>
      <c r="AH152" s="38" t="str">
        <f t="shared" si="89"/>
        <v xml:space="preserve">Solos e rochas contendo substâncias perigosas   </v>
      </c>
    </row>
    <row r="153" spans="1:34" x14ac:dyDescent="0.2">
      <c r="A153" s="82" t="s">
        <v>109</v>
      </c>
      <c r="B153" s="83" t="str">
        <f t="shared" si="60"/>
        <v>Solos e rochas não abrangidos em 17 05 03</v>
      </c>
      <c r="C153" s="84" t="str">
        <f t="shared" si="61"/>
        <v>-</v>
      </c>
      <c r="D153" s="84" t="str">
        <f t="shared" si="62"/>
        <v>-</v>
      </c>
      <c r="E153" s="84" t="str">
        <f t="shared" si="63"/>
        <v xml:space="preserve">D1 </v>
      </c>
      <c r="F153" s="84" t="str">
        <f t="shared" si="64"/>
        <v>-</v>
      </c>
      <c r="G153" s="84" t="str">
        <f t="shared" si="65"/>
        <v>-</v>
      </c>
      <c r="H153" s="84" t="str">
        <f t="shared" si="66"/>
        <v>-</v>
      </c>
      <c r="I153" s="84" t="str">
        <f t="shared" si="67"/>
        <v>-</v>
      </c>
      <c r="J153" s="84" t="str">
        <f t="shared" si="68"/>
        <v>-</v>
      </c>
      <c r="K153" s="84" t="str">
        <f t="shared" si="69"/>
        <v>-</v>
      </c>
      <c r="L153" s="84" t="str">
        <f t="shared" si="70"/>
        <v>-</v>
      </c>
      <c r="M153" s="84" t="str">
        <f t="shared" si="71"/>
        <v>-</v>
      </c>
      <c r="N153" s="84" t="str">
        <f t="shared" si="72"/>
        <v>-</v>
      </c>
      <c r="O153" s="84" t="str">
        <f t="shared" si="73"/>
        <v>-</v>
      </c>
      <c r="P153" s="84" t="str">
        <f t="shared" si="74"/>
        <v>-</v>
      </c>
      <c r="Q153" s="84" t="str">
        <f t="shared" si="75"/>
        <v>-</v>
      </c>
      <c r="R153" s="84" t="str">
        <f t="shared" si="76"/>
        <v>-</v>
      </c>
      <c r="S153" s="84" t="str">
        <f t="shared" si="77"/>
        <v>R12B/D13/R13D</v>
      </c>
      <c r="T153" s="84" t="str">
        <f t="shared" si="78"/>
        <v>-</v>
      </c>
      <c r="U153" s="84" t="str">
        <f t="shared" si="79"/>
        <v>D15</v>
      </c>
      <c r="V153" s="84" t="str">
        <f t="shared" si="80"/>
        <v>D13/D15</v>
      </c>
      <c r="W153" s="84" t="str">
        <f t="shared" si="81"/>
        <v>-</v>
      </c>
      <c r="X153" s="84" t="str">
        <f t="shared" si="82"/>
        <v>-</v>
      </c>
      <c r="Y153" s="84" t="str">
        <f t="shared" si="83"/>
        <v>-</v>
      </c>
      <c r="Z153" s="84" t="str">
        <f t="shared" si="84"/>
        <v>-</v>
      </c>
      <c r="AA153" s="84" t="str">
        <f t="shared" si="85"/>
        <v>D1</v>
      </c>
      <c r="AB153" s="84" t="str">
        <f t="shared" si="86"/>
        <v>-</v>
      </c>
      <c r="AC153" s="84" t="str">
        <f t="shared" si="87"/>
        <v>-</v>
      </c>
      <c r="AD153" s="84" t="str">
        <f t="shared" si="88"/>
        <v>-</v>
      </c>
      <c r="AH153" s="38" t="str">
        <f t="shared" si="89"/>
        <v>Solos e rochas não abrangidos em 17 05 03</v>
      </c>
    </row>
    <row r="154" spans="1:34" x14ac:dyDescent="0.2">
      <c r="A154" s="82" t="s">
        <v>432</v>
      </c>
      <c r="B154" s="83" t="str">
        <f t="shared" si="60"/>
        <v>Lamas de dragagem não abrangidas em 17 05 05</v>
      </c>
      <c r="C154" s="84" t="str">
        <f t="shared" si="61"/>
        <v>-</v>
      </c>
      <c r="D154" s="84" t="str">
        <f t="shared" si="62"/>
        <v>-</v>
      </c>
      <c r="E154" s="84" t="str">
        <f t="shared" si="63"/>
        <v>-</v>
      </c>
      <c r="F154" s="84" t="str">
        <f t="shared" si="64"/>
        <v>-</v>
      </c>
      <c r="G154" s="84" t="str">
        <f t="shared" si="65"/>
        <v>-</v>
      </c>
      <c r="H154" s="84" t="str">
        <f t="shared" si="66"/>
        <v>-</v>
      </c>
      <c r="I154" s="84" t="str">
        <f t="shared" si="67"/>
        <v>-</v>
      </c>
      <c r="J154" s="84" t="str">
        <f t="shared" si="68"/>
        <v>-</v>
      </c>
      <c r="K154" s="84" t="str">
        <f t="shared" si="69"/>
        <v>-</v>
      </c>
      <c r="L154" s="84" t="str">
        <f t="shared" si="70"/>
        <v>-</v>
      </c>
      <c r="M154" s="84" t="str">
        <f t="shared" si="71"/>
        <v>-</v>
      </c>
      <c r="N154" s="84" t="str">
        <f t="shared" si="72"/>
        <v>-</v>
      </c>
      <c r="O154" s="84" t="str">
        <f t="shared" si="73"/>
        <v>-</v>
      </c>
      <c r="P154" s="84" t="str">
        <f t="shared" si="74"/>
        <v>-</v>
      </c>
      <c r="Q154" s="84" t="str">
        <f t="shared" si="75"/>
        <v>-</v>
      </c>
      <c r="R154" s="84" t="str">
        <f t="shared" si="76"/>
        <v>-</v>
      </c>
      <c r="S154" s="84" t="str">
        <f t="shared" si="77"/>
        <v>-</v>
      </c>
      <c r="T154" s="84" t="str">
        <f t="shared" si="78"/>
        <v>-</v>
      </c>
      <c r="U154" s="84" t="str">
        <f t="shared" si="79"/>
        <v>D15</v>
      </c>
      <c r="V154" s="84" t="str">
        <f t="shared" si="80"/>
        <v>-</v>
      </c>
      <c r="W154" s="84" t="str">
        <f t="shared" si="81"/>
        <v>-</v>
      </c>
      <c r="X154" s="84" t="str">
        <f t="shared" si="82"/>
        <v>-</v>
      </c>
      <c r="Y154" s="84" t="str">
        <f t="shared" si="83"/>
        <v>-</v>
      </c>
      <c r="Z154" s="84" t="str">
        <f t="shared" si="84"/>
        <v>-</v>
      </c>
      <c r="AA154" s="84" t="str">
        <f t="shared" si="85"/>
        <v>-</v>
      </c>
      <c r="AB154" s="84" t="str">
        <f t="shared" si="86"/>
        <v>-</v>
      </c>
      <c r="AC154" s="84" t="str">
        <f t="shared" si="87"/>
        <v>-</v>
      </c>
      <c r="AD154" s="84" t="str">
        <f t="shared" si="88"/>
        <v>-</v>
      </c>
      <c r="AH154" s="38" t="str">
        <f t="shared" si="89"/>
        <v>Lamas de dragagem não abrangidas em 17 05 05</v>
      </c>
    </row>
    <row r="155" spans="1:34" x14ac:dyDescent="0.2">
      <c r="A155" s="82" t="s">
        <v>668</v>
      </c>
      <c r="B155" s="83" t="str">
        <f t="shared" si="60"/>
        <v>Outros materiais de isolamento contendo ou constituídos por substâncias perigosas</v>
      </c>
      <c r="C155" s="84" t="str">
        <f t="shared" si="61"/>
        <v>-</v>
      </c>
      <c r="D155" s="84" t="str">
        <f t="shared" si="62"/>
        <v>-</v>
      </c>
      <c r="E155" s="84" t="str">
        <f t="shared" si="63"/>
        <v>-</v>
      </c>
      <c r="F155" s="84" t="str">
        <f t="shared" si="64"/>
        <v>-</v>
      </c>
      <c r="G155" s="84" t="str">
        <f t="shared" si="65"/>
        <v>-</v>
      </c>
      <c r="H155" s="84" t="str">
        <f t="shared" si="66"/>
        <v>-</v>
      </c>
      <c r="I155" s="84" t="str">
        <f t="shared" si="67"/>
        <v>-</v>
      </c>
      <c r="J155" s="84" t="str">
        <f t="shared" si="68"/>
        <v>-</v>
      </c>
      <c r="K155" s="84" t="str">
        <f t="shared" si="69"/>
        <v>-</v>
      </c>
      <c r="L155" s="84" t="str">
        <f t="shared" si="70"/>
        <v>-</v>
      </c>
      <c r="M155" s="84" t="str">
        <f t="shared" si="71"/>
        <v>-</v>
      </c>
      <c r="N155" s="84" t="str">
        <f t="shared" si="72"/>
        <v>-</v>
      </c>
      <c r="O155" s="84" t="str">
        <f t="shared" si="73"/>
        <v>-</v>
      </c>
      <c r="P155" s="84" t="str">
        <f t="shared" si="74"/>
        <v>-</v>
      </c>
      <c r="Q155" s="84" t="str">
        <f t="shared" si="75"/>
        <v>-</v>
      </c>
      <c r="R155" s="84" t="str">
        <f t="shared" si="76"/>
        <v>-</v>
      </c>
      <c r="S155" s="84" t="str">
        <f t="shared" si="77"/>
        <v>-</v>
      </c>
      <c r="T155" s="84" t="str">
        <f t="shared" si="78"/>
        <v>-</v>
      </c>
      <c r="U155" s="84" t="str">
        <f t="shared" si="79"/>
        <v>R13</v>
      </c>
      <c r="V155" s="84" t="str">
        <f t="shared" si="80"/>
        <v>-</v>
      </c>
      <c r="W155" s="84" t="str">
        <f t="shared" si="81"/>
        <v>-</v>
      </c>
      <c r="X155" s="84" t="str">
        <f t="shared" si="82"/>
        <v>-</v>
      </c>
      <c r="Y155" s="84" t="str">
        <f t="shared" si="83"/>
        <v>-</v>
      </c>
      <c r="Z155" s="84" t="str">
        <f t="shared" si="84"/>
        <v>-</v>
      </c>
      <c r="AA155" s="84" t="str">
        <f t="shared" si="85"/>
        <v>-</v>
      </c>
      <c r="AB155" s="84" t="str">
        <f t="shared" si="86"/>
        <v>-</v>
      </c>
      <c r="AC155" s="84" t="str">
        <f t="shared" si="87"/>
        <v>-</v>
      </c>
      <c r="AD155" s="84" t="str">
        <f t="shared" si="88"/>
        <v>-</v>
      </c>
      <c r="AH155" s="38" t="str">
        <f t="shared" si="89"/>
        <v>Outros materiais de isolamento contendo ou constituídos por substâncias perigosas</v>
      </c>
    </row>
    <row r="156" spans="1:34" x14ac:dyDescent="0.2">
      <c r="A156" s="82" t="s">
        <v>110</v>
      </c>
      <c r="B156" s="83" t="str">
        <f t="shared" si="60"/>
        <v>Materiais de isolamento não abrangidos em 17 06 01 e 17 06 03</v>
      </c>
      <c r="C156" s="84" t="str">
        <f t="shared" si="61"/>
        <v>-</v>
      </c>
      <c r="D156" s="84" t="str">
        <f t="shared" si="62"/>
        <v>-</v>
      </c>
      <c r="E156" s="84" t="str">
        <f t="shared" si="63"/>
        <v>R12/R13</v>
      </c>
      <c r="F156" s="84" t="str">
        <f t="shared" si="64"/>
        <v>R1/D1</v>
      </c>
      <c r="G156" s="84" t="str">
        <f t="shared" si="65"/>
        <v>-</v>
      </c>
      <c r="H156" s="84" t="str">
        <f t="shared" si="66"/>
        <v>-</v>
      </c>
      <c r="I156" s="84" t="str">
        <f t="shared" si="67"/>
        <v>-</v>
      </c>
      <c r="J156" s="84" t="str">
        <f t="shared" si="68"/>
        <v>-</v>
      </c>
      <c r="K156" s="84" t="str">
        <f t="shared" si="69"/>
        <v>-</v>
      </c>
      <c r="L156" s="84" t="str">
        <f t="shared" si="70"/>
        <v>-</v>
      </c>
      <c r="M156" s="84" t="str">
        <f t="shared" si="71"/>
        <v>-</v>
      </c>
      <c r="N156" s="84" t="str">
        <f t="shared" si="72"/>
        <v>-</v>
      </c>
      <c r="O156" s="84" t="str">
        <f t="shared" si="73"/>
        <v>-</v>
      </c>
      <c r="P156" s="84" t="str">
        <f t="shared" si="74"/>
        <v>-</v>
      </c>
      <c r="Q156" s="84" t="str">
        <f t="shared" si="75"/>
        <v>-</v>
      </c>
      <c r="R156" s="84" t="str">
        <f t="shared" si="76"/>
        <v>-</v>
      </c>
      <c r="S156" s="84" t="str">
        <f t="shared" si="77"/>
        <v>R12C/D13/R13D</v>
      </c>
      <c r="T156" s="84" t="str">
        <f t="shared" si="78"/>
        <v>-</v>
      </c>
      <c r="U156" s="84" t="str">
        <f t="shared" si="79"/>
        <v>D13</v>
      </c>
      <c r="V156" s="84" t="str">
        <f t="shared" si="80"/>
        <v>D13/D15</v>
      </c>
      <c r="W156" s="84" t="str">
        <f t="shared" si="81"/>
        <v>-</v>
      </c>
      <c r="X156" s="84" t="str">
        <f t="shared" si="82"/>
        <v>-</v>
      </c>
      <c r="Y156" s="84" t="str">
        <f t="shared" si="83"/>
        <v>-</v>
      </c>
      <c r="Z156" s="84" t="str">
        <f t="shared" si="84"/>
        <v>-</v>
      </c>
      <c r="AA156" s="84" t="str">
        <f t="shared" si="85"/>
        <v>-</v>
      </c>
      <c r="AB156" s="84" t="str">
        <f t="shared" si="86"/>
        <v>-</v>
      </c>
      <c r="AC156" s="84" t="str">
        <f t="shared" si="87"/>
        <v>-</v>
      </c>
      <c r="AD156" s="84" t="str">
        <f t="shared" si="88"/>
        <v>-</v>
      </c>
      <c r="AH156" s="38" t="str">
        <f t="shared" si="89"/>
        <v>Materiais de isolamento não abrangidos em 17 06 01 e 17 06 03</v>
      </c>
    </row>
    <row r="157" spans="1:34" x14ac:dyDescent="0.2">
      <c r="A157" s="82" t="s">
        <v>669</v>
      </c>
      <c r="B157" s="83" t="str">
        <f t="shared" si="60"/>
        <v>Materiais de construção contendo amianto</v>
      </c>
      <c r="C157" s="84" t="str">
        <f t="shared" si="61"/>
        <v>-</v>
      </c>
      <c r="D157" s="84" t="str">
        <f t="shared" si="62"/>
        <v>-</v>
      </c>
      <c r="E157" s="84" t="str">
        <f t="shared" si="63"/>
        <v>-</v>
      </c>
      <c r="F157" s="84" t="str">
        <f t="shared" si="64"/>
        <v>-</v>
      </c>
      <c r="G157" s="84" t="str">
        <f t="shared" si="65"/>
        <v>-</v>
      </c>
      <c r="H157" s="84" t="str">
        <f t="shared" si="66"/>
        <v>-</v>
      </c>
      <c r="I157" s="84" t="str">
        <f t="shared" si="67"/>
        <v>-</v>
      </c>
      <c r="J157" s="84" t="str">
        <f t="shared" si="68"/>
        <v>-</v>
      </c>
      <c r="K157" s="84" t="str">
        <f t="shared" si="69"/>
        <v>-</v>
      </c>
      <c r="L157" s="84" t="str">
        <f t="shared" si="70"/>
        <v>-</v>
      </c>
      <c r="M157" s="84" t="str">
        <f t="shared" si="71"/>
        <v>-</v>
      </c>
      <c r="N157" s="84" t="str">
        <f t="shared" si="72"/>
        <v>-</v>
      </c>
      <c r="O157" s="84" t="str">
        <f t="shared" si="73"/>
        <v>-</v>
      </c>
      <c r="P157" s="84" t="str">
        <f t="shared" si="74"/>
        <v>-</v>
      </c>
      <c r="Q157" s="84" t="str">
        <f t="shared" si="75"/>
        <v>-</v>
      </c>
      <c r="R157" s="84" t="str">
        <f t="shared" si="76"/>
        <v>-</v>
      </c>
      <c r="S157" s="84" t="str">
        <f t="shared" si="77"/>
        <v>-</v>
      </c>
      <c r="T157" s="84" t="str">
        <f t="shared" si="78"/>
        <v>-</v>
      </c>
      <c r="U157" s="84" t="str">
        <f t="shared" si="79"/>
        <v>R13</v>
      </c>
      <c r="V157" s="84" t="str">
        <f t="shared" si="80"/>
        <v>-</v>
      </c>
      <c r="W157" s="84" t="str">
        <f t="shared" si="81"/>
        <v>-</v>
      </c>
      <c r="X157" s="84" t="str">
        <f t="shared" si="82"/>
        <v>-</v>
      </c>
      <c r="Y157" s="84" t="str">
        <f t="shared" si="83"/>
        <v>-</v>
      </c>
      <c r="Z157" s="84" t="str">
        <f t="shared" si="84"/>
        <v>-</v>
      </c>
      <c r="AA157" s="84" t="str">
        <f t="shared" si="85"/>
        <v>-</v>
      </c>
      <c r="AB157" s="84" t="str">
        <f t="shared" si="86"/>
        <v>-</v>
      </c>
      <c r="AC157" s="84" t="str">
        <f t="shared" si="87"/>
        <v>-</v>
      </c>
      <c r="AD157" s="84" t="str">
        <f t="shared" si="88"/>
        <v>-</v>
      </c>
      <c r="AH157" s="38" t="str">
        <f t="shared" si="89"/>
        <v>Materiais de construção contendo amianto</v>
      </c>
    </row>
    <row r="158" spans="1:34" x14ac:dyDescent="0.2">
      <c r="A158" s="82" t="s">
        <v>670</v>
      </c>
      <c r="B158" s="83" t="str">
        <f t="shared" si="60"/>
        <v>Materiais de construção à base de gesso contaminados por substâncias perigosas</v>
      </c>
      <c r="C158" s="84" t="str">
        <f t="shared" si="61"/>
        <v>-</v>
      </c>
      <c r="D158" s="84" t="str">
        <f t="shared" si="62"/>
        <v>-</v>
      </c>
      <c r="E158" s="84" t="str">
        <f t="shared" si="63"/>
        <v>-</v>
      </c>
      <c r="F158" s="84" t="str">
        <f t="shared" si="64"/>
        <v>-</v>
      </c>
      <c r="G158" s="84" t="str">
        <f t="shared" si="65"/>
        <v>-</v>
      </c>
      <c r="H158" s="84" t="str">
        <f t="shared" si="66"/>
        <v>-</v>
      </c>
      <c r="I158" s="84" t="str">
        <f t="shared" si="67"/>
        <v>-</v>
      </c>
      <c r="J158" s="84" t="str">
        <f t="shared" si="68"/>
        <v>-</v>
      </c>
      <c r="K158" s="84" t="str">
        <f t="shared" si="69"/>
        <v>-</v>
      </c>
      <c r="L158" s="84" t="str">
        <f t="shared" si="70"/>
        <v>-</v>
      </c>
      <c r="M158" s="84" t="str">
        <f t="shared" si="71"/>
        <v>-</v>
      </c>
      <c r="N158" s="84" t="str">
        <f t="shared" si="72"/>
        <v>-</v>
      </c>
      <c r="O158" s="84" t="str">
        <f t="shared" si="73"/>
        <v>-</v>
      </c>
      <c r="P158" s="84" t="str">
        <f t="shared" si="74"/>
        <v>-</v>
      </c>
      <c r="Q158" s="84" t="str">
        <f t="shared" si="75"/>
        <v>-</v>
      </c>
      <c r="R158" s="84" t="str">
        <f t="shared" si="76"/>
        <v>-</v>
      </c>
      <c r="S158" s="84" t="str">
        <f t="shared" si="77"/>
        <v>-</v>
      </c>
      <c r="T158" s="84" t="str">
        <f t="shared" si="78"/>
        <v>-</v>
      </c>
      <c r="U158" s="84" t="str">
        <f t="shared" si="79"/>
        <v>R13</v>
      </c>
      <c r="V158" s="84" t="str">
        <f t="shared" si="80"/>
        <v>-</v>
      </c>
      <c r="W158" s="84" t="str">
        <f t="shared" si="81"/>
        <v>-</v>
      </c>
      <c r="X158" s="84" t="str">
        <f t="shared" si="82"/>
        <v>-</v>
      </c>
      <c r="Y158" s="84" t="str">
        <f t="shared" si="83"/>
        <v>-</v>
      </c>
      <c r="Z158" s="84" t="str">
        <f t="shared" si="84"/>
        <v>-</v>
      </c>
      <c r="AA158" s="84" t="str">
        <f t="shared" si="85"/>
        <v>-</v>
      </c>
      <c r="AB158" s="84" t="str">
        <f t="shared" si="86"/>
        <v>-</v>
      </c>
      <c r="AC158" s="84" t="str">
        <f t="shared" si="87"/>
        <v>-</v>
      </c>
      <c r="AD158" s="84" t="str">
        <f t="shared" si="88"/>
        <v>-</v>
      </c>
      <c r="AH158" s="38" t="str">
        <f t="shared" si="89"/>
        <v>Materiais de construção à base de gesso contaminados por substâncias perigosas</v>
      </c>
    </row>
    <row r="159" spans="1:34" x14ac:dyDescent="0.2">
      <c r="A159" s="82" t="s">
        <v>111</v>
      </c>
      <c r="B159" s="83" t="str">
        <f t="shared" si="60"/>
        <v>Materiais de construção à base de gesso não abrangidos em 17 08 01</v>
      </c>
      <c r="C159" s="84" t="str">
        <f t="shared" si="61"/>
        <v>-</v>
      </c>
      <c r="D159" s="84" t="str">
        <f t="shared" si="62"/>
        <v>-</v>
      </c>
      <c r="E159" s="84" t="str">
        <f t="shared" si="63"/>
        <v>D1</v>
      </c>
      <c r="F159" s="84" t="str">
        <f t="shared" si="64"/>
        <v>R1/D1</v>
      </c>
      <c r="G159" s="84" t="str">
        <f t="shared" si="65"/>
        <v>-</v>
      </c>
      <c r="H159" s="84" t="str">
        <f t="shared" si="66"/>
        <v>-</v>
      </c>
      <c r="I159" s="84" t="str">
        <f t="shared" si="67"/>
        <v>-</v>
      </c>
      <c r="J159" s="84" t="str">
        <f t="shared" si="68"/>
        <v>-</v>
      </c>
      <c r="K159" s="84" t="str">
        <f t="shared" si="69"/>
        <v>-</v>
      </c>
      <c r="L159" s="84" t="str">
        <f t="shared" si="70"/>
        <v>-</v>
      </c>
      <c r="M159" s="84" t="str">
        <f t="shared" si="71"/>
        <v>-</v>
      </c>
      <c r="N159" s="84" t="str">
        <f t="shared" si="72"/>
        <v>-</v>
      </c>
      <c r="O159" s="84" t="str">
        <f t="shared" si="73"/>
        <v>-</v>
      </c>
      <c r="P159" s="84" t="str">
        <f t="shared" si="74"/>
        <v>-</v>
      </c>
      <c r="Q159" s="84" t="str">
        <f t="shared" si="75"/>
        <v>-</v>
      </c>
      <c r="R159" s="84" t="str">
        <f t="shared" si="76"/>
        <v>-</v>
      </c>
      <c r="S159" s="84" t="str">
        <f t="shared" si="77"/>
        <v>R12C/D13/R13D</v>
      </c>
      <c r="T159" s="84" t="str">
        <f t="shared" si="78"/>
        <v>-</v>
      </c>
      <c r="U159" s="84" t="str">
        <f t="shared" si="79"/>
        <v>D13</v>
      </c>
      <c r="V159" s="84" t="str">
        <f t="shared" si="80"/>
        <v>D13/D15</v>
      </c>
      <c r="W159" s="84" t="str">
        <f t="shared" si="81"/>
        <v>-</v>
      </c>
      <c r="X159" s="84" t="str">
        <f t="shared" si="82"/>
        <v>-</v>
      </c>
      <c r="Y159" s="84" t="str">
        <f t="shared" si="83"/>
        <v>-</v>
      </c>
      <c r="Z159" s="84" t="str">
        <f t="shared" si="84"/>
        <v>-</v>
      </c>
      <c r="AA159" s="84" t="str">
        <f t="shared" si="85"/>
        <v>-</v>
      </c>
      <c r="AB159" s="84" t="str">
        <f t="shared" si="86"/>
        <v>-</v>
      </c>
      <c r="AC159" s="84" t="str">
        <f t="shared" si="87"/>
        <v>-</v>
      </c>
      <c r="AD159" s="84" t="str">
        <f t="shared" si="88"/>
        <v>-</v>
      </c>
      <c r="AH159" s="38" t="str">
        <f t="shared" si="89"/>
        <v>Materiais de construção à base de gesso não abrangidos em 17 08 01</v>
      </c>
    </row>
    <row r="160" spans="1:34" x14ac:dyDescent="0.2">
      <c r="A160" s="82" t="s">
        <v>950</v>
      </c>
      <c r="B160" s="83" t="str">
        <f t="shared" si="60"/>
        <v>Mistura de resíduos de construção e demolição não abrangidos em 17 09 01, 17 09 02 e 17 09 03</v>
      </c>
      <c r="C160" s="84" t="str">
        <f t="shared" si="61"/>
        <v>-</v>
      </c>
      <c r="D160" s="84" t="str">
        <f t="shared" si="62"/>
        <v>-</v>
      </c>
      <c r="E160" s="84" t="str">
        <f t="shared" si="63"/>
        <v xml:space="preserve">R12/D1 </v>
      </c>
      <c r="F160" s="84" t="str">
        <f t="shared" si="64"/>
        <v>-</v>
      </c>
      <c r="G160" s="84" t="str">
        <f t="shared" si="65"/>
        <v>-</v>
      </c>
      <c r="H160" s="84" t="str">
        <f t="shared" si="66"/>
        <v>-</v>
      </c>
      <c r="I160" s="84" t="str">
        <f t="shared" si="67"/>
        <v>-</v>
      </c>
      <c r="J160" s="84" t="str">
        <f t="shared" si="68"/>
        <v>-</v>
      </c>
      <c r="K160" s="84" t="str">
        <f t="shared" si="69"/>
        <v>-</v>
      </c>
      <c r="L160" s="84" t="str">
        <f t="shared" si="70"/>
        <v>-</v>
      </c>
      <c r="M160" s="84" t="str">
        <f t="shared" si="71"/>
        <v>-</v>
      </c>
      <c r="N160" s="84" t="str">
        <f t="shared" si="72"/>
        <v>-</v>
      </c>
      <c r="O160" s="84" t="str">
        <f t="shared" si="73"/>
        <v>-</v>
      </c>
      <c r="P160" s="84" t="str">
        <f t="shared" si="74"/>
        <v>-</v>
      </c>
      <c r="Q160" s="84" t="str">
        <f t="shared" si="75"/>
        <v>-</v>
      </c>
      <c r="R160" s="84" t="str">
        <f t="shared" si="76"/>
        <v>-</v>
      </c>
      <c r="S160" s="84" t="str">
        <f t="shared" si="77"/>
        <v>-</v>
      </c>
      <c r="T160" s="84" t="str">
        <f t="shared" si="78"/>
        <v>-</v>
      </c>
      <c r="U160" s="84" t="str">
        <f t="shared" si="79"/>
        <v>-</v>
      </c>
      <c r="V160" s="84" t="str">
        <f t="shared" si="80"/>
        <v>-</v>
      </c>
      <c r="W160" s="84" t="str">
        <f t="shared" si="81"/>
        <v>-</v>
      </c>
      <c r="X160" s="84" t="str">
        <f t="shared" si="82"/>
        <v>-</v>
      </c>
      <c r="Y160" s="84" t="str">
        <f t="shared" si="83"/>
        <v>-</v>
      </c>
      <c r="Z160" s="84" t="str">
        <f t="shared" si="84"/>
        <v>-</v>
      </c>
      <c r="AA160" s="84" t="str">
        <f t="shared" si="85"/>
        <v>-</v>
      </c>
      <c r="AB160" s="84" t="str">
        <f t="shared" si="86"/>
        <v>-</v>
      </c>
      <c r="AC160" s="84" t="str">
        <f t="shared" si="87"/>
        <v>-</v>
      </c>
      <c r="AD160" s="84" t="str">
        <f t="shared" si="88"/>
        <v>-</v>
      </c>
      <c r="AH160" s="38" t="str">
        <f t="shared" si="89"/>
        <v>Mistura de resíduos de construção e demolição não abrangidos em 17 09 01, 17 09 02 e 17 09 03</v>
      </c>
    </row>
    <row r="161" spans="1:34" x14ac:dyDescent="0.2">
      <c r="A161" s="82" t="s">
        <v>671</v>
      </c>
      <c r="B161" s="83" t="str">
        <f t="shared" si="60"/>
        <v>Outros resíduos de construção e demolição (incluindo misturas de resíduos) contendo substâncias perigosas</v>
      </c>
      <c r="C161" s="84" t="str">
        <f t="shared" si="61"/>
        <v>-</v>
      </c>
      <c r="D161" s="84" t="str">
        <f t="shared" si="62"/>
        <v>-</v>
      </c>
      <c r="E161" s="84" t="str">
        <f t="shared" si="63"/>
        <v>-</v>
      </c>
      <c r="F161" s="84" t="str">
        <f t="shared" si="64"/>
        <v>-</v>
      </c>
      <c r="G161" s="84" t="str">
        <f t="shared" si="65"/>
        <v>-</v>
      </c>
      <c r="H161" s="84" t="str">
        <f t="shared" si="66"/>
        <v>-</v>
      </c>
      <c r="I161" s="84" t="str">
        <f t="shared" si="67"/>
        <v>-</v>
      </c>
      <c r="J161" s="84" t="str">
        <f t="shared" si="68"/>
        <v>-</v>
      </c>
      <c r="K161" s="84" t="str">
        <f t="shared" si="69"/>
        <v>-</v>
      </c>
      <c r="L161" s="84" t="str">
        <f t="shared" si="70"/>
        <v>-</v>
      </c>
      <c r="M161" s="84" t="str">
        <f t="shared" si="71"/>
        <v>-</v>
      </c>
      <c r="N161" s="84" t="str">
        <f t="shared" si="72"/>
        <v>-</v>
      </c>
      <c r="O161" s="84" t="str">
        <f t="shared" si="73"/>
        <v>-</v>
      </c>
      <c r="P161" s="84" t="str">
        <f t="shared" si="74"/>
        <v>-</v>
      </c>
      <c r="Q161" s="84" t="str">
        <f t="shared" si="75"/>
        <v>-</v>
      </c>
      <c r="R161" s="84" t="str">
        <f t="shared" si="76"/>
        <v>-</v>
      </c>
      <c r="S161" s="84" t="str">
        <f t="shared" si="77"/>
        <v>-</v>
      </c>
      <c r="T161" s="84" t="str">
        <f t="shared" si="78"/>
        <v>-</v>
      </c>
      <c r="U161" s="84" t="str">
        <f t="shared" si="79"/>
        <v>R13</v>
      </c>
      <c r="V161" s="84" t="str">
        <f t="shared" si="80"/>
        <v>-</v>
      </c>
      <c r="W161" s="84" t="str">
        <f t="shared" si="81"/>
        <v>-</v>
      </c>
      <c r="X161" s="84" t="str">
        <f t="shared" si="82"/>
        <v>-</v>
      </c>
      <c r="Y161" s="84" t="str">
        <f t="shared" si="83"/>
        <v>-</v>
      </c>
      <c r="Z161" s="84" t="str">
        <f t="shared" si="84"/>
        <v>-</v>
      </c>
      <c r="AA161" s="84" t="str">
        <f t="shared" si="85"/>
        <v>-</v>
      </c>
      <c r="AB161" s="84" t="str">
        <f t="shared" si="86"/>
        <v>-</v>
      </c>
      <c r="AC161" s="84" t="str">
        <f t="shared" si="87"/>
        <v>-</v>
      </c>
      <c r="AD161" s="84" t="str">
        <f t="shared" si="88"/>
        <v>-</v>
      </c>
      <c r="AH161" s="38" t="str">
        <f t="shared" si="89"/>
        <v>Outros resíduos de construção e demolição (incluindo misturas de resíduos) contendo substâncias perigosas</v>
      </c>
    </row>
    <row r="162" spans="1:34" x14ac:dyDescent="0.2">
      <c r="A162" s="82" t="s">
        <v>112</v>
      </c>
      <c r="B162" s="83" t="str">
        <f t="shared" si="60"/>
        <v xml:space="preserve">Mistura de resíduos de construção e demolição não abrangidos em 17 09 01, 17 09 02 e 17 09 03 </v>
      </c>
      <c r="C162" s="84" t="str">
        <f t="shared" si="61"/>
        <v>-</v>
      </c>
      <c r="D162" s="84" t="str">
        <f t="shared" si="62"/>
        <v>-</v>
      </c>
      <c r="E162" s="84" t="str">
        <f t="shared" si="63"/>
        <v>-</v>
      </c>
      <c r="F162" s="84" t="str">
        <f t="shared" si="64"/>
        <v>R1/D1</v>
      </c>
      <c r="G162" s="84" t="str">
        <f t="shared" si="65"/>
        <v>-</v>
      </c>
      <c r="H162" s="84" t="str">
        <f t="shared" si="66"/>
        <v>-</v>
      </c>
      <c r="I162" s="84" t="str">
        <f t="shared" si="67"/>
        <v>-</v>
      </c>
      <c r="J162" s="84" t="str">
        <f t="shared" si="68"/>
        <v>-</v>
      </c>
      <c r="K162" s="84" t="str">
        <f t="shared" si="69"/>
        <v>-</v>
      </c>
      <c r="L162" s="84" t="str">
        <f t="shared" si="70"/>
        <v>-</v>
      </c>
      <c r="M162" s="84" t="str">
        <f t="shared" si="71"/>
        <v>-</v>
      </c>
      <c r="N162" s="84" t="str">
        <f t="shared" si="72"/>
        <v>-</v>
      </c>
      <c r="O162" s="84" t="str">
        <f t="shared" si="73"/>
        <v>-</v>
      </c>
      <c r="P162" s="84" t="str">
        <f t="shared" si="74"/>
        <v>-</v>
      </c>
      <c r="Q162" s="84" t="str">
        <f t="shared" si="75"/>
        <v>-</v>
      </c>
      <c r="R162" s="84" t="str">
        <f t="shared" si="76"/>
        <v>-</v>
      </c>
      <c r="S162" s="84" t="str">
        <f t="shared" si="77"/>
        <v>R12B/D13</v>
      </c>
      <c r="T162" s="84" t="str">
        <f t="shared" si="78"/>
        <v>-</v>
      </c>
      <c r="U162" s="84" t="str">
        <f t="shared" si="79"/>
        <v>R12/D13</v>
      </c>
      <c r="V162" s="84" t="str">
        <f t="shared" si="80"/>
        <v>R12/D13/D15</v>
      </c>
      <c r="W162" s="84" t="str">
        <f t="shared" si="81"/>
        <v>-</v>
      </c>
      <c r="X162" s="84" t="str">
        <f t="shared" si="82"/>
        <v>-</v>
      </c>
      <c r="Y162" s="84" t="str">
        <f t="shared" si="83"/>
        <v>-</v>
      </c>
      <c r="Z162" s="84" t="str">
        <f t="shared" si="84"/>
        <v>-</v>
      </c>
      <c r="AA162" s="84" t="str">
        <f t="shared" si="85"/>
        <v>-</v>
      </c>
      <c r="AB162" s="84" t="str">
        <f t="shared" si="86"/>
        <v>-</v>
      </c>
      <c r="AC162" s="84" t="str">
        <f t="shared" si="87"/>
        <v>-</v>
      </c>
      <c r="AD162" s="84" t="str">
        <f t="shared" si="88"/>
        <v>-</v>
      </c>
      <c r="AH162" s="38" t="str">
        <f t="shared" si="89"/>
        <v xml:space="preserve">Mistura de resíduos de construção e demolição não abrangidos em 17 09 01, 17 09 02 e 17 09 03 </v>
      </c>
    </row>
    <row r="163" spans="1:34" x14ac:dyDescent="0.2">
      <c r="A163" s="82" t="s">
        <v>92</v>
      </c>
      <c r="B163" s="83" t="str">
        <f t="shared" si="60"/>
        <v>Objetos cortantes e perfurantes (exceto 18 01 03)</v>
      </c>
      <c r="C163" s="84" t="str">
        <f t="shared" si="61"/>
        <v>-</v>
      </c>
      <c r="D163" s="84" t="str">
        <f t="shared" si="62"/>
        <v>-</v>
      </c>
      <c r="E163" s="84" t="str">
        <f t="shared" si="63"/>
        <v>-</v>
      </c>
      <c r="F163" s="85" t="str">
        <f t="shared" si="64"/>
        <v>D15</v>
      </c>
      <c r="G163" s="84" t="str">
        <f t="shared" si="65"/>
        <v>-</v>
      </c>
      <c r="H163" s="84" t="str">
        <f t="shared" si="66"/>
        <v>-</v>
      </c>
      <c r="I163" s="84" t="str">
        <f t="shared" si="67"/>
        <v>-</v>
      </c>
      <c r="J163" s="84" t="str">
        <f t="shared" si="68"/>
        <v>-</v>
      </c>
      <c r="K163" s="84" t="str">
        <f t="shared" si="69"/>
        <v>-</v>
      </c>
      <c r="L163" s="84" t="str">
        <f t="shared" si="70"/>
        <v>-</v>
      </c>
      <c r="M163" s="84" t="str">
        <f t="shared" si="71"/>
        <v>-</v>
      </c>
      <c r="N163" s="84" t="str">
        <f t="shared" si="72"/>
        <v>-</v>
      </c>
      <c r="O163" s="84" t="str">
        <f t="shared" si="73"/>
        <v>-</v>
      </c>
      <c r="P163" s="84" t="str">
        <f t="shared" si="74"/>
        <v>-</v>
      </c>
      <c r="Q163" s="84" t="str">
        <f t="shared" si="75"/>
        <v>-</v>
      </c>
      <c r="R163" s="84" t="str">
        <f t="shared" si="76"/>
        <v>-</v>
      </c>
      <c r="S163" s="84" t="str">
        <f t="shared" si="77"/>
        <v>-</v>
      </c>
      <c r="T163" s="84" t="str">
        <f t="shared" si="78"/>
        <v>-</v>
      </c>
      <c r="U163" s="85" t="str">
        <f t="shared" si="79"/>
        <v>D15</v>
      </c>
      <c r="V163" s="84" t="str">
        <f t="shared" si="80"/>
        <v>-</v>
      </c>
      <c r="W163" s="84" t="str">
        <f t="shared" si="81"/>
        <v>-</v>
      </c>
      <c r="X163" s="84" t="str">
        <f t="shared" si="82"/>
        <v>-</v>
      </c>
      <c r="Y163" s="84" t="str">
        <f t="shared" si="83"/>
        <v>-</v>
      </c>
      <c r="Z163" s="84" t="str">
        <f t="shared" si="84"/>
        <v>-</v>
      </c>
      <c r="AA163" s="84" t="str">
        <f t="shared" si="85"/>
        <v>-</v>
      </c>
      <c r="AB163" s="84" t="str">
        <f t="shared" si="86"/>
        <v>-</v>
      </c>
      <c r="AC163" s="85" t="str">
        <f t="shared" si="87"/>
        <v>D15</v>
      </c>
      <c r="AD163" s="84" t="str">
        <f t="shared" si="88"/>
        <v>-</v>
      </c>
      <c r="AH163" s="38" t="str">
        <f t="shared" si="89"/>
        <v>Objetos cortantes e perfurantes (exceto 18 01 03)</v>
      </c>
    </row>
    <row r="164" spans="1:34" x14ac:dyDescent="0.2">
      <c r="A164" s="82" t="s">
        <v>172</v>
      </c>
      <c r="B164" s="83" t="str">
        <f t="shared" si="60"/>
        <v>Partes anatómicas e órgãos, incluindo sacos de sangue e sangue conservado (exceto 18 01 03)</v>
      </c>
      <c r="C164" s="84" t="str">
        <f t="shared" si="61"/>
        <v>-</v>
      </c>
      <c r="D164" s="84" t="str">
        <f t="shared" si="62"/>
        <v>-</v>
      </c>
      <c r="E164" s="84" t="str">
        <f t="shared" si="63"/>
        <v>-</v>
      </c>
      <c r="F164" s="85" t="str">
        <f t="shared" si="64"/>
        <v>D15</v>
      </c>
      <c r="G164" s="84" t="str">
        <f t="shared" si="65"/>
        <v>-</v>
      </c>
      <c r="H164" s="84" t="str">
        <f t="shared" si="66"/>
        <v>-</v>
      </c>
      <c r="I164" s="84" t="str">
        <f t="shared" si="67"/>
        <v>-</v>
      </c>
      <c r="J164" s="84" t="str">
        <f t="shared" si="68"/>
        <v>-</v>
      </c>
      <c r="K164" s="84" t="str">
        <f t="shared" si="69"/>
        <v>-</v>
      </c>
      <c r="L164" s="84" t="str">
        <f t="shared" si="70"/>
        <v>-</v>
      </c>
      <c r="M164" s="84" t="str">
        <f t="shared" si="71"/>
        <v>-</v>
      </c>
      <c r="N164" s="84" t="str">
        <f t="shared" si="72"/>
        <v>-</v>
      </c>
      <c r="O164" s="84" t="str">
        <f t="shared" si="73"/>
        <v>-</v>
      </c>
      <c r="P164" s="84" t="str">
        <f t="shared" si="74"/>
        <v>-</v>
      </c>
      <c r="Q164" s="84" t="str">
        <f t="shared" si="75"/>
        <v>-</v>
      </c>
      <c r="R164" s="84" t="str">
        <f t="shared" si="76"/>
        <v>-</v>
      </c>
      <c r="S164" s="84" t="str">
        <f t="shared" si="77"/>
        <v>-</v>
      </c>
      <c r="T164" s="84" t="str">
        <f t="shared" si="78"/>
        <v>-</v>
      </c>
      <c r="U164" s="85" t="str">
        <f t="shared" si="79"/>
        <v>D15</v>
      </c>
      <c r="V164" s="84" t="str">
        <f t="shared" si="80"/>
        <v>-</v>
      </c>
      <c r="W164" s="84" t="str">
        <f t="shared" si="81"/>
        <v>-</v>
      </c>
      <c r="X164" s="84" t="str">
        <f t="shared" si="82"/>
        <v>-</v>
      </c>
      <c r="Y164" s="84" t="str">
        <f t="shared" si="83"/>
        <v>-</v>
      </c>
      <c r="Z164" s="84" t="str">
        <f t="shared" si="84"/>
        <v>-</v>
      </c>
      <c r="AA164" s="84" t="str">
        <f t="shared" si="85"/>
        <v>-</v>
      </c>
      <c r="AB164" s="84" t="str">
        <f t="shared" si="86"/>
        <v>-</v>
      </c>
      <c r="AC164" s="85" t="str">
        <f t="shared" si="87"/>
        <v>D15</v>
      </c>
      <c r="AD164" s="84" t="str">
        <f t="shared" si="88"/>
        <v>-</v>
      </c>
      <c r="AH164" s="38" t="str">
        <f t="shared" si="89"/>
        <v>Partes anatómicas e órgãos, incluindo sacos de sangue e sangue conservado (exceto 18 01 03)</v>
      </c>
    </row>
    <row r="165" spans="1:34" x14ac:dyDescent="0.2">
      <c r="A165" s="82" t="s">
        <v>643</v>
      </c>
      <c r="B165" s="83" t="str">
        <f t="shared" si="60"/>
        <v>Resíduos cujas recolha e eliminação estão sujeitas a requisitos específicos com vista à prevenção de infeções</v>
      </c>
      <c r="C165" s="84" t="str">
        <f t="shared" si="61"/>
        <v>-</v>
      </c>
      <c r="D165" s="84" t="str">
        <f t="shared" si="62"/>
        <v>-</v>
      </c>
      <c r="E165" s="84" t="str">
        <f t="shared" si="63"/>
        <v>-</v>
      </c>
      <c r="F165" s="85" t="str">
        <f t="shared" si="64"/>
        <v>R12/D15</v>
      </c>
      <c r="G165" s="84" t="str">
        <f t="shared" si="65"/>
        <v>-</v>
      </c>
      <c r="H165" s="84" t="str">
        <f t="shared" si="66"/>
        <v>-</v>
      </c>
      <c r="I165" s="84" t="str">
        <f t="shared" si="67"/>
        <v>-</v>
      </c>
      <c r="J165" s="84" t="str">
        <f t="shared" si="68"/>
        <v>-</v>
      </c>
      <c r="K165" s="84" t="str">
        <f t="shared" si="69"/>
        <v>-</v>
      </c>
      <c r="L165" s="84" t="str">
        <f t="shared" si="70"/>
        <v>-</v>
      </c>
      <c r="M165" s="84" t="str">
        <f t="shared" si="71"/>
        <v>-</v>
      </c>
      <c r="N165" s="84" t="str">
        <f t="shared" si="72"/>
        <v>-</v>
      </c>
      <c r="O165" s="84" t="str">
        <f t="shared" si="73"/>
        <v>-</v>
      </c>
      <c r="P165" s="84" t="str">
        <f t="shared" si="74"/>
        <v>-</v>
      </c>
      <c r="Q165" s="84" t="str">
        <f t="shared" si="75"/>
        <v>-</v>
      </c>
      <c r="R165" s="84" t="str">
        <f t="shared" si="76"/>
        <v>-</v>
      </c>
      <c r="S165" s="84" t="str">
        <f t="shared" si="77"/>
        <v>-</v>
      </c>
      <c r="T165" s="84" t="str">
        <f t="shared" si="78"/>
        <v>-</v>
      </c>
      <c r="U165" s="85" t="str">
        <f t="shared" si="79"/>
        <v>D15</v>
      </c>
      <c r="V165" s="84" t="str">
        <f t="shared" si="80"/>
        <v>-</v>
      </c>
      <c r="W165" s="84" t="str">
        <f t="shared" si="81"/>
        <v>-</v>
      </c>
      <c r="X165" s="84" t="str">
        <f t="shared" si="82"/>
        <v>-</v>
      </c>
      <c r="Y165" s="84" t="str">
        <f t="shared" si="83"/>
        <v>-</v>
      </c>
      <c r="Z165" s="84" t="str">
        <f t="shared" si="84"/>
        <v>-</v>
      </c>
      <c r="AA165" s="84" t="str">
        <f t="shared" si="85"/>
        <v>-</v>
      </c>
      <c r="AB165" s="84" t="str">
        <f t="shared" si="86"/>
        <v>-</v>
      </c>
      <c r="AC165" s="85" t="str">
        <f t="shared" si="87"/>
        <v>D9/D15</v>
      </c>
      <c r="AD165" s="84" t="str">
        <f t="shared" si="88"/>
        <v>-</v>
      </c>
      <c r="AH165" s="38" t="str">
        <f t="shared" si="89"/>
        <v>Resíduos cujas recolha e eliminação estão sujeitas a requisitos específicos com vista à prevenção de infeções</v>
      </c>
    </row>
    <row r="166" spans="1:34" x14ac:dyDescent="0.2">
      <c r="A166" s="82" t="s">
        <v>90</v>
      </c>
      <c r="B166" s="83" t="str">
        <f t="shared" si="60"/>
        <v>Resíduos cujas recolha e eliminação não estão sujeitas a requisitos específicos com vista à prevenção de infeções (por exemplo pensos, compressas, ligaduras, gessos, roupas, vestuário descartável, fraldas)</v>
      </c>
      <c r="C166" s="84" t="str">
        <f t="shared" si="61"/>
        <v>-</v>
      </c>
      <c r="D166" s="84" t="str">
        <f t="shared" si="62"/>
        <v>-</v>
      </c>
      <c r="E166" s="84" t="str">
        <f t="shared" si="63"/>
        <v>-</v>
      </c>
      <c r="F166" s="84" t="str">
        <f t="shared" si="64"/>
        <v>-</v>
      </c>
      <c r="G166" s="84" t="str">
        <f t="shared" si="65"/>
        <v>-</v>
      </c>
      <c r="H166" s="84" t="str">
        <f t="shared" si="66"/>
        <v>-</v>
      </c>
      <c r="I166" s="84" t="str">
        <f t="shared" si="67"/>
        <v>-</v>
      </c>
      <c r="J166" s="84" t="str">
        <f t="shared" si="68"/>
        <v>-</v>
      </c>
      <c r="K166" s="84" t="str">
        <f t="shared" si="69"/>
        <v>-</v>
      </c>
      <c r="L166" s="84" t="str">
        <f t="shared" si="70"/>
        <v>-</v>
      </c>
      <c r="M166" s="84" t="str">
        <f t="shared" si="71"/>
        <v>-</v>
      </c>
      <c r="N166" s="84" t="str">
        <f t="shared" si="72"/>
        <v>-</v>
      </c>
      <c r="O166" s="84" t="str">
        <f t="shared" si="73"/>
        <v>-</v>
      </c>
      <c r="P166" s="84" t="str">
        <f t="shared" si="74"/>
        <v>-</v>
      </c>
      <c r="Q166" s="84" t="str">
        <f t="shared" si="75"/>
        <v>-</v>
      </c>
      <c r="R166" s="84" t="str">
        <f t="shared" si="76"/>
        <v>-</v>
      </c>
      <c r="S166" s="84" t="str">
        <f t="shared" si="77"/>
        <v>-</v>
      </c>
      <c r="T166" s="84" t="str">
        <f t="shared" si="78"/>
        <v>-</v>
      </c>
      <c r="U166" s="85" t="str">
        <f t="shared" si="79"/>
        <v>D9C/D15</v>
      </c>
      <c r="V166" s="84" t="str">
        <f t="shared" si="80"/>
        <v>-</v>
      </c>
      <c r="W166" s="84" t="str">
        <f t="shared" si="81"/>
        <v>-</v>
      </c>
      <c r="X166" s="84" t="str">
        <f t="shared" si="82"/>
        <v>-</v>
      </c>
      <c r="Y166" s="84" t="str">
        <f t="shared" si="83"/>
        <v>-</v>
      </c>
      <c r="Z166" s="84" t="str">
        <f t="shared" si="84"/>
        <v>-</v>
      </c>
      <c r="AA166" s="84" t="str">
        <f t="shared" si="85"/>
        <v>-</v>
      </c>
      <c r="AB166" s="84" t="str">
        <f t="shared" si="86"/>
        <v>-</v>
      </c>
      <c r="AC166" s="85" t="str">
        <f t="shared" si="87"/>
        <v>D15</v>
      </c>
      <c r="AD166" s="84" t="str">
        <f t="shared" si="88"/>
        <v>-</v>
      </c>
      <c r="AH166" s="38" t="str">
        <f t="shared" si="89"/>
        <v>Resíduos cujas recolha e eliminação não estão sujeitas a requisitos específicos com vista à prevenção de infeções (por exemplo pensos, compressas, ligaduras, gessos, roupas, vestuário descartável, fraldas)</v>
      </c>
    </row>
    <row r="167" spans="1:34" x14ac:dyDescent="0.2">
      <c r="A167" s="82" t="s">
        <v>644</v>
      </c>
      <c r="B167" s="83" t="str">
        <f t="shared" si="60"/>
        <v>Produtos químicos contendo ou compostos por substâncias perigosas</v>
      </c>
      <c r="C167" s="84" t="str">
        <f t="shared" si="61"/>
        <v>-</v>
      </c>
      <c r="D167" s="84" t="str">
        <f t="shared" si="62"/>
        <v>-</v>
      </c>
      <c r="E167" s="84" t="str">
        <f t="shared" si="63"/>
        <v>-</v>
      </c>
      <c r="F167" s="85" t="str">
        <f t="shared" si="64"/>
        <v>D15</v>
      </c>
      <c r="G167" s="84" t="str">
        <f t="shared" si="65"/>
        <v>-</v>
      </c>
      <c r="H167" s="84" t="str">
        <f t="shared" si="66"/>
        <v>-</v>
      </c>
      <c r="I167" s="84" t="str">
        <f t="shared" si="67"/>
        <v>-</v>
      </c>
      <c r="J167" s="84" t="str">
        <f t="shared" si="68"/>
        <v>-</v>
      </c>
      <c r="K167" s="84" t="str">
        <f t="shared" si="69"/>
        <v>-</v>
      </c>
      <c r="L167" s="84" t="str">
        <f t="shared" si="70"/>
        <v>-</v>
      </c>
      <c r="M167" s="84" t="str">
        <f t="shared" si="71"/>
        <v>-</v>
      </c>
      <c r="N167" s="84" t="str">
        <f t="shared" si="72"/>
        <v>-</v>
      </c>
      <c r="O167" s="84" t="str">
        <f t="shared" si="73"/>
        <v>-</v>
      </c>
      <c r="P167" s="84" t="str">
        <f t="shared" si="74"/>
        <v>-</v>
      </c>
      <c r="Q167" s="84" t="str">
        <f t="shared" si="75"/>
        <v>-</v>
      </c>
      <c r="R167" s="84" t="str">
        <f t="shared" si="76"/>
        <v>-</v>
      </c>
      <c r="S167" s="84" t="str">
        <f t="shared" si="77"/>
        <v>-</v>
      </c>
      <c r="T167" s="84" t="str">
        <f t="shared" si="78"/>
        <v>-</v>
      </c>
      <c r="U167" s="85" t="str">
        <f t="shared" si="79"/>
        <v>D15</v>
      </c>
      <c r="V167" s="84" t="str">
        <f t="shared" si="80"/>
        <v>-</v>
      </c>
      <c r="W167" s="84" t="str">
        <f t="shared" si="81"/>
        <v>-</v>
      </c>
      <c r="X167" s="84" t="str">
        <f t="shared" si="82"/>
        <v>-</v>
      </c>
      <c r="Y167" s="84" t="str">
        <f t="shared" si="83"/>
        <v>-</v>
      </c>
      <c r="Z167" s="84" t="str">
        <f t="shared" si="84"/>
        <v>-</v>
      </c>
      <c r="AA167" s="84" t="str">
        <f t="shared" si="85"/>
        <v>-</v>
      </c>
      <c r="AB167" s="84" t="str">
        <f t="shared" si="86"/>
        <v>-</v>
      </c>
      <c r="AC167" s="85" t="str">
        <f t="shared" si="87"/>
        <v>D15</v>
      </c>
      <c r="AD167" s="84" t="str">
        <f t="shared" si="88"/>
        <v>-</v>
      </c>
      <c r="AH167" s="38" t="str">
        <f t="shared" si="89"/>
        <v>Produtos químicos contendo ou compostos por substâncias perigosas</v>
      </c>
    </row>
    <row r="168" spans="1:34" x14ac:dyDescent="0.2">
      <c r="A168" s="82" t="s">
        <v>93</v>
      </c>
      <c r="B168" s="83" t="str">
        <f t="shared" si="60"/>
        <v xml:space="preserve">Produtos químicos não abrangidos em 18 01 06 </v>
      </c>
      <c r="C168" s="84" t="str">
        <f t="shared" si="61"/>
        <v>-</v>
      </c>
      <c r="D168" s="84" t="str">
        <f t="shared" si="62"/>
        <v>-</v>
      </c>
      <c r="E168" s="84" t="str">
        <f t="shared" si="63"/>
        <v>-</v>
      </c>
      <c r="F168" s="84" t="str">
        <f t="shared" si="64"/>
        <v>R1</v>
      </c>
      <c r="G168" s="84" t="str">
        <f t="shared" si="65"/>
        <v>-</v>
      </c>
      <c r="H168" s="84" t="str">
        <f t="shared" si="66"/>
        <v>-</v>
      </c>
      <c r="I168" s="84" t="str">
        <f t="shared" si="67"/>
        <v>-</v>
      </c>
      <c r="J168" s="84" t="str">
        <f t="shared" si="68"/>
        <v>-</v>
      </c>
      <c r="K168" s="84" t="str">
        <f t="shared" si="69"/>
        <v>-</v>
      </c>
      <c r="L168" s="84" t="str">
        <f t="shared" si="70"/>
        <v>-</v>
      </c>
      <c r="M168" s="84" t="str">
        <f t="shared" si="71"/>
        <v>-</v>
      </c>
      <c r="N168" s="84" t="str">
        <f t="shared" si="72"/>
        <v>-</v>
      </c>
      <c r="O168" s="84" t="str">
        <f t="shared" si="73"/>
        <v>-</v>
      </c>
      <c r="P168" s="84" t="str">
        <f t="shared" si="74"/>
        <v>-</v>
      </c>
      <c r="Q168" s="84" t="str">
        <f t="shared" si="75"/>
        <v>-</v>
      </c>
      <c r="R168" s="84" t="str">
        <f t="shared" si="76"/>
        <v>-</v>
      </c>
      <c r="S168" s="84" t="str">
        <f t="shared" si="77"/>
        <v>-</v>
      </c>
      <c r="T168" s="84" t="str">
        <f t="shared" si="78"/>
        <v>-</v>
      </c>
      <c r="U168" s="85" t="str">
        <f t="shared" si="79"/>
        <v>R13B</v>
      </c>
      <c r="V168" s="84" t="str">
        <f t="shared" si="80"/>
        <v>-</v>
      </c>
      <c r="W168" s="84" t="str">
        <f t="shared" si="81"/>
        <v>-</v>
      </c>
      <c r="X168" s="84" t="str">
        <f t="shared" si="82"/>
        <v>-</v>
      </c>
      <c r="Y168" s="84" t="str">
        <f t="shared" si="83"/>
        <v>-</v>
      </c>
      <c r="Z168" s="84" t="str">
        <f t="shared" si="84"/>
        <v>-</v>
      </c>
      <c r="AA168" s="84" t="str">
        <f t="shared" si="85"/>
        <v>-</v>
      </c>
      <c r="AB168" s="84" t="str">
        <f t="shared" si="86"/>
        <v>-</v>
      </c>
      <c r="AC168" s="85" t="str">
        <f t="shared" si="87"/>
        <v>D15</v>
      </c>
      <c r="AD168" s="84" t="str">
        <f t="shared" si="88"/>
        <v>-</v>
      </c>
      <c r="AH168" s="38" t="str">
        <f t="shared" si="89"/>
        <v xml:space="preserve">Produtos químicos não abrangidos em 18 01 06 </v>
      </c>
    </row>
    <row r="169" spans="1:34" x14ac:dyDescent="0.2">
      <c r="A169" s="82" t="s">
        <v>645</v>
      </c>
      <c r="B169" s="83" t="str">
        <f t="shared" si="60"/>
        <v>Medicamentos citotóxicos e citostáticos</v>
      </c>
      <c r="C169" s="84" t="str">
        <f t="shared" si="61"/>
        <v>-</v>
      </c>
      <c r="D169" s="84" t="str">
        <f t="shared" si="62"/>
        <v>-</v>
      </c>
      <c r="E169" s="84" t="str">
        <f t="shared" si="63"/>
        <v>-</v>
      </c>
      <c r="F169" s="85" t="str">
        <f t="shared" si="64"/>
        <v>D15</v>
      </c>
      <c r="G169" s="84" t="str">
        <f t="shared" si="65"/>
        <v>-</v>
      </c>
      <c r="H169" s="84" t="str">
        <f t="shared" si="66"/>
        <v>-</v>
      </c>
      <c r="I169" s="84" t="str">
        <f t="shared" si="67"/>
        <v>-</v>
      </c>
      <c r="J169" s="84" t="str">
        <f t="shared" si="68"/>
        <v>-</v>
      </c>
      <c r="K169" s="84" t="str">
        <f t="shared" si="69"/>
        <v>-</v>
      </c>
      <c r="L169" s="84" t="str">
        <f t="shared" si="70"/>
        <v>-</v>
      </c>
      <c r="M169" s="84" t="str">
        <f t="shared" si="71"/>
        <v>-</v>
      </c>
      <c r="N169" s="84" t="str">
        <f t="shared" si="72"/>
        <v>-</v>
      </c>
      <c r="O169" s="84" t="str">
        <f t="shared" si="73"/>
        <v>-</v>
      </c>
      <c r="P169" s="84" t="str">
        <f t="shared" si="74"/>
        <v>-</v>
      </c>
      <c r="Q169" s="84" t="str">
        <f t="shared" si="75"/>
        <v>-</v>
      </c>
      <c r="R169" s="84" t="str">
        <f t="shared" si="76"/>
        <v>-</v>
      </c>
      <c r="S169" s="84" t="str">
        <f t="shared" si="77"/>
        <v>-</v>
      </c>
      <c r="T169" s="84" t="str">
        <f t="shared" si="78"/>
        <v>-</v>
      </c>
      <c r="U169" s="85" t="str">
        <f t="shared" si="79"/>
        <v>D15</v>
      </c>
      <c r="V169" s="84" t="str">
        <f t="shared" si="80"/>
        <v>-</v>
      </c>
      <c r="W169" s="84" t="str">
        <f t="shared" si="81"/>
        <v>-</v>
      </c>
      <c r="X169" s="84" t="str">
        <f t="shared" si="82"/>
        <v>-</v>
      </c>
      <c r="Y169" s="84" t="str">
        <f t="shared" si="83"/>
        <v>-</v>
      </c>
      <c r="Z169" s="84" t="str">
        <f t="shared" si="84"/>
        <v>-</v>
      </c>
      <c r="AA169" s="84" t="str">
        <f t="shared" si="85"/>
        <v>-</v>
      </c>
      <c r="AB169" s="84" t="str">
        <f t="shared" si="86"/>
        <v>-</v>
      </c>
      <c r="AC169" s="85" t="str">
        <f t="shared" si="87"/>
        <v>D15</v>
      </c>
      <c r="AD169" s="84" t="str">
        <f t="shared" si="88"/>
        <v>-</v>
      </c>
      <c r="AH169" s="38" t="str">
        <f t="shared" si="89"/>
        <v>Medicamentos citotóxicos e citostáticos</v>
      </c>
    </row>
    <row r="170" spans="1:34" x14ac:dyDescent="0.2">
      <c r="A170" s="82" t="s">
        <v>94</v>
      </c>
      <c r="B170" s="83" t="str">
        <f t="shared" si="60"/>
        <v xml:space="preserve">Medicamentos não abrangidos em 18 01 08 </v>
      </c>
      <c r="C170" s="84" t="str">
        <f t="shared" si="61"/>
        <v>-</v>
      </c>
      <c r="D170" s="84" t="str">
        <f t="shared" si="62"/>
        <v>-</v>
      </c>
      <c r="E170" s="84" t="str">
        <f t="shared" si="63"/>
        <v>-</v>
      </c>
      <c r="F170" s="84" t="str">
        <f t="shared" si="64"/>
        <v>R1</v>
      </c>
      <c r="G170" s="84" t="str">
        <f t="shared" si="65"/>
        <v>-</v>
      </c>
      <c r="H170" s="84" t="str">
        <f t="shared" si="66"/>
        <v>-</v>
      </c>
      <c r="I170" s="84" t="str">
        <f t="shared" si="67"/>
        <v>-</v>
      </c>
      <c r="J170" s="84" t="str">
        <f t="shared" si="68"/>
        <v>-</v>
      </c>
      <c r="K170" s="84" t="str">
        <f t="shared" si="69"/>
        <v>-</v>
      </c>
      <c r="L170" s="84" t="str">
        <f t="shared" si="70"/>
        <v>-</v>
      </c>
      <c r="M170" s="84" t="str">
        <f t="shared" si="71"/>
        <v>-</v>
      </c>
      <c r="N170" s="84" t="str">
        <f t="shared" si="72"/>
        <v>-</v>
      </c>
      <c r="O170" s="84" t="str">
        <f t="shared" si="73"/>
        <v>-</v>
      </c>
      <c r="P170" s="84" t="str">
        <f t="shared" si="74"/>
        <v>-</v>
      </c>
      <c r="Q170" s="84" t="str">
        <f t="shared" si="75"/>
        <v>-</v>
      </c>
      <c r="R170" s="84" t="str">
        <f t="shared" si="76"/>
        <v>-</v>
      </c>
      <c r="S170" s="84" t="str">
        <f t="shared" si="77"/>
        <v>-</v>
      </c>
      <c r="T170" s="84" t="str">
        <f t="shared" si="78"/>
        <v>-</v>
      </c>
      <c r="U170" s="85" t="str">
        <f t="shared" si="79"/>
        <v>R13B</v>
      </c>
      <c r="V170" s="84" t="str">
        <f t="shared" si="80"/>
        <v>-</v>
      </c>
      <c r="W170" s="84" t="str">
        <f t="shared" si="81"/>
        <v>-</v>
      </c>
      <c r="X170" s="84" t="str">
        <f t="shared" si="82"/>
        <v>-</v>
      </c>
      <c r="Y170" s="84" t="str">
        <f t="shared" si="83"/>
        <v>-</v>
      </c>
      <c r="Z170" s="84" t="str">
        <f t="shared" si="84"/>
        <v>-</v>
      </c>
      <c r="AA170" s="84" t="str">
        <f t="shared" si="85"/>
        <v>-</v>
      </c>
      <c r="AB170" s="84" t="str">
        <f t="shared" si="86"/>
        <v>-</v>
      </c>
      <c r="AC170" s="85" t="str">
        <f t="shared" si="87"/>
        <v>D15</v>
      </c>
      <c r="AD170" s="84" t="str">
        <f t="shared" si="88"/>
        <v>-</v>
      </c>
      <c r="AH170" s="38" t="str">
        <f t="shared" si="89"/>
        <v xml:space="preserve">Medicamentos não abrangidos em 18 01 08 </v>
      </c>
    </row>
    <row r="171" spans="1:34" x14ac:dyDescent="0.2">
      <c r="A171" s="82" t="s">
        <v>684</v>
      </c>
      <c r="B171" s="83" t="str">
        <f t="shared" si="60"/>
        <v>Resíduos de amálgamas de tratamentos dentários</v>
      </c>
      <c r="C171" s="84" t="str">
        <f t="shared" si="61"/>
        <v>-</v>
      </c>
      <c r="D171" s="84" t="str">
        <f t="shared" si="62"/>
        <v>-</v>
      </c>
      <c r="E171" s="84" t="str">
        <f t="shared" si="63"/>
        <v>-</v>
      </c>
      <c r="F171" s="84" t="str">
        <f t="shared" si="64"/>
        <v>-</v>
      </c>
      <c r="G171" s="84" t="str">
        <f t="shared" si="65"/>
        <v>-</v>
      </c>
      <c r="H171" s="84" t="str">
        <f t="shared" si="66"/>
        <v>-</v>
      </c>
      <c r="I171" s="84" t="str">
        <f t="shared" si="67"/>
        <v>-</v>
      </c>
      <c r="J171" s="84" t="str">
        <f t="shared" si="68"/>
        <v>-</v>
      </c>
      <c r="K171" s="84" t="str">
        <f t="shared" si="69"/>
        <v>-</v>
      </c>
      <c r="L171" s="84" t="str">
        <f t="shared" si="70"/>
        <v>-</v>
      </c>
      <c r="M171" s="84" t="str">
        <f t="shared" si="71"/>
        <v>-</v>
      </c>
      <c r="N171" s="84" t="str">
        <f t="shared" si="72"/>
        <v>-</v>
      </c>
      <c r="O171" s="84" t="str">
        <f t="shared" si="73"/>
        <v>-</v>
      </c>
      <c r="P171" s="84" t="str">
        <f t="shared" si="74"/>
        <v>-</v>
      </c>
      <c r="Q171" s="84" t="str">
        <f t="shared" si="75"/>
        <v>-</v>
      </c>
      <c r="R171" s="84" t="str">
        <f t="shared" si="76"/>
        <v>-</v>
      </c>
      <c r="S171" s="84" t="str">
        <f t="shared" si="77"/>
        <v>-</v>
      </c>
      <c r="T171" s="84" t="str">
        <f t="shared" si="78"/>
        <v>-</v>
      </c>
      <c r="U171" s="85" t="str">
        <f t="shared" si="79"/>
        <v>D15</v>
      </c>
      <c r="V171" s="84" t="str">
        <f t="shared" si="80"/>
        <v>-</v>
      </c>
      <c r="W171" s="84" t="str">
        <f t="shared" si="81"/>
        <v>-</v>
      </c>
      <c r="X171" s="84" t="str">
        <f t="shared" si="82"/>
        <v>-</v>
      </c>
      <c r="Y171" s="84" t="str">
        <f t="shared" si="83"/>
        <v>-</v>
      </c>
      <c r="Z171" s="84" t="str">
        <f t="shared" si="84"/>
        <v>-</v>
      </c>
      <c r="AA171" s="84" t="str">
        <f t="shared" si="85"/>
        <v>-</v>
      </c>
      <c r="AB171" s="84" t="str">
        <f t="shared" si="86"/>
        <v>-</v>
      </c>
      <c r="AC171" s="85" t="str">
        <f t="shared" si="87"/>
        <v>D15</v>
      </c>
      <c r="AD171" s="84" t="str">
        <f t="shared" si="88"/>
        <v>-</v>
      </c>
      <c r="AH171" s="38" t="str">
        <f t="shared" si="89"/>
        <v>Resíduos de amálgamas de tratamentos dentários</v>
      </c>
    </row>
    <row r="172" spans="1:34" x14ac:dyDescent="0.2">
      <c r="A172" s="82" t="s">
        <v>95</v>
      </c>
      <c r="B172" s="83" t="str">
        <f t="shared" si="60"/>
        <v>Objetos cortantes e perfurantes (exceto 18 02 02)</v>
      </c>
      <c r="C172" s="84" t="str">
        <f t="shared" si="61"/>
        <v>-</v>
      </c>
      <c r="D172" s="84" t="str">
        <f t="shared" si="62"/>
        <v>-</v>
      </c>
      <c r="E172" s="84" t="str">
        <f t="shared" si="63"/>
        <v>-</v>
      </c>
      <c r="F172" s="85" t="str">
        <f t="shared" si="64"/>
        <v>D15</v>
      </c>
      <c r="G172" s="84" t="str">
        <f t="shared" si="65"/>
        <v>-</v>
      </c>
      <c r="H172" s="84" t="str">
        <f t="shared" si="66"/>
        <v>-</v>
      </c>
      <c r="I172" s="84" t="str">
        <f t="shared" si="67"/>
        <v>-</v>
      </c>
      <c r="J172" s="84" t="str">
        <f t="shared" si="68"/>
        <v>-</v>
      </c>
      <c r="K172" s="84" t="str">
        <f t="shared" si="69"/>
        <v>-</v>
      </c>
      <c r="L172" s="84" t="str">
        <f t="shared" si="70"/>
        <v>-</v>
      </c>
      <c r="M172" s="84" t="str">
        <f t="shared" si="71"/>
        <v>-</v>
      </c>
      <c r="N172" s="84" t="str">
        <f t="shared" si="72"/>
        <v>-</v>
      </c>
      <c r="O172" s="84" t="str">
        <f t="shared" si="73"/>
        <v>-</v>
      </c>
      <c r="P172" s="84" t="str">
        <f t="shared" si="74"/>
        <v>-</v>
      </c>
      <c r="Q172" s="84" t="str">
        <f t="shared" si="75"/>
        <v>-</v>
      </c>
      <c r="R172" s="84" t="str">
        <f t="shared" si="76"/>
        <v>-</v>
      </c>
      <c r="S172" s="84" t="str">
        <f t="shared" si="77"/>
        <v>-</v>
      </c>
      <c r="T172" s="84" t="str">
        <f t="shared" si="78"/>
        <v>-</v>
      </c>
      <c r="U172" s="85" t="str">
        <f t="shared" si="79"/>
        <v>D15</v>
      </c>
      <c r="V172" s="84" t="str">
        <f t="shared" si="80"/>
        <v>-</v>
      </c>
      <c r="W172" s="84" t="str">
        <f t="shared" si="81"/>
        <v>-</v>
      </c>
      <c r="X172" s="84" t="str">
        <f t="shared" si="82"/>
        <v>-</v>
      </c>
      <c r="Y172" s="84" t="str">
        <f t="shared" si="83"/>
        <v>-</v>
      </c>
      <c r="Z172" s="84" t="str">
        <f t="shared" si="84"/>
        <v>-</v>
      </c>
      <c r="AA172" s="84" t="str">
        <f t="shared" si="85"/>
        <v>-</v>
      </c>
      <c r="AB172" s="84" t="str">
        <f t="shared" si="86"/>
        <v>-</v>
      </c>
      <c r="AC172" s="85" t="str">
        <f t="shared" si="87"/>
        <v>D15</v>
      </c>
      <c r="AD172" s="84" t="str">
        <f t="shared" si="88"/>
        <v>-</v>
      </c>
      <c r="AH172" s="38" t="str">
        <f t="shared" si="89"/>
        <v>Objetos cortantes e perfurantes (exceto 18 02 02)</v>
      </c>
    </row>
    <row r="173" spans="1:34" x14ac:dyDescent="0.2">
      <c r="A173" s="82" t="s">
        <v>646</v>
      </c>
      <c r="B173" s="83" t="str">
        <f t="shared" si="60"/>
        <v>Resíduos cujas recolha e eliminação estão sujeitas a requisitos específicos com vista à prevenção de infeções</v>
      </c>
      <c r="C173" s="84" t="str">
        <f t="shared" si="61"/>
        <v>-</v>
      </c>
      <c r="D173" s="84" t="str">
        <f t="shared" si="62"/>
        <v>-</v>
      </c>
      <c r="E173" s="84" t="str">
        <f t="shared" si="63"/>
        <v>-</v>
      </c>
      <c r="F173" s="85" t="str">
        <f t="shared" si="64"/>
        <v>R12/D15</v>
      </c>
      <c r="G173" s="84" t="str">
        <f t="shared" si="65"/>
        <v>-</v>
      </c>
      <c r="H173" s="84" t="str">
        <f t="shared" si="66"/>
        <v>-</v>
      </c>
      <c r="I173" s="84" t="str">
        <f t="shared" si="67"/>
        <v>-</v>
      </c>
      <c r="J173" s="84" t="str">
        <f t="shared" si="68"/>
        <v>-</v>
      </c>
      <c r="K173" s="84" t="str">
        <f t="shared" si="69"/>
        <v>-</v>
      </c>
      <c r="L173" s="84" t="str">
        <f t="shared" si="70"/>
        <v>-</v>
      </c>
      <c r="M173" s="84" t="str">
        <f t="shared" si="71"/>
        <v>-</v>
      </c>
      <c r="N173" s="84" t="str">
        <f t="shared" si="72"/>
        <v>-</v>
      </c>
      <c r="O173" s="84" t="str">
        <f t="shared" si="73"/>
        <v>-</v>
      </c>
      <c r="P173" s="84" t="str">
        <f t="shared" si="74"/>
        <v>-</v>
      </c>
      <c r="Q173" s="84" t="str">
        <f t="shared" si="75"/>
        <v>-</v>
      </c>
      <c r="R173" s="84" t="str">
        <f t="shared" si="76"/>
        <v>-</v>
      </c>
      <c r="S173" s="84" t="str">
        <f t="shared" si="77"/>
        <v>-</v>
      </c>
      <c r="T173" s="84" t="str">
        <f t="shared" si="78"/>
        <v>-</v>
      </c>
      <c r="U173" s="85" t="str">
        <f t="shared" si="79"/>
        <v>D15</v>
      </c>
      <c r="V173" s="84" t="str">
        <f t="shared" si="80"/>
        <v>-</v>
      </c>
      <c r="W173" s="84" t="str">
        <f t="shared" si="81"/>
        <v>-</v>
      </c>
      <c r="X173" s="84" t="str">
        <f t="shared" si="82"/>
        <v>-</v>
      </c>
      <c r="Y173" s="84" t="str">
        <f t="shared" si="83"/>
        <v>-</v>
      </c>
      <c r="Z173" s="84" t="str">
        <f t="shared" si="84"/>
        <v>-</v>
      </c>
      <c r="AA173" s="84" t="str">
        <f t="shared" si="85"/>
        <v>-</v>
      </c>
      <c r="AB173" s="84" t="str">
        <f t="shared" si="86"/>
        <v>-</v>
      </c>
      <c r="AC173" s="85" t="str">
        <f t="shared" si="87"/>
        <v>D9/D15</v>
      </c>
      <c r="AD173" s="84" t="str">
        <f t="shared" si="88"/>
        <v>-</v>
      </c>
      <c r="AH173" s="38" t="str">
        <f t="shared" si="89"/>
        <v>Resíduos cujas recolha e eliminação estão sujeitas a requisitos específicos com vista à prevenção de infeções</v>
      </c>
    </row>
    <row r="174" spans="1:34" x14ac:dyDescent="0.2">
      <c r="A174" s="82" t="s">
        <v>96</v>
      </c>
      <c r="B174" s="83" t="str">
        <f t="shared" si="60"/>
        <v>Resíduos cujas recolha e eliminação não estão sujeitas a requisitos específicos com vista à prevenção de infeções</v>
      </c>
      <c r="C174" s="84" t="str">
        <f t="shared" si="61"/>
        <v>-</v>
      </c>
      <c r="D174" s="84" t="str">
        <f t="shared" si="62"/>
        <v>-</v>
      </c>
      <c r="E174" s="84" t="str">
        <f t="shared" si="63"/>
        <v>-</v>
      </c>
      <c r="F174" s="84" t="str">
        <f t="shared" si="64"/>
        <v>-</v>
      </c>
      <c r="G174" s="84" t="str">
        <f t="shared" si="65"/>
        <v>-</v>
      </c>
      <c r="H174" s="84" t="str">
        <f t="shared" si="66"/>
        <v>-</v>
      </c>
      <c r="I174" s="84" t="str">
        <f t="shared" si="67"/>
        <v>-</v>
      </c>
      <c r="J174" s="84" t="str">
        <f t="shared" si="68"/>
        <v>-</v>
      </c>
      <c r="K174" s="84" t="str">
        <f t="shared" si="69"/>
        <v>-</v>
      </c>
      <c r="L174" s="84" t="str">
        <f t="shared" si="70"/>
        <v>-</v>
      </c>
      <c r="M174" s="84" t="str">
        <f t="shared" si="71"/>
        <v>-</v>
      </c>
      <c r="N174" s="84" t="str">
        <f t="shared" si="72"/>
        <v>-</v>
      </c>
      <c r="O174" s="84" t="str">
        <f t="shared" si="73"/>
        <v>-</v>
      </c>
      <c r="P174" s="84" t="str">
        <f t="shared" si="74"/>
        <v>-</v>
      </c>
      <c r="Q174" s="84" t="str">
        <f t="shared" si="75"/>
        <v>-</v>
      </c>
      <c r="R174" s="84" t="str">
        <f t="shared" si="76"/>
        <v>-</v>
      </c>
      <c r="S174" s="84" t="str">
        <f t="shared" si="77"/>
        <v>-</v>
      </c>
      <c r="T174" s="84" t="str">
        <f t="shared" si="78"/>
        <v>-</v>
      </c>
      <c r="U174" s="85" t="str">
        <f t="shared" si="79"/>
        <v>D15</v>
      </c>
      <c r="V174" s="84" t="str">
        <f t="shared" si="80"/>
        <v>-</v>
      </c>
      <c r="W174" s="84" t="str">
        <f t="shared" si="81"/>
        <v>-</v>
      </c>
      <c r="X174" s="84" t="str">
        <f t="shared" si="82"/>
        <v>-</v>
      </c>
      <c r="Y174" s="84" t="str">
        <f t="shared" si="83"/>
        <v>-</v>
      </c>
      <c r="Z174" s="84" t="str">
        <f t="shared" si="84"/>
        <v>-</v>
      </c>
      <c r="AA174" s="84" t="str">
        <f t="shared" si="85"/>
        <v>-</v>
      </c>
      <c r="AB174" s="84" t="str">
        <f t="shared" si="86"/>
        <v>-</v>
      </c>
      <c r="AC174" s="85" t="str">
        <f t="shared" si="87"/>
        <v>D15</v>
      </c>
      <c r="AD174" s="84" t="str">
        <f t="shared" si="88"/>
        <v>-</v>
      </c>
      <c r="AH174" s="38" t="str">
        <f t="shared" si="89"/>
        <v>Resíduos cujas recolha e eliminação não estão sujeitas a requisitos específicos com vista à prevenção de infeções</v>
      </c>
    </row>
    <row r="175" spans="1:34" x14ac:dyDescent="0.2">
      <c r="A175" s="82" t="s">
        <v>647</v>
      </c>
      <c r="B175" s="83" t="str">
        <f t="shared" si="60"/>
        <v>Produtos químicos contendo ou compostos por substâncias perigosas</v>
      </c>
      <c r="C175" s="84" t="str">
        <f t="shared" si="61"/>
        <v>-</v>
      </c>
      <c r="D175" s="84" t="str">
        <f t="shared" si="62"/>
        <v>-</v>
      </c>
      <c r="E175" s="84" t="str">
        <f t="shared" si="63"/>
        <v>-</v>
      </c>
      <c r="F175" s="85" t="str">
        <f t="shared" si="64"/>
        <v>D15</v>
      </c>
      <c r="G175" s="84" t="str">
        <f t="shared" si="65"/>
        <v>-</v>
      </c>
      <c r="H175" s="84" t="str">
        <f t="shared" si="66"/>
        <v>-</v>
      </c>
      <c r="I175" s="84" t="str">
        <f t="shared" si="67"/>
        <v>-</v>
      </c>
      <c r="J175" s="84" t="str">
        <f t="shared" si="68"/>
        <v>-</v>
      </c>
      <c r="K175" s="84" t="str">
        <f t="shared" si="69"/>
        <v>-</v>
      </c>
      <c r="L175" s="84" t="str">
        <f t="shared" si="70"/>
        <v>-</v>
      </c>
      <c r="M175" s="84" t="str">
        <f t="shared" si="71"/>
        <v>-</v>
      </c>
      <c r="N175" s="84" t="str">
        <f t="shared" si="72"/>
        <v>-</v>
      </c>
      <c r="O175" s="84" t="str">
        <f t="shared" si="73"/>
        <v>-</v>
      </c>
      <c r="P175" s="84" t="str">
        <f t="shared" si="74"/>
        <v>-</v>
      </c>
      <c r="Q175" s="84" t="str">
        <f t="shared" si="75"/>
        <v>-</v>
      </c>
      <c r="R175" s="84" t="str">
        <f t="shared" si="76"/>
        <v>-</v>
      </c>
      <c r="S175" s="84" t="str">
        <f t="shared" si="77"/>
        <v>-</v>
      </c>
      <c r="T175" s="84" t="str">
        <f t="shared" si="78"/>
        <v>-</v>
      </c>
      <c r="U175" s="85" t="str">
        <f t="shared" si="79"/>
        <v>D15</v>
      </c>
      <c r="V175" s="84" t="str">
        <f t="shared" si="80"/>
        <v>-</v>
      </c>
      <c r="W175" s="84" t="str">
        <f t="shared" si="81"/>
        <v>-</v>
      </c>
      <c r="X175" s="84" t="str">
        <f t="shared" si="82"/>
        <v>-</v>
      </c>
      <c r="Y175" s="84" t="str">
        <f t="shared" si="83"/>
        <v>-</v>
      </c>
      <c r="Z175" s="84" t="str">
        <f t="shared" si="84"/>
        <v>-</v>
      </c>
      <c r="AA175" s="84" t="str">
        <f t="shared" si="85"/>
        <v>-</v>
      </c>
      <c r="AB175" s="84" t="str">
        <f t="shared" si="86"/>
        <v>-</v>
      </c>
      <c r="AC175" s="85" t="str">
        <f t="shared" si="87"/>
        <v>D15</v>
      </c>
      <c r="AD175" s="84" t="str">
        <f t="shared" si="88"/>
        <v>-</v>
      </c>
      <c r="AH175" s="38" t="str">
        <f t="shared" si="89"/>
        <v>Produtos químicos contendo ou compostos por substâncias perigosas</v>
      </c>
    </row>
    <row r="176" spans="1:34" x14ac:dyDescent="0.2">
      <c r="A176" s="82" t="s">
        <v>97</v>
      </c>
      <c r="B176" s="83" t="str">
        <f t="shared" si="60"/>
        <v xml:space="preserve">Produtos químicos não abrangidos em 18 02 05 </v>
      </c>
      <c r="C176" s="84" t="str">
        <f t="shared" si="61"/>
        <v>-</v>
      </c>
      <c r="D176" s="84" t="str">
        <f t="shared" si="62"/>
        <v>-</v>
      </c>
      <c r="E176" s="84" t="str">
        <f t="shared" si="63"/>
        <v>-</v>
      </c>
      <c r="F176" s="84" t="str">
        <f t="shared" si="64"/>
        <v>R1</v>
      </c>
      <c r="G176" s="84" t="str">
        <f t="shared" si="65"/>
        <v>-</v>
      </c>
      <c r="H176" s="84" t="str">
        <f t="shared" si="66"/>
        <v>-</v>
      </c>
      <c r="I176" s="84" t="str">
        <f t="shared" si="67"/>
        <v>-</v>
      </c>
      <c r="J176" s="84" t="str">
        <f t="shared" si="68"/>
        <v>-</v>
      </c>
      <c r="K176" s="84" t="str">
        <f t="shared" si="69"/>
        <v>-</v>
      </c>
      <c r="L176" s="84" t="str">
        <f t="shared" si="70"/>
        <v>-</v>
      </c>
      <c r="M176" s="84" t="str">
        <f t="shared" si="71"/>
        <v>-</v>
      </c>
      <c r="N176" s="84" t="str">
        <f t="shared" si="72"/>
        <v>-</v>
      </c>
      <c r="O176" s="84" t="str">
        <f t="shared" si="73"/>
        <v>-</v>
      </c>
      <c r="P176" s="84" t="str">
        <f t="shared" si="74"/>
        <v>-</v>
      </c>
      <c r="Q176" s="84" t="str">
        <f t="shared" si="75"/>
        <v>-</v>
      </c>
      <c r="R176" s="84" t="str">
        <f t="shared" si="76"/>
        <v>-</v>
      </c>
      <c r="S176" s="84" t="str">
        <f t="shared" si="77"/>
        <v>-</v>
      </c>
      <c r="T176" s="84" t="str">
        <f t="shared" si="78"/>
        <v>-</v>
      </c>
      <c r="U176" s="85" t="str">
        <f t="shared" si="79"/>
        <v>R13B</v>
      </c>
      <c r="V176" s="84" t="str">
        <f t="shared" si="80"/>
        <v>-</v>
      </c>
      <c r="W176" s="84" t="str">
        <f t="shared" si="81"/>
        <v>-</v>
      </c>
      <c r="X176" s="84" t="str">
        <f t="shared" si="82"/>
        <v>-</v>
      </c>
      <c r="Y176" s="84" t="str">
        <f t="shared" si="83"/>
        <v>-</v>
      </c>
      <c r="Z176" s="84" t="str">
        <f t="shared" si="84"/>
        <v>-</v>
      </c>
      <c r="AA176" s="84" t="str">
        <f t="shared" si="85"/>
        <v>-</v>
      </c>
      <c r="AB176" s="84" t="str">
        <f t="shared" si="86"/>
        <v>-</v>
      </c>
      <c r="AC176" s="85" t="str">
        <f t="shared" si="87"/>
        <v>D15</v>
      </c>
      <c r="AD176" s="84" t="str">
        <f t="shared" si="88"/>
        <v>-</v>
      </c>
      <c r="AH176" s="38" t="str">
        <f t="shared" si="89"/>
        <v xml:space="preserve">Produtos químicos não abrangidos em 18 02 05 </v>
      </c>
    </row>
    <row r="177" spans="1:34" x14ac:dyDescent="0.2">
      <c r="A177" s="82" t="s">
        <v>648</v>
      </c>
      <c r="B177" s="83" t="str">
        <f t="shared" si="60"/>
        <v xml:space="preserve">Medicamentos citotóxicos e citostáticos </v>
      </c>
      <c r="C177" s="84" t="str">
        <f t="shared" si="61"/>
        <v>-</v>
      </c>
      <c r="D177" s="84" t="str">
        <f t="shared" si="62"/>
        <v>-</v>
      </c>
      <c r="E177" s="84" t="str">
        <f t="shared" si="63"/>
        <v>-</v>
      </c>
      <c r="F177" s="85" t="str">
        <f t="shared" si="64"/>
        <v>D15</v>
      </c>
      <c r="G177" s="84" t="str">
        <f t="shared" si="65"/>
        <v>-</v>
      </c>
      <c r="H177" s="84" t="str">
        <f t="shared" si="66"/>
        <v>-</v>
      </c>
      <c r="I177" s="84" t="str">
        <f t="shared" si="67"/>
        <v>-</v>
      </c>
      <c r="J177" s="84" t="str">
        <f t="shared" si="68"/>
        <v>-</v>
      </c>
      <c r="K177" s="84" t="str">
        <f t="shared" si="69"/>
        <v>-</v>
      </c>
      <c r="L177" s="84" t="str">
        <f t="shared" si="70"/>
        <v>-</v>
      </c>
      <c r="M177" s="84" t="str">
        <f t="shared" si="71"/>
        <v>-</v>
      </c>
      <c r="N177" s="84" t="str">
        <f t="shared" si="72"/>
        <v>-</v>
      </c>
      <c r="O177" s="84" t="str">
        <f t="shared" si="73"/>
        <v>-</v>
      </c>
      <c r="P177" s="84" t="str">
        <f t="shared" si="74"/>
        <v>-</v>
      </c>
      <c r="Q177" s="84" t="str">
        <f t="shared" si="75"/>
        <v>-</v>
      </c>
      <c r="R177" s="84" t="str">
        <f t="shared" si="76"/>
        <v>-</v>
      </c>
      <c r="S177" s="84" t="str">
        <f t="shared" si="77"/>
        <v>-</v>
      </c>
      <c r="T177" s="84" t="str">
        <f t="shared" si="78"/>
        <v>-</v>
      </c>
      <c r="U177" s="85" t="str">
        <f t="shared" si="79"/>
        <v>D15</v>
      </c>
      <c r="V177" s="84" t="str">
        <f t="shared" si="80"/>
        <v>-</v>
      </c>
      <c r="W177" s="84" t="str">
        <f t="shared" si="81"/>
        <v>-</v>
      </c>
      <c r="X177" s="84" t="str">
        <f t="shared" si="82"/>
        <v>-</v>
      </c>
      <c r="Y177" s="84" t="str">
        <f t="shared" si="83"/>
        <v>-</v>
      </c>
      <c r="Z177" s="84" t="str">
        <f t="shared" si="84"/>
        <v>-</v>
      </c>
      <c r="AA177" s="84" t="str">
        <f t="shared" si="85"/>
        <v>-</v>
      </c>
      <c r="AB177" s="84" t="str">
        <f t="shared" si="86"/>
        <v>-</v>
      </c>
      <c r="AC177" s="85" t="str">
        <f t="shared" si="87"/>
        <v>D15</v>
      </c>
      <c r="AD177" s="84" t="str">
        <f t="shared" si="88"/>
        <v>-</v>
      </c>
      <c r="AH177" s="38" t="str">
        <f t="shared" si="89"/>
        <v xml:space="preserve">Medicamentos citotóxicos e citostáticos </v>
      </c>
    </row>
    <row r="178" spans="1:34" x14ac:dyDescent="0.2">
      <c r="A178" s="82" t="s">
        <v>98</v>
      </c>
      <c r="B178" s="83" t="str">
        <f t="shared" si="60"/>
        <v xml:space="preserve">Medicamentos não abrangidos em 18 02 07 </v>
      </c>
      <c r="C178" s="84" t="str">
        <f t="shared" si="61"/>
        <v>-</v>
      </c>
      <c r="D178" s="84" t="str">
        <f t="shared" si="62"/>
        <v>-</v>
      </c>
      <c r="E178" s="84" t="str">
        <f t="shared" si="63"/>
        <v>-</v>
      </c>
      <c r="F178" s="84" t="str">
        <f t="shared" si="64"/>
        <v>R1</v>
      </c>
      <c r="G178" s="84" t="str">
        <f t="shared" si="65"/>
        <v>-</v>
      </c>
      <c r="H178" s="84" t="str">
        <f t="shared" si="66"/>
        <v>-</v>
      </c>
      <c r="I178" s="84" t="str">
        <f t="shared" si="67"/>
        <v>-</v>
      </c>
      <c r="J178" s="84" t="str">
        <f t="shared" si="68"/>
        <v>-</v>
      </c>
      <c r="K178" s="84" t="str">
        <f t="shared" si="69"/>
        <v>-</v>
      </c>
      <c r="L178" s="84" t="str">
        <f t="shared" si="70"/>
        <v>-</v>
      </c>
      <c r="M178" s="84" t="str">
        <f t="shared" si="71"/>
        <v>-</v>
      </c>
      <c r="N178" s="84" t="str">
        <f t="shared" si="72"/>
        <v>-</v>
      </c>
      <c r="O178" s="84" t="str">
        <f t="shared" si="73"/>
        <v>-</v>
      </c>
      <c r="P178" s="84" t="str">
        <f t="shared" si="74"/>
        <v>-</v>
      </c>
      <c r="Q178" s="84" t="str">
        <f t="shared" si="75"/>
        <v>-</v>
      </c>
      <c r="R178" s="84" t="str">
        <f t="shared" si="76"/>
        <v>-</v>
      </c>
      <c r="S178" s="84" t="str">
        <f t="shared" si="77"/>
        <v>-</v>
      </c>
      <c r="T178" s="84" t="str">
        <f t="shared" si="78"/>
        <v>-</v>
      </c>
      <c r="U178" s="85" t="str">
        <f t="shared" si="79"/>
        <v>R13B</v>
      </c>
      <c r="V178" s="84" t="str">
        <f t="shared" si="80"/>
        <v>-</v>
      </c>
      <c r="W178" s="84" t="str">
        <f t="shared" si="81"/>
        <v>-</v>
      </c>
      <c r="X178" s="84" t="str">
        <f t="shared" si="82"/>
        <v>-</v>
      </c>
      <c r="Y178" s="84" t="str">
        <f t="shared" si="83"/>
        <v>-</v>
      </c>
      <c r="Z178" s="84" t="str">
        <f t="shared" si="84"/>
        <v>-</v>
      </c>
      <c r="AA178" s="84" t="str">
        <f t="shared" si="85"/>
        <v>-</v>
      </c>
      <c r="AB178" s="84" t="str">
        <f t="shared" si="86"/>
        <v>-</v>
      </c>
      <c r="AC178" s="85" t="str">
        <f t="shared" si="87"/>
        <v>D15</v>
      </c>
      <c r="AD178" s="84" t="str">
        <f t="shared" si="88"/>
        <v>-</v>
      </c>
      <c r="AH178" s="38" t="str">
        <f t="shared" si="89"/>
        <v xml:space="preserve">Medicamentos não abrangidos em 18 02 07 </v>
      </c>
    </row>
    <row r="179" spans="1:34" x14ac:dyDescent="0.2">
      <c r="A179" s="82" t="s">
        <v>21</v>
      </c>
      <c r="B179" s="83" t="str">
        <f t="shared" si="60"/>
        <v>Materiais ferrosos removidos das cinzas</v>
      </c>
      <c r="C179" s="84" t="str">
        <f t="shared" si="61"/>
        <v>-</v>
      </c>
      <c r="D179" s="84" t="str">
        <f t="shared" si="62"/>
        <v>-</v>
      </c>
      <c r="E179" s="84" t="str">
        <f t="shared" si="63"/>
        <v>-</v>
      </c>
      <c r="F179" s="84" t="str">
        <f t="shared" si="64"/>
        <v>-</v>
      </c>
      <c r="G179" s="84" t="str">
        <f t="shared" si="65"/>
        <v>-</v>
      </c>
      <c r="H179" s="84" t="str">
        <f t="shared" si="66"/>
        <v>-</v>
      </c>
      <c r="I179" s="84" t="str">
        <f t="shared" si="67"/>
        <v>-</v>
      </c>
      <c r="J179" s="84" t="str">
        <f t="shared" si="68"/>
        <v>-</v>
      </c>
      <c r="K179" s="84" t="str">
        <f t="shared" si="69"/>
        <v>-</v>
      </c>
      <c r="L179" s="84" t="str">
        <f t="shared" si="70"/>
        <v>-</v>
      </c>
      <c r="M179" s="84" t="str">
        <f t="shared" si="71"/>
        <v>-</v>
      </c>
      <c r="N179" s="84" t="str">
        <f t="shared" si="72"/>
        <v>-</v>
      </c>
      <c r="O179" s="84" t="str">
        <f t="shared" si="73"/>
        <v>-</v>
      </c>
      <c r="P179" s="84" t="str">
        <f t="shared" si="74"/>
        <v>-</v>
      </c>
      <c r="Q179" s="84" t="str">
        <f t="shared" si="75"/>
        <v>-</v>
      </c>
      <c r="R179" s="84" t="str">
        <f t="shared" si="76"/>
        <v>-</v>
      </c>
      <c r="S179" s="84" t="str">
        <f t="shared" si="77"/>
        <v>R12J/R13C</v>
      </c>
      <c r="T179" s="84" t="str">
        <f t="shared" si="78"/>
        <v>-</v>
      </c>
      <c r="U179" s="84" t="str">
        <f t="shared" si="79"/>
        <v>R13</v>
      </c>
      <c r="V179" s="84" t="str">
        <f t="shared" si="80"/>
        <v>R13</v>
      </c>
      <c r="W179" s="84" t="str">
        <f t="shared" si="81"/>
        <v>-</v>
      </c>
      <c r="X179" s="84" t="str">
        <f t="shared" si="82"/>
        <v>-</v>
      </c>
      <c r="Y179" s="84" t="str">
        <f t="shared" si="83"/>
        <v>-</v>
      </c>
      <c r="Z179" s="84" t="str">
        <f t="shared" si="84"/>
        <v>-</v>
      </c>
      <c r="AA179" s="84" t="str">
        <f t="shared" si="85"/>
        <v>-</v>
      </c>
      <c r="AB179" s="84" t="str">
        <f t="shared" si="86"/>
        <v>-</v>
      </c>
      <c r="AC179" s="84" t="str">
        <f t="shared" si="87"/>
        <v>-</v>
      </c>
      <c r="AD179" s="84" t="str">
        <f t="shared" si="88"/>
        <v>-</v>
      </c>
      <c r="AH179" s="38" t="str">
        <f t="shared" si="89"/>
        <v>Materiais ferrosos removidos das cinzas</v>
      </c>
    </row>
    <row r="180" spans="1:34" x14ac:dyDescent="0.2">
      <c r="A180" s="82" t="s">
        <v>314</v>
      </c>
      <c r="B180" s="83" t="str">
        <f t="shared" si="60"/>
        <v>Cinzas e escórias, não abrangidas em 19 01 11</v>
      </c>
      <c r="C180" s="84" t="str">
        <f t="shared" si="61"/>
        <v>-</v>
      </c>
      <c r="D180" s="84" t="str">
        <f t="shared" si="62"/>
        <v>-</v>
      </c>
      <c r="E180" s="84" t="str">
        <f t="shared" si="63"/>
        <v>-</v>
      </c>
      <c r="F180" s="84" t="str">
        <f t="shared" si="64"/>
        <v>D1</v>
      </c>
      <c r="G180" s="84" t="str">
        <f t="shared" si="65"/>
        <v>-</v>
      </c>
      <c r="H180" s="84" t="str">
        <f t="shared" si="66"/>
        <v>-</v>
      </c>
      <c r="I180" s="84" t="str">
        <f t="shared" si="67"/>
        <v>-</v>
      </c>
      <c r="J180" s="84" t="str">
        <f t="shared" si="68"/>
        <v>-</v>
      </c>
      <c r="K180" s="84" t="str">
        <f t="shared" si="69"/>
        <v>-</v>
      </c>
      <c r="L180" s="84" t="str">
        <f t="shared" si="70"/>
        <v>-</v>
      </c>
      <c r="M180" s="84" t="str">
        <f t="shared" si="71"/>
        <v>-</v>
      </c>
      <c r="N180" s="84" t="str">
        <f t="shared" si="72"/>
        <v>-</v>
      </c>
      <c r="O180" s="84" t="str">
        <f t="shared" si="73"/>
        <v>-</v>
      </c>
      <c r="P180" s="84" t="str">
        <f t="shared" si="74"/>
        <v>-</v>
      </c>
      <c r="Q180" s="84" t="str">
        <f t="shared" si="75"/>
        <v>-</v>
      </c>
      <c r="R180" s="84" t="str">
        <f t="shared" si="76"/>
        <v>-</v>
      </c>
      <c r="S180" s="84" t="str">
        <f t="shared" si="77"/>
        <v>R12C/R13D</v>
      </c>
      <c r="T180" s="84" t="str">
        <f t="shared" si="78"/>
        <v>-</v>
      </c>
      <c r="U180" s="84" t="str">
        <f t="shared" si="79"/>
        <v>-</v>
      </c>
      <c r="V180" s="84" t="str">
        <f t="shared" si="80"/>
        <v>-</v>
      </c>
      <c r="W180" s="84" t="str">
        <f t="shared" si="81"/>
        <v>-</v>
      </c>
      <c r="X180" s="84" t="str">
        <f t="shared" si="82"/>
        <v>-</v>
      </c>
      <c r="Y180" s="84" t="str">
        <f t="shared" si="83"/>
        <v>-</v>
      </c>
      <c r="Z180" s="84" t="str">
        <f t="shared" si="84"/>
        <v>-</v>
      </c>
      <c r="AA180" s="84" t="str">
        <f t="shared" si="85"/>
        <v>-</v>
      </c>
      <c r="AB180" s="84" t="str">
        <f t="shared" si="86"/>
        <v>-</v>
      </c>
      <c r="AC180" s="84" t="str">
        <f t="shared" si="87"/>
        <v>-</v>
      </c>
      <c r="AD180" s="84" t="str">
        <f t="shared" si="88"/>
        <v>-</v>
      </c>
      <c r="AH180" s="38" t="str">
        <f t="shared" si="89"/>
        <v>Cinzas e escórias, não abrangidas em 19 01 11</v>
      </c>
    </row>
    <row r="181" spans="1:34" x14ac:dyDescent="0.2">
      <c r="A181" s="82" t="s">
        <v>166</v>
      </c>
      <c r="B181" s="83" t="str">
        <f t="shared" si="60"/>
        <v xml:space="preserve">Resíduos sem outras especificações </v>
      </c>
      <c r="C181" s="84" t="str">
        <f t="shared" si="61"/>
        <v>-</v>
      </c>
      <c r="D181" s="84" t="str">
        <f t="shared" si="62"/>
        <v>-</v>
      </c>
      <c r="E181" s="84" t="str">
        <f t="shared" si="63"/>
        <v>-</v>
      </c>
      <c r="F181" s="84" t="str">
        <f t="shared" si="64"/>
        <v>R1</v>
      </c>
      <c r="G181" s="84" t="str">
        <f t="shared" si="65"/>
        <v>-</v>
      </c>
      <c r="H181" s="84" t="str">
        <f t="shared" si="66"/>
        <v>-</v>
      </c>
      <c r="I181" s="84" t="str">
        <f t="shared" si="67"/>
        <v>-</v>
      </c>
      <c r="J181" s="84" t="str">
        <f t="shared" si="68"/>
        <v>-</v>
      </c>
      <c r="K181" s="84" t="str">
        <f t="shared" si="69"/>
        <v>-</v>
      </c>
      <c r="L181" s="84" t="str">
        <f t="shared" si="70"/>
        <v>-</v>
      </c>
      <c r="M181" s="84" t="str">
        <f t="shared" si="71"/>
        <v>-</v>
      </c>
      <c r="N181" s="84" t="str">
        <f t="shared" si="72"/>
        <v>-</v>
      </c>
      <c r="O181" s="84" t="str">
        <f t="shared" si="73"/>
        <v>-</v>
      </c>
      <c r="P181" s="84" t="str">
        <f t="shared" si="74"/>
        <v>-</v>
      </c>
      <c r="Q181" s="84" t="str">
        <f t="shared" si="75"/>
        <v>-</v>
      </c>
      <c r="R181" s="84" t="str">
        <f t="shared" si="76"/>
        <v>-</v>
      </c>
      <c r="S181" s="84" t="str">
        <f t="shared" si="77"/>
        <v>-</v>
      </c>
      <c r="T181" s="84" t="str">
        <f t="shared" si="78"/>
        <v>-</v>
      </c>
      <c r="U181" s="84" t="str">
        <f t="shared" si="79"/>
        <v>-</v>
      </c>
      <c r="V181" s="84" t="str">
        <f t="shared" si="80"/>
        <v>-</v>
      </c>
      <c r="W181" s="84" t="str">
        <f t="shared" si="81"/>
        <v>-</v>
      </c>
      <c r="X181" s="84" t="str">
        <f t="shared" si="82"/>
        <v>-</v>
      </c>
      <c r="Y181" s="84" t="str">
        <f t="shared" si="83"/>
        <v>-</v>
      </c>
      <c r="Z181" s="84" t="str">
        <f t="shared" si="84"/>
        <v>-</v>
      </c>
      <c r="AA181" s="84" t="str">
        <f t="shared" si="85"/>
        <v>-</v>
      </c>
      <c r="AB181" s="84" t="str">
        <f t="shared" si="86"/>
        <v>-</v>
      </c>
      <c r="AC181" s="84" t="str">
        <f t="shared" si="87"/>
        <v>-</v>
      </c>
      <c r="AD181" s="84" t="str">
        <f t="shared" si="88"/>
        <v>-</v>
      </c>
      <c r="AH181" s="38" t="str">
        <f t="shared" si="89"/>
        <v xml:space="preserve">Resíduos sem outras especificações </v>
      </c>
    </row>
    <row r="182" spans="1:34" x14ac:dyDescent="0.2">
      <c r="A182" s="82" t="s">
        <v>511</v>
      </c>
      <c r="B182" s="83" t="str">
        <f t="shared" si="60"/>
        <v>Misturas de resíduos, contendo apenas resíduos não perigosos </v>
      </c>
      <c r="C182" s="84" t="str">
        <f t="shared" si="61"/>
        <v>-</v>
      </c>
      <c r="D182" s="84" t="str">
        <f t="shared" si="62"/>
        <v>-</v>
      </c>
      <c r="E182" s="84" t="str">
        <f t="shared" si="63"/>
        <v>-</v>
      </c>
      <c r="F182" s="84" t="str">
        <f t="shared" si="64"/>
        <v>R1/R12</v>
      </c>
      <c r="G182" s="84" t="str">
        <f t="shared" si="65"/>
        <v>-</v>
      </c>
      <c r="H182" s="84" t="str">
        <f t="shared" si="66"/>
        <v>-</v>
      </c>
      <c r="I182" s="84" t="str">
        <f t="shared" si="67"/>
        <v>-</v>
      </c>
      <c r="J182" s="84" t="str">
        <f t="shared" si="68"/>
        <v>-</v>
      </c>
      <c r="K182" s="84" t="str">
        <f t="shared" si="69"/>
        <v>-</v>
      </c>
      <c r="L182" s="84" t="str">
        <f t="shared" si="70"/>
        <v>R13</v>
      </c>
      <c r="M182" s="84" t="str">
        <f t="shared" si="71"/>
        <v>-</v>
      </c>
      <c r="N182" s="84" t="str">
        <f t="shared" si="72"/>
        <v>-</v>
      </c>
      <c r="O182" s="84" t="str">
        <f t="shared" si="73"/>
        <v>-</v>
      </c>
      <c r="P182" s="84" t="str">
        <f t="shared" si="74"/>
        <v>-</v>
      </c>
      <c r="Q182" s="84" t="str">
        <f t="shared" si="75"/>
        <v>-</v>
      </c>
      <c r="R182" s="84" t="str">
        <f t="shared" si="76"/>
        <v>-</v>
      </c>
      <c r="S182" s="84" t="str">
        <f t="shared" si="77"/>
        <v>-</v>
      </c>
      <c r="T182" s="84" t="str">
        <f t="shared" si="78"/>
        <v>-</v>
      </c>
      <c r="U182" s="84" t="str">
        <f t="shared" si="79"/>
        <v>-</v>
      </c>
      <c r="V182" s="84" t="str">
        <f t="shared" si="80"/>
        <v>-</v>
      </c>
      <c r="W182" s="84" t="str">
        <f t="shared" si="81"/>
        <v>-</v>
      </c>
      <c r="X182" s="84" t="str">
        <f t="shared" si="82"/>
        <v>-</v>
      </c>
      <c r="Y182" s="84" t="str">
        <f t="shared" si="83"/>
        <v>-</v>
      </c>
      <c r="Z182" s="84" t="str">
        <f t="shared" si="84"/>
        <v>-</v>
      </c>
      <c r="AA182" s="84" t="str">
        <f t="shared" si="85"/>
        <v>-</v>
      </c>
      <c r="AB182" s="84" t="str">
        <f t="shared" si="86"/>
        <v>-</v>
      </c>
      <c r="AC182" s="84" t="str">
        <f t="shared" si="87"/>
        <v>D9</v>
      </c>
      <c r="AD182" s="84" t="str">
        <f t="shared" si="88"/>
        <v>-</v>
      </c>
      <c r="AH182" s="38" t="str">
        <f t="shared" si="89"/>
        <v>Misturas de resíduos, contendo apenas resíduos não perigosos </v>
      </c>
    </row>
    <row r="183" spans="1:34" x14ac:dyDescent="0.2">
      <c r="A183" s="82" t="s">
        <v>315</v>
      </c>
      <c r="B183" s="83" t="str">
        <f t="shared" si="60"/>
        <v xml:space="preserve">Resíduos solidificados não abrangidos em 19 03 06 </v>
      </c>
      <c r="C183" s="84" t="str">
        <f t="shared" si="61"/>
        <v>-</v>
      </c>
      <c r="D183" s="84" t="str">
        <f t="shared" si="62"/>
        <v>-</v>
      </c>
      <c r="E183" s="84" t="str">
        <f t="shared" si="63"/>
        <v>-</v>
      </c>
      <c r="F183" s="84" t="str">
        <f t="shared" si="64"/>
        <v>D1</v>
      </c>
      <c r="G183" s="84" t="str">
        <f t="shared" si="65"/>
        <v>-</v>
      </c>
      <c r="H183" s="84" t="str">
        <f t="shared" si="66"/>
        <v>-</v>
      </c>
      <c r="I183" s="84" t="str">
        <f t="shared" si="67"/>
        <v>-</v>
      </c>
      <c r="J183" s="84" t="str">
        <f t="shared" si="68"/>
        <v>-</v>
      </c>
      <c r="K183" s="84" t="str">
        <f t="shared" si="69"/>
        <v>-</v>
      </c>
      <c r="L183" s="84" t="str">
        <f t="shared" si="70"/>
        <v>-</v>
      </c>
      <c r="M183" s="84" t="str">
        <f t="shared" si="71"/>
        <v>-</v>
      </c>
      <c r="N183" s="84" t="str">
        <f t="shared" si="72"/>
        <v>-</v>
      </c>
      <c r="O183" s="84" t="str">
        <f t="shared" si="73"/>
        <v>-</v>
      </c>
      <c r="P183" s="84" t="str">
        <f t="shared" si="74"/>
        <v>-</v>
      </c>
      <c r="Q183" s="84" t="str">
        <f t="shared" si="75"/>
        <v>-</v>
      </c>
      <c r="R183" s="84" t="str">
        <f t="shared" si="76"/>
        <v>-</v>
      </c>
      <c r="S183" s="84" t="str">
        <f t="shared" si="77"/>
        <v>-</v>
      </c>
      <c r="T183" s="84" t="str">
        <f t="shared" si="78"/>
        <v>-</v>
      </c>
      <c r="U183" s="84" t="str">
        <f t="shared" si="79"/>
        <v>-</v>
      </c>
      <c r="V183" s="84" t="str">
        <f t="shared" si="80"/>
        <v>-</v>
      </c>
      <c r="W183" s="84" t="str">
        <f t="shared" si="81"/>
        <v>-</v>
      </c>
      <c r="X183" s="84" t="str">
        <f t="shared" si="82"/>
        <v>-</v>
      </c>
      <c r="Y183" s="84" t="str">
        <f t="shared" si="83"/>
        <v>-</v>
      </c>
      <c r="Z183" s="84" t="str">
        <f t="shared" si="84"/>
        <v>-</v>
      </c>
      <c r="AA183" s="84" t="str">
        <f t="shared" si="85"/>
        <v>-</v>
      </c>
      <c r="AB183" s="84" t="str">
        <f t="shared" si="86"/>
        <v>-</v>
      </c>
      <c r="AC183" s="84" t="str">
        <f t="shared" si="87"/>
        <v>-</v>
      </c>
      <c r="AD183" s="84" t="str">
        <f t="shared" si="88"/>
        <v>-</v>
      </c>
      <c r="AH183" s="38" t="str">
        <f t="shared" si="89"/>
        <v xml:space="preserve">Resíduos solidificados não abrangidos em 19 03 06 </v>
      </c>
    </row>
    <row r="184" spans="1:34" x14ac:dyDescent="0.2">
      <c r="A184" s="82" t="s">
        <v>317</v>
      </c>
      <c r="B184" s="83" t="str">
        <f t="shared" si="60"/>
        <v xml:space="preserve">Fração não compostada de resíduos animais e vegetais </v>
      </c>
      <c r="C184" s="84" t="str">
        <f t="shared" si="61"/>
        <v>-</v>
      </c>
      <c r="D184" s="84" t="str">
        <f t="shared" si="62"/>
        <v>-</v>
      </c>
      <c r="E184" s="84" t="str">
        <f t="shared" si="63"/>
        <v>-</v>
      </c>
      <c r="F184" s="84" t="str">
        <f t="shared" si="64"/>
        <v>R1/R3</v>
      </c>
      <c r="G184" s="84" t="str">
        <f t="shared" si="65"/>
        <v>-</v>
      </c>
      <c r="H184" s="84" t="str">
        <f t="shared" si="66"/>
        <v>-</v>
      </c>
      <c r="I184" s="84" t="str">
        <f t="shared" si="67"/>
        <v>-</v>
      </c>
      <c r="J184" s="84" t="str">
        <f t="shared" si="68"/>
        <v>-</v>
      </c>
      <c r="K184" s="84" t="str">
        <f t="shared" si="69"/>
        <v>-</v>
      </c>
      <c r="L184" s="84" t="str">
        <f t="shared" si="70"/>
        <v>-</v>
      </c>
      <c r="M184" s="84" t="str">
        <f t="shared" si="71"/>
        <v>-</v>
      </c>
      <c r="N184" s="84" t="str">
        <f t="shared" si="72"/>
        <v>-</v>
      </c>
      <c r="O184" s="84" t="str">
        <f t="shared" si="73"/>
        <v>-</v>
      </c>
      <c r="P184" s="84" t="str">
        <f t="shared" si="74"/>
        <v>-</v>
      </c>
      <c r="Q184" s="84" t="str">
        <f t="shared" si="75"/>
        <v>-</v>
      </c>
      <c r="R184" s="84" t="str">
        <f t="shared" si="76"/>
        <v>-</v>
      </c>
      <c r="S184" s="84" t="str">
        <f t="shared" si="77"/>
        <v>-</v>
      </c>
      <c r="T184" s="84" t="str">
        <f t="shared" si="78"/>
        <v>-</v>
      </c>
      <c r="U184" s="84" t="str">
        <f t="shared" si="79"/>
        <v>-</v>
      </c>
      <c r="V184" s="84" t="str">
        <f t="shared" si="80"/>
        <v>-</v>
      </c>
      <c r="W184" s="84" t="str">
        <f t="shared" si="81"/>
        <v>-</v>
      </c>
      <c r="X184" s="84" t="str">
        <f t="shared" si="82"/>
        <v>-</v>
      </c>
      <c r="Y184" s="84" t="str">
        <f t="shared" si="83"/>
        <v>-</v>
      </c>
      <c r="Z184" s="84" t="str">
        <f t="shared" si="84"/>
        <v>-</v>
      </c>
      <c r="AA184" s="84" t="str">
        <f t="shared" si="85"/>
        <v>-</v>
      </c>
      <c r="AB184" s="84" t="str">
        <f t="shared" si="86"/>
        <v>-</v>
      </c>
      <c r="AC184" s="84" t="str">
        <f t="shared" si="87"/>
        <v>-</v>
      </c>
      <c r="AD184" s="84" t="str">
        <f t="shared" si="88"/>
        <v>-</v>
      </c>
      <c r="AH184" s="38" t="str">
        <f t="shared" si="89"/>
        <v xml:space="preserve">Fração não compostada de resíduos animais e vegetais </v>
      </c>
    </row>
    <row r="185" spans="1:34" x14ac:dyDescent="0.2">
      <c r="A185" s="82" t="s">
        <v>319</v>
      </c>
      <c r="B185" s="83" t="str">
        <f t="shared" si="60"/>
        <v xml:space="preserve">Composto fora de especificação </v>
      </c>
      <c r="C185" s="84" t="str">
        <f t="shared" si="61"/>
        <v>-</v>
      </c>
      <c r="D185" s="84" t="str">
        <f t="shared" si="62"/>
        <v>-</v>
      </c>
      <c r="E185" s="84" t="str">
        <f t="shared" si="63"/>
        <v>-</v>
      </c>
      <c r="F185" s="84" t="str">
        <f t="shared" si="64"/>
        <v>R1</v>
      </c>
      <c r="G185" s="84" t="str">
        <f t="shared" si="65"/>
        <v>-</v>
      </c>
      <c r="H185" s="84" t="str">
        <f t="shared" si="66"/>
        <v>-</v>
      </c>
      <c r="I185" s="84" t="str">
        <f t="shared" si="67"/>
        <v>-</v>
      </c>
      <c r="J185" s="84" t="str">
        <f t="shared" si="68"/>
        <v>-</v>
      </c>
      <c r="K185" s="84" t="str">
        <f t="shared" si="69"/>
        <v>-</v>
      </c>
      <c r="L185" s="84" t="str">
        <f t="shared" si="70"/>
        <v>-</v>
      </c>
      <c r="M185" s="84" t="str">
        <f t="shared" si="71"/>
        <v>-</v>
      </c>
      <c r="N185" s="84" t="str">
        <f t="shared" si="72"/>
        <v>-</v>
      </c>
      <c r="O185" s="84" t="str">
        <f t="shared" si="73"/>
        <v>-</v>
      </c>
      <c r="P185" s="84" t="str">
        <f t="shared" si="74"/>
        <v>-</v>
      </c>
      <c r="Q185" s="84" t="str">
        <f t="shared" si="75"/>
        <v>-</v>
      </c>
      <c r="R185" s="84" t="str">
        <f t="shared" si="76"/>
        <v>-</v>
      </c>
      <c r="S185" s="84" t="str">
        <f t="shared" si="77"/>
        <v>-</v>
      </c>
      <c r="T185" s="84" t="str">
        <f t="shared" si="78"/>
        <v>-</v>
      </c>
      <c r="U185" s="84" t="str">
        <f t="shared" si="79"/>
        <v>-</v>
      </c>
      <c r="V185" s="84" t="str">
        <f t="shared" si="80"/>
        <v>-</v>
      </c>
      <c r="W185" s="84" t="str">
        <f t="shared" si="81"/>
        <v>-</v>
      </c>
      <c r="X185" s="84" t="str">
        <f t="shared" si="82"/>
        <v>-</v>
      </c>
      <c r="Y185" s="84" t="str">
        <f t="shared" si="83"/>
        <v>-</v>
      </c>
      <c r="Z185" s="84" t="str">
        <f t="shared" si="84"/>
        <v>-</v>
      </c>
      <c r="AA185" s="84" t="str">
        <f t="shared" si="85"/>
        <v>-</v>
      </c>
      <c r="AB185" s="84" t="str">
        <f t="shared" si="86"/>
        <v>-</v>
      </c>
      <c r="AC185" s="84" t="str">
        <f t="shared" si="87"/>
        <v>-</v>
      </c>
      <c r="AD185" s="84" t="str">
        <f t="shared" si="88"/>
        <v>-</v>
      </c>
      <c r="AH185" s="38" t="str">
        <f t="shared" si="89"/>
        <v xml:space="preserve">Composto fora de especificação </v>
      </c>
    </row>
    <row r="186" spans="1:34" x14ac:dyDescent="0.2">
      <c r="A186" s="82" t="s">
        <v>321</v>
      </c>
      <c r="B186" s="83" t="str">
        <f t="shared" si="60"/>
        <v xml:space="preserve">Outros resíduos não anteriormente especificados </v>
      </c>
      <c r="C186" s="84" t="str">
        <f t="shared" si="61"/>
        <v>-</v>
      </c>
      <c r="D186" s="84" t="str">
        <f t="shared" si="62"/>
        <v>-</v>
      </c>
      <c r="E186" s="84" t="str">
        <f t="shared" si="63"/>
        <v>-</v>
      </c>
      <c r="F186" s="84" t="str">
        <f t="shared" si="64"/>
        <v>R1/D1</v>
      </c>
      <c r="G186" s="84" t="str">
        <f t="shared" si="65"/>
        <v>-</v>
      </c>
      <c r="H186" s="84" t="str">
        <f t="shared" si="66"/>
        <v>-</v>
      </c>
      <c r="I186" s="84" t="str">
        <f t="shared" si="67"/>
        <v>-</v>
      </c>
      <c r="J186" s="84" t="str">
        <f t="shared" si="68"/>
        <v>-</v>
      </c>
      <c r="K186" s="84" t="str">
        <f t="shared" si="69"/>
        <v>-</v>
      </c>
      <c r="L186" s="84" t="str">
        <f t="shared" si="70"/>
        <v>-</v>
      </c>
      <c r="M186" s="84" t="str">
        <f t="shared" si="71"/>
        <v>-</v>
      </c>
      <c r="N186" s="84" t="str">
        <f t="shared" si="72"/>
        <v>-</v>
      </c>
      <c r="O186" s="84" t="str">
        <f t="shared" si="73"/>
        <v>-</v>
      </c>
      <c r="P186" s="84" t="str">
        <f t="shared" si="74"/>
        <v>-</v>
      </c>
      <c r="Q186" s="84" t="str">
        <f t="shared" si="75"/>
        <v>-</v>
      </c>
      <c r="R186" s="84" t="str">
        <f t="shared" si="76"/>
        <v>-</v>
      </c>
      <c r="S186" s="84" t="str">
        <f t="shared" si="77"/>
        <v>-</v>
      </c>
      <c r="T186" s="84" t="str">
        <f t="shared" si="78"/>
        <v>-</v>
      </c>
      <c r="U186" s="84" t="str">
        <f t="shared" si="79"/>
        <v>-</v>
      </c>
      <c r="V186" s="84" t="str">
        <f t="shared" si="80"/>
        <v>-</v>
      </c>
      <c r="W186" s="84" t="str">
        <f t="shared" si="81"/>
        <v>-</v>
      </c>
      <c r="X186" s="84" t="str">
        <f t="shared" si="82"/>
        <v>-</v>
      </c>
      <c r="Y186" s="84" t="str">
        <f t="shared" si="83"/>
        <v>-</v>
      </c>
      <c r="Z186" s="84" t="str">
        <f t="shared" si="84"/>
        <v>-</v>
      </c>
      <c r="AA186" s="84" t="str">
        <f t="shared" si="85"/>
        <v>-</v>
      </c>
      <c r="AB186" s="84" t="str">
        <f t="shared" si="86"/>
        <v>-</v>
      </c>
      <c r="AC186" s="84" t="str">
        <f t="shared" si="87"/>
        <v>-</v>
      </c>
      <c r="AD186" s="84" t="str">
        <f t="shared" si="88"/>
        <v>-</v>
      </c>
      <c r="AH186" s="38" t="str">
        <f t="shared" si="89"/>
        <v xml:space="preserve">Outros resíduos não anteriormente especificados </v>
      </c>
    </row>
    <row r="187" spans="1:34" x14ac:dyDescent="0.2">
      <c r="A187" s="82" t="s">
        <v>161</v>
      </c>
      <c r="B187" s="83" t="str">
        <f t="shared" si="60"/>
        <v>Gradados</v>
      </c>
      <c r="C187" s="84" t="str">
        <f t="shared" si="61"/>
        <v>-</v>
      </c>
      <c r="D187" s="84" t="str">
        <f t="shared" si="62"/>
        <v>-</v>
      </c>
      <c r="E187" s="84" t="str">
        <f t="shared" si="63"/>
        <v>D1</v>
      </c>
      <c r="F187" s="84" t="str">
        <f t="shared" si="64"/>
        <v>R1/D1</v>
      </c>
      <c r="G187" s="84" t="str">
        <f t="shared" si="65"/>
        <v>-</v>
      </c>
      <c r="H187" s="84" t="str">
        <f t="shared" si="66"/>
        <v>-</v>
      </c>
      <c r="I187" s="84" t="str">
        <f t="shared" si="67"/>
        <v>-</v>
      </c>
      <c r="J187" s="84" t="str">
        <f t="shared" si="68"/>
        <v>-</v>
      </c>
      <c r="K187" s="84" t="str">
        <f t="shared" si="69"/>
        <v>-</v>
      </c>
      <c r="L187" s="84" t="str">
        <f t="shared" si="70"/>
        <v>-</v>
      </c>
      <c r="M187" s="84" t="str">
        <f t="shared" si="71"/>
        <v>-</v>
      </c>
      <c r="N187" s="84" t="str">
        <f t="shared" si="72"/>
        <v>-</v>
      </c>
      <c r="O187" s="84" t="str">
        <f t="shared" si="73"/>
        <v>-</v>
      </c>
      <c r="P187" s="84" t="str">
        <f t="shared" si="74"/>
        <v>-</v>
      </c>
      <c r="Q187" s="84" t="str">
        <f t="shared" si="75"/>
        <v>-</v>
      </c>
      <c r="R187" s="84" t="str">
        <f t="shared" si="76"/>
        <v>-</v>
      </c>
      <c r="S187" s="84" t="str">
        <f t="shared" si="77"/>
        <v>-</v>
      </c>
      <c r="T187" s="84" t="str">
        <f t="shared" si="78"/>
        <v>-</v>
      </c>
      <c r="U187" s="84" t="str">
        <f t="shared" si="79"/>
        <v>-</v>
      </c>
      <c r="V187" s="84" t="str">
        <f t="shared" si="80"/>
        <v>-</v>
      </c>
      <c r="W187" s="84" t="str">
        <f t="shared" si="81"/>
        <v>-</v>
      </c>
      <c r="X187" s="84" t="str">
        <f t="shared" si="82"/>
        <v>-</v>
      </c>
      <c r="Y187" s="84" t="str">
        <f t="shared" si="83"/>
        <v>-</v>
      </c>
      <c r="Z187" s="84" t="str">
        <f t="shared" si="84"/>
        <v>-</v>
      </c>
      <c r="AA187" s="84" t="str">
        <f t="shared" si="85"/>
        <v>-</v>
      </c>
      <c r="AB187" s="84" t="str">
        <f t="shared" si="86"/>
        <v>-</v>
      </c>
      <c r="AC187" s="84" t="str">
        <f t="shared" si="87"/>
        <v>-</v>
      </c>
      <c r="AD187" s="84" t="str">
        <f t="shared" si="88"/>
        <v>-</v>
      </c>
      <c r="AH187" s="38" t="str">
        <f t="shared" si="89"/>
        <v>Gradados</v>
      </c>
    </row>
    <row r="188" spans="1:34" x14ac:dyDescent="0.2">
      <c r="A188" s="82" t="s">
        <v>163</v>
      </c>
      <c r="B188" s="83" t="str">
        <f t="shared" si="60"/>
        <v>Resíduos do desarenamento</v>
      </c>
      <c r="C188" s="84" t="str">
        <f t="shared" si="61"/>
        <v>-</v>
      </c>
      <c r="D188" s="84" t="str">
        <f t="shared" si="62"/>
        <v>-</v>
      </c>
      <c r="E188" s="84" t="str">
        <f t="shared" si="63"/>
        <v>D1</v>
      </c>
      <c r="F188" s="84" t="str">
        <f t="shared" si="64"/>
        <v>R1/D1</v>
      </c>
      <c r="G188" s="84" t="str">
        <f t="shared" si="65"/>
        <v>-</v>
      </c>
      <c r="H188" s="84" t="str">
        <f t="shared" si="66"/>
        <v>-</v>
      </c>
      <c r="I188" s="84" t="str">
        <f t="shared" si="67"/>
        <v>-</v>
      </c>
      <c r="J188" s="84" t="str">
        <f t="shared" si="68"/>
        <v>-</v>
      </c>
      <c r="K188" s="84" t="str">
        <f t="shared" si="69"/>
        <v>-</v>
      </c>
      <c r="L188" s="84" t="str">
        <f t="shared" si="70"/>
        <v>-</v>
      </c>
      <c r="M188" s="84" t="str">
        <f t="shared" si="71"/>
        <v>-</v>
      </c>
      <c r="N188" s="84" t="str">
        <f t="shared" si="72"/>
        <v>-</v>
      </c>
      <c r="O188" s="84" t="str">
        <f t="shared" si="73"/>
        <v>-</v>
      </c>
      <c r="P188" s="84" t="str">
        <f t="shared" si="74"/>
        <v>-</v>
      </c>
      <c r="Q188" s="84" t="str">
        <f t="shared" si="75"/>
        <v>-</v>
      </c>
      <c r="R188" s="84" t="str">
        <f t="shared" si="76"/>
        <v>-</v>
      </c>
      <c r="S188" s="84" t="str">
        <f t="shared" si="77"/>
        <v>-</v>
      </c>
      <c r="T188" s="84" t="str">
        <f t="shared" si="78"/>
        <v>-</v>
      </c>
      <c r="U188" s="84" t="str">
        <f t="shared" si="79"/>
        <v>-</v>
      </c>
      <c r="V188" s="84" t="str">
        <f t="shared" si="80"/>
        <v>-</v>
      </c>
      <c r="W188" s="84" t="str">
        <f t="shared" si="81"/>
        <v>-</v>
      </c>
      <c r="X188" s="84" t="str">
        <f t="shared" si="82"/>
        <v>-</v>
      </c>
      <c r="Y188" s="84" t="str">
        <f t="shared" si="83"/>
        <v>-</v>
      </c>
      <c r="Z188" s="84" t="str">
        <f t="shared" si="84"/>
        <v>-</v>
      </c>
      <c r="AA188" s="84" t="str">
        <f t="shared" si="85"/>
        <v>-</v>
      </c>
      <c r="AB188" s="84" t="str">
        <f t="shared" si="86"/>
        <v>-</v>
      </c>
      <c r="AC188" s="84" t="str">
        <f t="shared" si="87"/>
        <v>-</v>
      </c>
      <c r="AD188" s="84" t="str">
        <f t="shared" si="88"/>
        <v>-</v>
      </c>
      <c r="AH188" s="38" t="str">
        <f t="shared" si="89"/>
        <v>Resíduos do desarenamento</v>
      </c>
    </row>
    <row r="189" spans="1:34" x14ac:dyDescent="0.2">
      <c r="A189" s="82" t="s">
        <v>169</v>
      </c>
      <c r="B189" s="83" t="str">
        <f t="shared" si="60"/>
        <v>Lamas do tratamento de águas residuais urbanas</v>
      </c>
      <c r="C189" s="84" t="str">
        <f t="shared" si="61"/>
        <v>-</v>
      </c>
      <c r="D189" s="84" t="str">
        <f t="shared" si="62"/>
        <v>-</v>
      </c>
      <c r="E189" s="84" t="str">
        <f t="shared" si="63"/>
        <v xml:space="preserve">D1 </v>
      </c>
      <c r="F189" s="84" t="str">
        <f t="shared" si="64"/>
        <v>R1/D1</v>
      </c>
      <c r="G189" s="84" t="str">
        <f t="shared" si="65"/>
        <v>-</v>
      </c>
      <c r="H189" s="84" t="str">
        <f t="shared" si="66"/>
        <v>-</v>
      </c>
      <c r="I189" s="84" t="str">
        <f t="shared" si="67"/>
        <v>-</v>
      </c>
      <c r="J189" s="84" t="str">
        <f t="shared" si="68"/>
        <v>-</v>
      </c>
      <c r="K189" s="84" t="str">
        <f t="shared" si="69"/>
        <v>-</v>
      </c>
      <c r="L189" s="84" t="str">
        <f t="shared" si="70"/>
        <v>-</v>
      </c>
      <c r="M189" s="84" t="str">
        <f t="shared" si="71"/>
        <v>-</v>
      </c>
      <c r="N189" s="84" t="str">
        <f t="shared" si="72"/>
        <v>-</v>
      </c>
      <c r="O189" s="84" t="str">
        <f t="shared" si="73"/>
        <v>-</v>
      </c>
      <c r="P189" s="84" t="str">
        <f t="shared" si="74"/>
        <v>-</v>
      </c>
      <c r="Q189" s="84" t="str">
        <f t="shared" si="75"/>
        <v>-</v>
      </c>
      <c r="R189" s="84" t="str">
        <f t="shared" si="76"/>
        <v>-</v>
      </c>
      <c r="S189" s="84" t="str">
        <f t="shared" si="77"/>
        <v>-</v>
      </c>
      <c r="T189" s="84" t="str">
        <f t="shared" si="78"/>
        <v>-</v>
      </c>
      <c r="U189" s="84" t="str">
        <f t="shared" si="79"/>
        <v>-</v>
      </c>
      <c r="V189" s="84" t="str">
        <f t="shared" si="80"/>
        <v>-</v>
      </c>
      <c r="W189" s="84" t="str">
        <f t="shared" si="81"/>
        <v>-</v>
      </c>
      <c r="X189" s="84" t="str">
        <f t="shared" si="82"/>
        <v>-</v>
      </c>
      <c r="Y189" s="84" t="str">
        <f t="shared" si="83"/>
        <v>-</v>
      </c>
      <c r="Z189" s="84" t="str">
        <f t="shared" si="84"/>
        <v>-</v>
      </c>
      <c r="AA189" s="84" t="str">
        <f t="shared" si="85"/>
        <v>-</v>
      </c>
      <c r="AB189" s="84" t="str">
        <f t="shared" si="86"/>
        <v>-</v>
      </c>
      <c r="AC189" s="84" t="str">
        <f t="shared" si="87"/>
        <v>-</v>
      </c>
      <c r="AD189" s="84" t="str">
        <f t="shared" si="88"/>
        <v>-</v>
      </c>
      <c r="AH189" s="38" t="str">
        <f t="shared" si="89"/>
        <v>Lamas do tratamento de águas residuais urbanas</v>
      </c>
    </row>
    <row r="190" spans="1:34" x14ac:dyDescent="0.2">
      <c r="A190" s="82" t="s">
        <v>101</v>
      </c>
      <c r="B190" s="83" t="str">
        <f t="shared" si="60"/>
        <v>Misturas de gorduras e óleos, da separação óleo/água, contendo apenas óleos e gorduras alimentares</v>
      </c>
      <c r="C190" s="84" t="str">
        <f t="shared" si="61"/>
        <v>-</v>
      </c>
      <c r="D190" s="84" t="str">
        <f t="shared" si="62"/>
        <v>-</v>
      </c>
      <c r="E190" s="84" t="str">
        <f t="shared" si="63"/>
        <v>-</v>
      </c>
      <c r="F190" s="84" t="str">
        <f t="shared" si="64"/>
        <v>R1</v>
      </c>
      <c r="G190" s="84" t="str">
        <f t="shared" si="65"/>
        <v>-</v>
      </c>
      <c r="H190" s="84" t="str">
        <f t="shared" si="66"/>
        <v>-</v>
      </c>
      <c r="I190" s="84" t="str">
        <f t="shared" si="67"/>
        <v>-</v>
      </c>
      <c r="J190" s="84" t="str">
        <f t="shared" si="68"/>
        <v>-</v>
      </c>
      <c r="K190" s="84" t="str">
        <f t="shared" si="69"/>
        <v>-</v>
      </c>
      <c r="L190" s="84" t="str">
        <f t="shared" si="70"/>
        <v>-</v>
      </c>
      <c r="M190" s="84" t="str">
        <f t="shared" si="71"/>
        <v>-</v>
      </c>
      <c r="N190" s="84" t="str">
        <f t="shared" si="72"/>
        <v>-</v>
      </c>
      <c r="O190" s="84" t="str">
        <f t="shared" si="73"/>
        <v>R13</v>
      </c>
      <c r="P190" s="84" t="str">
        <f t="shared" si="74"/>
        <v>-</v>
      </c>
      <c r="Q190" s="84" t="str">
        <f t="shared" si="75"/>
        <v>-</v>
      </c>
      <c r="R190" s="84" t="str">
        <f t="shared" si="76"/>
        <v>-</v>
      </c>
      <c r="S190" s="84" t="str">
        <f t="shared" si="77"/>
        <v>-</v>
      </c>
      <c r="T190" s="84" t="str">
        <f t="shared" si="78"/>
        <v>-</v>
      </c>
      <c r="U190" s="84" t="str">
        <f t="shared" si="79"/>
        <v>-</v>
      </c>
      <c r="V190" s="84" t="str">
        <f t="shared" si="80"/>
        <v>-</v>
      </c>
      <c r="W190" s="84" t="str">
        <f t="shared" si="81"/>
        <v>-</v>
      </c>
      <c r="X190" s="84" t="str">
        <f t="shared" si="82"/>
        <v>R13</v>
      </c>
      <c r="Y190" s="84" t="str">
        <f t="shared" si="83"/>
        <v>-</v>
      </c>
      <c r="Z190" s="84" t="str">
        <f t="shared" si="84"/>
        <v>-</v>
      </c>
      <c r="AA190" s="84" t="str">
        <f t="shared" si="85"/>
        <v>-</v>
      </c>
      <c r="AB190" s="84" t="str">
        <f t="shared" si="86"/>
        <v>-</v>
      </c>
      <c r="AC190" s="84" t="str">
        <f t="shared" si="87"/>
        <v>-</v>
      </c>
      <c r="AD190" s="84" t="str">
        <f t="shared" si="88"/>
        <v>-</v>
      </c>
      <c r="AH190" s="38" t="str">
        <f t="shared" si="89"/>
        <v>Misturas de gorduras e óleos, da separação óleo/água, contendo apenas óleos e gorduras alimentares</v>
      </c>
    </row>
    <row r="191" spans="1:34" x14ac:dyDescent="0.2">
      <c r="A191" s="82" t="s">
        <v>171</v>
      </c>
      <c r="B191" s="83" t="str">
        <f t="shared" si="60"/>
        <v xml:space="preserve">Lamas do tratamento biológico de águas residuais industriais não abrangidas em 19 08 11 </v>
      </c>
      <c r="C191" s="84" t="str">
        <f t="shared" si="61"/>
        <v>-</v>
      </c>
      <c r="D191" s="84" t="str">
        <f t="shared" si="62"/>
        <v>-</v>
      </c>
      <c r="E191" s="84" t="str">
        <f t="shared" si="63"/>
        <v>-</v>
      </c>
      <c r="F191" s="84" t="str">
        <f t="shared" si="64"/>
        <v>R1/D1</v>
      </c>
      <c r="G191" s="84" t="str">
        <f t="shared" si="65"/>
        <v>-</v>
      </c>
      <c r="H191" s="84" t="str">
        <f t="shared" si="66"/>
        <v>-</v>
      </c>
      <c r="I191" s="84" t="str">
        <f t="shared" si="67"/>
        <v>-</v>
      </c>
      <c r="J191" s="84" t="str">
        <f t="shared" si="68"/>
        <v>-</v>
      </c>
      <c r="K191" s="84" t="str">
        <f t="shared" si="69"/>
        <v>-</v>
      </c>
      <c r="L191" s="84" t="str">
        <f t="shared" si="70"/>
        <v>-</v>
      </c>
      <c r="M191" s="84" t="str">
        <f t="shared" si="71"/>
        <v>-</v>
      </c>
      <c r="N191" s="84" t="str">
        <f t="shared" si="72"/>
        <v>-</v>
      </c>
      <c r="O191" s="84" t="str">
        <f t="shared" si="73"/>
        <v>-</v>
      </c>
      <c r="P191" s="84" t="str">
        <f t="shared" si="74"/>
        <v>-</v>
      </c>
      <c r="Q191" s="84" t="str">
        <f t="shared" si="75"/>
        <v>-</v>
      </c>
      <c r="R191" s="84" t="str">
        <f t="shared" si="76"/>
        <v>-</v>
      </c>
      <c r="S191" s="84" t="str">
        <f t="shared" si="77"/>
        <v>-</v>
      </c>
      <c r="T191" s="84" t="str">
        <f t="shared" si="78"/>
        <v>-</v>
      </c>
      <c r="U191" s="84" t="str">
        <f t="shared" si="79"/>
        <v>-</v>
      </c>
      <c r="V191" s="84" t="str">
        <f t="shared" si="80"/>
        <v>-</v>
      </c>
      <c r="W191" s="84" t="str">
        <f t="shared" si="81"/>
        <v>-</v>
      </c>
      <c r="X191" s="84" t="str">
        <f t="shared" si="82"/>
        <v>-</v>
      </c>
      <c r="Y191" s="84" t="str">
        <f t="shared" si="83"/>
        <v>-</v>
      </c>
      <c r="Z191" s="84" t="str">
        <f t="shared" si="84"/>
        <v>-</v>
      </c>
      <c r="AA191" s="84" t="str">
        <f t="shared" si="85"/>
        <v>-</v>
      </c>
      <c r="AB191" s="84" t="str">
        <f t="shared" si="86"/>
        <v>-</v>
      </c>
      <c r="AC191" s="84" t="str">
        <f t="shared" si="87"/>
        <v>-</v>
      </c>
      <c r="AD191" s="84" t="str">
        <f t="shared" si="88"/>
        <v>-</v>
      </c>
      <c r="AH191" s="38" t="str">
        <f t="shared" si="89"/>
        <v xml:space="preserve">Lamas do tratamento biológico de águas residuais industriais não abrangidas em 19 08 11 </v>
      </c>
    </row>
    <row r="192" spans="1:34" x14ac:dyDescent="0.2">
      <c r="A192" s="82" t="s">
        <v>323</v>
      </c>
      <c r="B192" s="83" t="str">
        <f t="shared" si="60"/>
        <v xml:space="preserve">Lamas de outros tratamentos de águas residuais industriais não abrangidas em 19 08 13 </v>
      </c>
      <c r="C192" s="84" t="str">
        <f t="shared" si="61"/>
        <v>-</v>
      </c>
      <c r="D192" s="84" t="str">
        <f t="shared" si="62"/>
        <v>-</v>
      </c>
      <c r="E192" s="84" t="str">
        <f t="shared" si="63"/>
        <v>-</v>
      </c>
      <c r="F192" s="84" t="str">
        <f t="shared" si="64"/>
        <v>R1/D1</v>
      </c>
      <c r="G192" s="84" t="str">
        <f t="shared" si="65"/>
        <v>-</v>
      </c>
      <c r="H192" s="84" t="str">
        <f t="shared" si="66"/>
        <v>-</v>
      </c>
      <c r="I192" s="84" t="str">
        <f t="shared" si="67"/>
        <v>-</v>
      </c>
      <c r="J192" s="84" t="str">
        <f t="shared" si="68"/>
        <v>-</v>
      </c>
      <c r="K192" s="84" t="str">
        <f t="shared" si="69"/>
        <v>-</v>
      </c>
      <c r="L192" s="84" t="str">
        <f t="shared" si="70"/>
        <v>-</v>
      </c>
      <c r="M192" s="84" t="str">
        <f t="shared" si="71"/>
        <v>-</v>
      </c>
      <c r="N192" s="84" t="str">
        <f t="shared" si="72"/>
        <v>-</v>
      </c>
      <c r="O192" s="84" t="str">
        <f t="shared" si="73"/>
        <v>-</v>
      </c>
      <c r="P192" s="84" t="str">
        <f t="shared" si="74"/>
        <v>-</v>
      </c>
      <c r="Q192" s="84" t="str">
        <f t="shared" si="75"/>
        <v>-</v>
      </c>
      <c r="R192" s="84" t="str">
        <f t="shared" si="76"/>
        <v>-</v>
      </c>
      <c r="S192" s="84" t="str">
        <f t="shared" si="77"/>
        <v>-</v>
      </c>
      <c r="T192" s="84" t="str">
        <f t="shared" si="78"/>
        <v>-</v>
      </c>
      <c r="U192" s="84" t="str">
        <f t="shared" si="79"/>
        <v>-</v>
      </c>
      <c r="V192" s="84" t="str">
        <f t="shared" si="80"/>
        <v>-</v>
      </c>
      <c r="W192" s="84" t="str">
        <f t="shared" si="81"/>
        <v>-</v>
      </c>
      <c r="X192" s="84" t="str">
        <f t="shared" si="82"/>
        <v>-</v>
      </c>
      <c r="Y192" s="84" t="str">
        <f t="shared" si="83"/>
        <v>-</v>
      </c>
      <c r="Z192" s="84" t="str">
        <f t="shared" si="84"/>
        <v>-</v>
      </c>
      <c r="AA192" s="84" t="str">
        <f t="shared" si="85"/>
        <v>-</v>
      </c>
      <c r="AB192" s="84" t="str">
        <f t="shared" si="86"/>
        <v>-</v>
      </c>
      <c r="AC192" s="84" t="str">
        <f t="shared" si="87"/>
        <v>-</v>
      </c>
      <c r="AD192" s="84" t="str">
        <f t="shared" si="88"/>
        <v>-</v>
      </c>
      <c r="AH192" s="38" t="str">
        <f t="shared" si="89"/>
        <v xml:space="preserve">Lamas de outros tratamentos de águas residuais industriais não abrangidas em 19 08 13 </v>
      </c>
    </row>
    <row r="193" spans="1:34" x14ac:dyDescent="0.2">
      <c r="A193" s="82" t="s">
        <v>325</v>
      </c>
      <c r="B193" s="83" t="str">
        <f t="shared" si="60"/>
        <v xml:space="preserve">Resíduos sem outras especificações </v>
      </c>
      <c r="C193" s="84" t="str">
        <f t="shared" si="61"/>
        <v>-</v>
      </c>
      <c r="D193" s="84" t="str">
        <f t="shared" si="62"/>
        <v>-</v>
      </c>
      <c r="E193" s="84" t="str">
        <f t="shared" si="63"/>
        <v>-</v>
      </c>
      <c r="F193" s="84" t="str">
        <f t="shared" si="64"/>
        <v>R1/D1</v>
      </c>
      <c r="G193" s="84" t="str">
        <f t="shared" si="65"/>
        <v>-</v>
      </c>
      <c r="H193" s="84" t="str">
        <f t="shared" si="66"/>
        <v>-</v>
      </c>
      <c r="I193" s="84" t="str">
        <f t="shared" si="67"/>
        <v>-</v>
      </c>
      <c r="J193" s="84" t="str">
        <f t="shared" si="68"/>
        <v>-</v>
      </c>
      <c r="K193" s="84" t="str">
        <f t="shared" si="69"/>
        <v>-</v>
      </c>
      <c r="L193" s="84" t="str">
        <f t="shared" si="70"/>
        <v>-</v>
      </c>
      <c r="M193" s="84" t="str">
        <f t="shared" si="71"/>
        <v>-</v>
      </c>
      <c r="N193" s="84" t="str">
        <f t="shared" si="72"/>
        <v>-</v>
      </c>
      <c r="O193" s="84" t="str">
        <f t="shared" si="73"/>
        <v>-</v>
      </c>
      <c r="P193" s="84" t="str">
        <f t="shared" si="74"/>
        <v>-</v>
      </c>
      <c r="Q193" s="84" t="str">
        <f t="shared" si="75"/>
        <v>-</v>
      </c>
      <c r="R193" s="84" t="str">
        <f t="shared" si="76"/>
        <v>-</v>
      </c>
      <c r="S193" s="84" t="str">
        <f t="shared" si="77"/>
        <v>-</v>
      </c>
      <c r="T193" s="84" t="str">
        <f t="shared" si="78"/>
        <v>-</v>
      </c>
      <c r="U193" s="84" t="str">
        <f t="shared" si="79"/>
        <v>-</v>
      </c>
      <c r="V193" s="84" t="str">
        <f t="shared" si="80"/>
        <v>-</v>
      </c>
      <c r="W193" s="84" t="str">
        <f t="shared" si="81"/>
        <v>-</v>
      </c>
      <c r="X193" s="84" t="str">
        <f t="shared" si="82"/>
        <v>-</v>
      </c>
      <c r="Y193" s="84" t="str">
        <f t="shared" si="83"/>
        <v>-</v>
      </c>
      <c r="Z193" s="84" t="str">
        <f t="shared" si="84"/>
        <v>-</v>
      </c>
      <c r="AA193" s="84" t="str">
        <f t="shared" si="85"/>
        <v>-</v>
      </c>
      <c r="AB193" s="84" t="str">
        <f t="shared" si="86"/>
        <v>-</v>
      </c>
      <c r="AC193" s="84" t="str">
        <f t="shared" si="87"/>
        <v>-</v>
      </c>
      <c r="AD193" s="84" t="str">
        <f t="shared" si="88"/>
        <v>-</v>
      </c>
      <c r="AH193" s="38" t="str">
        <f t="shared" si="89"/>
        <v xml:space="preserve">Resíduos sem outras especificações </v>
      </c>
    </row>
    <row r="194" spans="1:34" x14ac:dyDescent="0.2">
      <c r="A194" s="82" t="s">
        <v>326</v>
      </c>
      <c r="B194" s="83" t="str">
        <f t="shared" si="60"/>
        <v xml:space="preserve">Carvão ativado usado </v>
      </c>
      <c r="C194" s="84" t="str">
        <f t="shared" si="61"/>
        <v>-</v>
      </c>
      <c r="D194" s="84" t="str">
        <f t="shared" si="62"/>
        <v>-</v>
      </c>
      <c r="E194" s="84" t="str">
        <f t="shared" si="63"/>
        <v>-</v>
      </c>
      <c r="F194" s="84" t="str">
        <f t="shared" si="64"/>
        <v>R1/D1</v>
      </c>
      <c r="G194" s="84" t="str">
        <f t="shared" si="65"/>
        <v>-</v>
      </c>
      <c r="H194" s="84" t="str">
        <f t="shared" si="66"/>
        <v>-</v>
      </c>
      <c r="I194" s="84" t="str">
        <f t="shared" si="67"/>
        <v>-</v>
      </c>
      <c r="J194" s="84" t="str">
        <f t="shared" si="68"/>
        <v>-</v>
      </c>
      <c r="K194" s="84" t="str">
        <f t="shared" si="69"/>
        <v>-</v>
      </c>
      <c r="L194" s="84" t="str">
        <f t="shared" si="70"/>
        <v>-</v>
      </c>
      <c r="M194" s="84" t="str">
        <f t="shared" si="71"/>
        <v>-</v>
      </c>
      <c r="N194" s="84" t="str">
        <f t="shared" si="72"/>
        <v>-</v>
      </c>
      <c r="O194" s="84" t="str">
        <f t="shared" si="73"/>
        <v>-</v>
      </c>
      <c r="P194" s="84" t="str">
        <f t="shared" si="74"/>
        <v>-</v>
      </c>
      <c r="Q194" s="84" t="str">
        <f t="shared" si="75"/>
        <v>-</v>
      </c>
      <c r="R194" s="84" t="str">
        <f t="shared" si="76"/>
        <v>-</v>
      </c>
      <c r="S194" s="84" t="str">
        <f t="shared" si="77"/>
        <v>-</v>
      </c>
      <c r="T194" s="84" t="str">
        <f t="shared" si="78"/>
        <v>-</v>
      </c>
      <c r="U194" s="84" t="str">
        <f t="shared" si="79"/>
        <v>-</v>
      </c>
      <c r="V194" s="84" t="str">
        <f t="shared" si="80"/>
        <v>-</v>
      </c>
      <c r="W194" s="84" t="str">
        <f t="shared" si="81"/>
        <v>-</v>
      </c>
      <c r="X194" s="84" t="str">
        <f t="shared" si="82"/>
        <v>-</v>
      </c>
      <c r="Y194" s="84" t="str">
        <f t="shared" si="83"/>
        <v>-</v>
      </c>
      <c r="Z194" s="84" t="str">
        <f t="shared" si="84"/>
        <v>-</v>
      </c>
      <c r="AA194" s="84" t="str">
        <f t="shared" si="85"/>
        <v>-</v>
      </c>
      <c r="AB194" s="84" t="str">
        <f t="shared" si="86"/>
        <v>-</v>
      </c>
      <c r="AC194" s="84" t="str">
        <f t="shared" si="87"/>
        <v>-</v>
      </c>
      <c r="AD194" s="84" t="str">
        <f t="shared" si="88"/>
        <v>-</v>
      </c>
      <c r="AH194" s="38" t="str">
        <f t="shared" si="89"/>
        <v xml:space="preserve">Carvão ativado usado </v>
      </c>
    </row>
    <row r="195" spans="1:34" x14ac:dyDescent="0.2">
      <c r="A195" s="82" t="s">
        <v>328</v>
      </c>
      <c r="B195" s="83" t="str">
        <f t="shared" si="60"/>
        <v xml:space="preserve">Resinas de permuta iónica, saturadas ou usadas </v>
      </c>
      <c r="C195" s="84" t="str">
        <f t="shared" si="61"/>
        <v>-</v>
      </c>
      <c r="D195" s="84" t="str">
        <f t="shared" si="62"/>
        <v>-</v>
      </c>
      <c r="E195" s="84" t="str">
        <f t="shared" si="63"/>
        <v>-</v>
      </c>
      <c r="F195" s="84" t="str">
        <f t="shared" si="64"/>
        <v>D1</v>
      </c>
      <c r="G195" s="84" t="str">
        <f t="shared" si="65"/>
        <v>-</v>
      </c>
      <c r="H195" s="84" t="str">
        <f t="shared" si="66"/>
        <v>-</v>
      </c>
      <c r="I195" s="84" t="str">
        <f t="shared" si="67"/>
        <v>-</v>
      </c>
      <c r="J195" s="84" t="str">
        <f t="shared" si="68"/>
        <v>-</v>
      </c>
      <c r="K195" s="84" t="str">
        <f t="shared" si="69"/>
        <v>-</v>
      </c>
      <c r="L195" s="84" t="str">
        <f t="shared" si="70"/>
        <v>-</v>
      </c>
      <c r="M195" s="84" t="str">
        <f t="shared" si="71"/>
        <v>-</v>
      </c>
      <c r="N195" s="84" t="str">
        <f t="shared" si="72"/>
        <v>-</v>
      </c>
      <c r="O195" s="84" t="str">
        <f t="shared" si="73"/>
        <v>-</v>
      </c>
      <c r="P195" s="84" t="str">
        <f t="shared" si="74"/>
        <v>-</v>
      </c>
      <c r="Q195" s="84" t="str">
        <f t="shared" si="75"/>
        <v>-</v>
      </c>
      <c r="R195" s="84" t="str">
        <f t="shared" si="76"/>
        <v>-</v>
      </c>
      <c r="S195" s="84" t="str">
        <f t="shared" si="77"/>
        <v>-</v>
      </c>
      <c r="T195" s="84" t="str">
        <f t="shared" si="78"/>
        <v>-</v>
      </c>
      <c r="U195" s="84" t="str">
        <f t="shared" si="79"/>
        <v>-</v>
      </c>
      <c r="V195" s="84" t="str">
        <f t="shared" si="80"/>
        <v>-</v>
      </c>
      <c r="W195" s="84" t="str">
        <f t="shared" si="81"/>
        <v>-</v>
      </c>
      <c r="X195" s="84" t="str">
        <f t="shared" si="82"/>
        <v>-</v>
      </c>
      <c r="Y195" s="84" t="str">
        <f t="shared" si="83"/>
        <v>-</v>
      </c>
      <c r="Z195" s="84" t="str">
        <f t="shared" si="84"/>
        <v>-</v>
      </c>
      <c r="AA195" s="84" t="str">
        <f t="shared" si="85"/>
        <v>-</v>
      </c>
      <c r="AB195" s="84" t="str">
        <f t="shared" si="86"/>
        <v>-</v>
      </c>
      <c r="AC195" s="84" t="str">
        <f t="shared" si="87"/>
        <v>-</v>
      </c>
      <c r="AD195" s="84" t="str">
        <f t="shared" si="88"/>
        <v>-</v>
      </c>
      <c r="AH195" s="38" t="str">
        <f t="shared" si="89"/>
        <v xml:space="preserve">Resinas de permuta iónica, saturadas ou usadas </v>
      </c>
    </row>
    <row r="196" spans="1:34" x14ac:dyDescent="0.2">
      <c r="A196" s="82" t="s">
        <v>330</v>
      </c>
      <c r="B196" s="83" t="str">
        <f t="shared" si="60"/>
        <v xml:space="preserve">Resíduos sem outras especificações </v>
      </c>
      <c r="C196" s="84" t="str">
        <f t="shared" si="61"/>
        <v>-</v>
      </c>
      <c r="D196" s="84" t="str">
        <f t="shared" si="62"/>
        <v>-</v>
      </c>
      <c r="E196" s="84" t="str">
        <f t="shared" si="63"/>
        <v>-</v>
      </c>
      <c r="F196" s="84" t="str">
        <f t="shared" si="64"/>
        <v>R1/D1</v>
      </c>
      <c r="G196" s="84" t="str">
        <f t="shared" si="65"/>
        <v>-</v>
      </c>
      <c r="H196" s="84" t="str">
        <f t="shared" si="66"/>
        <v>-</v>
      </c>
      <c r="I196" s="84" t="str">
        <f t="shared" si="67"/>
        <v>-</v>
      </c>
      <c r="J196" s="84" t="str">
        <f t="shared" si="68"/>
        <v>-</v>
      </c>
      <c r="K196" s="84" t="str">
        <f t="shared" si="69"/>
        <v>-</v>
      </c>
      <c r="L196" s="84" t="str">
        <f t="shared" si="70"/>
        <v>-</v>
      </c>
      <c r="M196" s="84" t="str">
        <f t="shared" si="71"/>
        <v>-</v>
      </c>
      <c r="N196" s="84" t="str">
        <f t="shared" si="72"/>
        <v>-</v>
      </c>
      <c r="O196" s="84" t="str">
        <f t="shared" si="73"/>
        <v>-</v>
      </c>
      <c r="P196" s="84" t="str">
        <f t="shared" si="74"/>
        <v>-</v>
      </c>
      <c r="Q196" s="84" t="str">
        <f t="shared" si="75"/>
        <v>-</v>
      </c>
      <c r="R196" s="84" t="str">
        <f t="shared" si="76"/>
        <v>-</v>
      </c>
      <c r="S196" s="84" t="str">
        <f t="shared" si="77"/>
        <v>-</v>
      </c>
      <c r="T196" s="84" t="str">
        <f t="shared" si="78"/>
        <v>-</v>
      </c>
      <c r="U196" s="84" t="str">
        <f t="shared" si="79"/>
        <v>-</v>
      </c>
      <c r="V196" s="84" t="str">
        <f t="shared" si="80"/>
        <v>-</v>
      </c>
      <c r="W196" s="84" t="str">
        <f t="shared" si="81"/>
        <v>-</v>
      </c>
      <c r="X196" s="84" t="str">
        <f t="shared" si="82"/>
        <v>-</v>
      </c>
      <c r="Y196" s="84" t="str">
        <f t="shared" si="83"/>
        <v>-</v>
      </c>
      <c r="Z196" s="84" t="str">
        <f t="shared" si="84"/>
        <v>-</v>
      </c>
      <c r="AA196" s="84" t="str">
        <f t="shared" si="85"/>
        <v>-</v>
      </c>
      <c r="AB196" s="84" t="str">
        <f t="shared" si="86"/>
        <v>-</v>
      </c>
      <c r="AC196" s="84" t="str">
        <f t="shared" si="87"/>
        <v>-</v>
      </c>
      <c r="AD196" s="84" t="str">
        <f t="shared" si="88"/>
        <v>-</v>
      </c>
      <c r="AH196" s="38" t="str">
        <f t="shared" si="89"/>
        <v xml:space="preserve">Resíduos sem outras especificações </v>
      </c>
    </row>
    <row r="197" spans="1:34" x14ac:dyDescent="0.2">
      <c r="A197" s="82" t="s">
        <v>331</v>
      </c>
      <c r="B197" s="83" t="str">
        <f t="shared" si="60"/>
        <v xml:space="preserve">Papel e cartão </v>
      </c>
      <c r="C197" s="84" t="str">
        <f t="shared" si="61"/>
        <v>-</v>
      </c>
      <c r="D197" s="84" t="str">
        <f t="shared" si="62"/>
        <v>-</v>
      </c>
      <c r="E197" s="84" t="str">
        <f t="shared" si="63"/>
        <v>-</v>
      </c>
      <c r="F197" s="84" t="str">
        <f t="shared" si="64"/>
        <v>R1</v>
      </c>
      <c r="G197" s="84" t="str">
        <f t="shared" si="65"/>
        <v>-</v>
      </c>
      <c r="H197" s="84" t="str">
        <f t="shared" si="66"/>
        <v>-</v>
      </c>
      <c r="I197" s="84" t="str">
        <f t="shared" si="67"/>
        <v>-</v>
      </c>
      <c r="J197" s="84" t="str">
        <f t="shared" si="68"/>
        <v>R13</v>
      </c>
      <c r="K197" s="84" t="str">
        <f t="shared" si="69"/>
        <v>-</v>
      </c>
      <c r="L197" s="84" t="str">
        <f t="shared" si="70"/>
        <v>-</v>
      </c>
      <c r="M197" s="84" t="str">
        <f t="shared" si="71"/>
        <v>-</v>
      </c>
      <c r="N197" s="84" t="str">
        <f t="shared" si="72"/>
        <v>-</v>
      </c>
      <c r="O197" s="84" t="str">
        <f t="shared" si="73"/>
        <v>-</v>
      </c>
      <c r="P197" s="84" t="str">
        <f t="shared" si="74"/>
        <v>-</v>
      </c>
      <c r="Q197" s="84" t="str">
        <f t="shared" si="75"/>
        <v>-</v>
      </c>
      <c r="R197" s="84" t="str">
        <f t="shared" si="76"/>
        <v>-</v>
      </c>
      <c r="S197" s="84" t="str">
        <f t="shared" si="77"/>
        <v>R13C</v>
      </c>
      <c r="T197" s="84" t="str">
        <f t="shared" si="78"/>
        <v>-</v>
      </c>
      <c r="U197" s="84" t="str">
        <f t="shared" si="79"/>
        <v>R13</v>
      </c>
      <c r="V197" s="84" t="str">
        <f t="shared" si="80"/>
        <v>R13</v>
      </c>
      <c r="W197" s="84" t="str">
        <f t="shared" si="81"/>
        <v>-</v>
      </c>
      <c r="X197" s="84" t="str">
        <f t="shared" si="82"/>
        <v>-</v>
      </c>
      <c r="Y197" s="84" t="str">
        <f t="shared" si="83"/>
        <v>-</v>
      </c>
      <c r="Z197" s="84" t="str">
        <f t="shared" si="84"/>
        <v>-</v>
      </c>
      <c r="AA197" s="84" t="str">
        <f t="shared" si="85"/>
        <v>-</v>
      </c>
      <c r="AB197" s="84" t="str">
        <f t="shared" si="86"/>
        <v>-</v>
      </c>
      <c r="AC197" s="84" t="str">
        <f t="shared" si="87"/>
        <v>-</v>
      </c>
      <c r="AD197" s="84" t="str">
        <f t="shared" si="88"/>
        <v>-</v>
      </c>
      <c r="AH197" s="38" t="str">
        <f t="shared" si="89"/>
        <v xml:space="preserve">Papel e cartão </v>
      </c>
    </row>
    <row r="198" spans="1:34" x14ac:dyDescent="0.2">
      <c r="A198" s="82" t="s">
        <v>22</v>
      </c>
      <c r="B198" s="83" t="str">
        <f t="shared" si="60"/>
        <v>Metais ferrosos</v>
      </c>
      <c r="C198" s="84" t="str">
        <f t="shared" si="61"/>
        <v>R13</v>
      </c>
      <c r="D198" s="84" t="str">
        <f t="shared" si="62"/>
        <v>R13</v>
      </c>
      <c r="E198" s="84" t="str">
        <f t="shared" si="63"/>
        <v>-</v>
      </c>
      <c r="F198" s="84" t="str">
        <f t="shared" si="64"/>
        <v>-</v>
      </c>
      <c r="G198" s="84" t="str">
        <f t="shared" si="65"/>
        <v>-</v>
      </c>
      <c r="H198" s="84" t="str">
        <f t="shared" si="66"/>
        <v>-</v>
      </c>
      <c r="I198" s="84" t="str">
        <f t="shared" si="67"/>
        <v>-</v>
      </c>
      <c r="J198" s="84" t="str">
        <f t="shared" si="68"/>
        <v>R13</v>
      </c>
      <c r="K198" s="84" t="str">
        <f t="shared" si="69"/>
        <v>-</v>
      </c>
      <c r="L198" s="84" t="str">
        <f t="shared" si="70"/>
        <v>-</v>
      </c>
      <c r="M198" s="84" t="str">
        <f t="shared" si="71"/>
        <v>-</v>
      </c>
      <c r="N198" s="84" t="str">
        <f t="shared" si="72"/>
        <v>-</v>
      </c>
      <c r="O198" s="84" t="str">
        <f t="shared" si="73"/>
        <v>-</v>
      </c>
      <c r="P198" s="84" t="str">
        <f t="shared" si="74"/>
        <v>-</v>
      </c>
      <c r="Q198" s="84" t="str">
        <f t="shared" si="75"/>
        <v>-</v>
      </c>
      <c r="R198" s="84" t="str">
        <f t="shared" si="76"/>
        <v>-</v>
      </c>
      <c r="S198" s="84" t="str">
        <f t="shared" si="77"/>
        <v>R13C</v>
      </c>
      <c r="T198" s="84" t="str">
        <f t="shared" si="78"/>
        <v>R13</v>
      </c>
      <c r="U198" s="84" t="str">
        <f t="shared" si="79"/>
        <v>R13</v>
      </c>
      <c r="V198" s="84" t="str">
        <f t="shared" si="80"/>
        <v>R13</v>
      </c>
      <c r="W198" s="84" t="str">
        <f t="shared" si="81"/>
        <v>-</v>
      </c>
      <c r="X198" s="84" t="str">
        <f t="shared" si="82"/>
        <v>-</v>
      </c>
      <c r="Y198" s="84" t="str">
        <f t="shared" si="83"/>
        <v>-</v>
      </c>
      <c r="Z198" s="84" t="str">
        <f t="shared" si="84"/>
        <v>-</v>
      </c>
      <c r="AA198" s="84" t="str">
        <f t="shared" si="85"/>
        <v>-</v>
      </c>
      <c r="AB198" s="84" t="str">
        <f t="shared" si="86"/>
        <v>R13</v>
      </c>
      <c r="AC198" s="84" t="str">
        <f t="shared" si="87"/>
        <v>-</v>
      </c>
      <c r="AD198" s="84" t="str">
        <f t="shared" si="88"/>
        <v>R12/R13</v>
      </c>
      <c r="AH198" s="38" t="str">
        <f t="shared" si="89"/>
        <v>Metais ferrosos</v>
      </c>
    </row>
    <row r="199" spans="1:34" x14ac:dyDescent="0.2">
      <c r="A199" s="82" t="s">
        <v>23</v>
      </c>
      <c r="B199" s="83" t="str">
        <f t="shared" ref="B199:B247" si="90">IFERROR(VLOOKUP($A199,EXPERI,2,FALSE),"-")</f>
        <v>Metais não ferrosos</v>
      </c>
      <c r="C199" s="84" t="str">
        <f t="shared" ref="C199:C247" si="91">IFERROR(VLOOKUP($A199,ADELINOGONÇALVES,2,FALSE),"-")</f>
        <v>R13</v>
      </c>
      <c r="D199" s="84" t="str">
        <f t="shared" ref="D199:D247" si="92">IFERROR(VLOOKUP($A199,ANTONIOISIDRO,2,FALSE),"-")</f>
        <v>R13</v>
      </c>
      <c r="E199" s="84" t="str">
        <f t="shared" ref="E199:E247" si="93">IFERROR(VLOOKUP($A199,ARMCPRS,2,FALSE),"-")</f>
        <v>-</v>
      </c>
      <c r="F199" s="84" t="str">
        <f t="shared" ref="F199:F247" si="94">IFERROR(VLOOKUP($A199,ARMETRS,2,FALSE),"-")</f>
        <v>-</v>
      </c>
      <c r="G199" s="84" t="str">
        <f t="shared" ref="G199:G247" si="95">IFERROR(VLOOKUP($A199,ARMETZLET,2,FALSE),"-")</f>
        <v>-</v>
      </c>
      <c r="H199" s="84" t="str">
        <f t="shared" ref="H199:H247" si="96">IFERROR(VLOOKUP($A199,ARMETZO,2,FALSE),"-")</f>
        <v>-</v>
      </c>
      <c r="I199" s="84" t="str">
        <f t="shared" ref="I199:I247" si="97">IFERROR(VLOOKUP($A199,APICIUS,2,FALSE),"-")</f>
        <v>-</v>
      </c>
      <c r="J199" s="84" t="str">
        <f t="shared" ref="J199:J247" si="98">IFERROR(VLOOKUP($A199,AUTORIBEIRA,2,FALSE),"-")</f>
        <v>R13</v>
      </c>
      <c r="K199" s="84" t="str">
        <f t="shared" ref="K199:K247" si="99">IFERROR(VLOOKUP($A199,CCORREIA,2,FALSE),"-")</f>
        <v>-</v>
      </c>
      <c r="L199" s="84" t="str">
        <f t="shared" ref="L199:L247" si="100">IFERROR(VLOOKUP($A199,CMF,2,FALSE),"-")</f>
        <v>-</v>
      </c>
      <c r="M199" s="84" t="str">
        <f t="shared" ref="M199:M247" si="101">IFERROR(VLOOKUP($A199,DVG,2,FALSE),"-")</f>
        <v>-</v>
      </c>
      <c r="N199" s="84" t="str">
        <f t="shared" ref="N199:N247" si="102">IFERROR(VLOOKUP($A199,ECOCOLOR,2,FALSE),"-")</f>
        <v>-</v>
      </c>
      <c r="O199" s="84" t="str">
        <f t="shared" ref="O199:O247" si="103">IFERROR(VLOOKUP($A199,FILTRAMADEIRA,2,FALSE),"-")</f>
        <v>-</v>
      </c>
      <c r="P199" s="84" t="str">
        <f t="shared" ref="P199:P247" si="104">IFERROR(VLOOKUP($A199,HIPERSUCATA,2,FALSE),"-")</f>
        <v>-</v>
      </c>
      <c r="Q199" s="84" t="str">
        <f t="shared" ref="Q199:Q247" si="105">IFERROR(VLOOKUP($A199,HJSUCATA,2,FALSE),"-")</f>
        <v>-</v>
      </c>
      <c r="R199" s="84" t="str">
        <f t="shared" ref="R199:R247" si="106">IFERROR(VLOOKUP($A199,INTERQUANTUM,2,FALSE),"-")</f>
        <v>-</v>
      </c>
      <c r="S199" s="84" t="str">
        <f t="shared" ref="S199:S247" si="107">IFERROR(VLOOKUP($A199,MADEIRACARTAOCAMACHA,2,FALSE),"-")</f>
        <v>R13D</v>
      </c>
      <c r="T199" s="84" t="str">
        <f t="shared" ref="T199:T247" si="108">IFERROR(VLOOKUP($A199,MADEIRACARTAOVASCOGIL,2,FALSE),"-")</f>
        <v>R13</v>
      </c>
      <c r="U199" s="84" t="str">
        <f t="shared" ref="U199:U247" si="109">IFERROR(VLOOKUP($A199,MWRBOAMORTE,2,FALSE),"-")</f>
        <v>R13</v>
      </c>
      <c r="V199" s="84" t="str">
        <f t="shared" ref="V199:V247" si="110">IFERROR(VLOOKUP($A199,MWRCAMACHA,2,FALSE),"-")</f>
        <v>R13</v>
      </c>
      <c r="W199" s="84" t="str">
        <f t="shared" ref="W199:W247" si="111">IFERROR(VLOOKUP($A199,OLC,2,FALSE),"-")</f>
        <v>-</v>
      </c>
      <c r="X199" s="84" t="str">
        <f t="shared" ref="X199:X247" si="112">IFERROR(VLOOKUP($A199,OLEOTORRES,2,FALSE),"-")</f>
        <v>-</v>
      </c>
      <c r="Y199" s="84" t="str">
        <f t="shared" ref="Y199:Y247" si="113">IFERROR(VLOOKUP($A199,PANARIBLOCO,2,FALSE),"-")</f>
        <v>-</v>
      </c>
      <c r="Z199" s="84" t="str">
        <f t="shared" ref="Z199:Z247" si="114">IFERROR(VLOOKUP($A199,PEÇASRAM,2,FALSE),"-")</f>
        <v>-</v>
      </c>
      <c r="AA199" s="84" t="str">
        <f t="shared" ref="AA199:AA247" si="115">IFERROR(VLOOKUP($A199,QUINTATERRABOA,2,FALSE),"-")</f>
        <v>-</v>
      </c>
      <c r="AB199" s="84" t="str">
        <f t="shared" ref="AB199:AB247" si="116">IFERROR(VLOOKUP($A199,RECICLILHA,2,FALSE),"-")</f>
        <v>R13</v>
      </c>
      <c r="AC199" s="84" t="str">
        <f t="shared" ref="AC199:AC247" si="117">IFERROR(VLOOKUP($A199,SERLIMA,2,FALSE),"-")</f>
        <v>-</v>
      </c>
      <c r="AD199" s="84" t="str">
        <f t="shared" ref="AD199:AD247" si="118">IFERROR(VLOOKUP($A199,SOCISCO,2,FALSE),"-")</f>
        <v>R12/R14</v>
      </c>
      <c r="AH199" s="38" t="str">
        <f t="shared" ref="AH199:AH262" si="119">IFERROR(VLOOKUP($A199,EXPERI,2,FALSE),"-")</f>
        <v>Metais não ferrosos</v>
      </c>
    </row>
    <row r="200" spans="1:34" x14ac:dyDescent="0.2">
      <c r="A200" s="82" t="s">
        <v>79</v>
      </c>
      <c r="B200" s="83" t="str">
        <f t="shared" si="90"/>
        <v>Plástico e borracha</v>
      </c>
      <c r="C200" s="84" t="str">
        <f t="shared" si="91"/>
        <v>-</v>
      </c>
      <c r="D200" s="84" t="str">
        <f t="shared" si="92"/>
        <v>-</v>
      </c>
      <c r="E200" s="84" t="str">
        <f t="shared" si="93"/>
        <v>-</v>
      </c>
      <c r="F200" s="84" t="str">
        <f t="shared" si="94"/>
        <v>R1</v>
      </c>
      <c r="G200" s="84" t="str">
        <f t="shared" si="95"/>
        <v>-</v>
      </c>
      <c r="H200" s="84" t="str">
        <f t="shared" si="96"/>
        <v>-</v>
      </c>
      <c r="I200" s="84" t="str">
        <f t="shared" si="97"/>
        <v>-</v>
      </c>
      <c r="J200" s="84" t="str">
        <f t="shared" si="98"/>
        <v>R13</v>
      </c>
      <c r="K200" s="84" t="str">
        <f t="shared" si="99"/>
        <v>-</v>
      </c>
      <c r="L200" s="84" t="str">
        <f t="shared" si="100"/>
        <v>-</v>
      </c>
      <c r="M200" s="84" t="str">
        <f t="shared" si="101"/>
        <v>-</v>
      </c>
      <c r="N200" s="84" t="str">
        <f t="shared" si="102"/>
        <v>-</v>
      </c>
      <c r="O200" s="84" t="str">
        <f t="shared" si="103"/>
        <v>-</v>
      </c>
      <c r="P200" s="84" t="str">
        <f t="shared" si="104"/>
        <v>-</v>
      </c>
      <c r="Q200" s="84" t="str">
        <f t="shared" si="105"/>
        <v>-</v>
      </c>
      <c r="R200" s="84" t="str">
        <f t="shared" si="106"/>
        <v>-</v>
      </c>
      <c r="S200" s="84" t="str">
        <f t="shared" si="107"/>
        <v>R13C;R13D</v>
      </c>
      <c r="T200" s="84" t="str">
        <f t="shared" si="108"/>
        <v>R13</v>
      </c>
      <c r="U200" s="84" t="str">
        <f t="shared" si="109"/>
        <v>R13</v>
      </c>
      <c r="V200" s="84" t="str">
        <f t="shared" si="110"/>
        <v>R13</v>
      </c>
      <c r="W200" s="84" t="str">
        <f t="shared" si="111"/>
        <v>R3</v>
      </c>
      <c r="X200" s="84" t="str">
        <f t="shared" si="112"/>
        <v>-</v>
      </c>
      <c r="Y200" s="84" t="str">
        <f t="shared" si="113"/>
        <v>-</v>
      </c>
      <c r="Z200" s="84" t="str">
        <f t="shared" si="114"/>
        <v>-</v>
      </c>
      <c r="AA200" s="84" t="str">
        <f t="shared" si="115"/>
        <v>-</v>
      </c>
      <c r="AB200" s="84" t="str">
        <f t="shared" si="116"/>
        <v>-</v>
      </c>
      <c r="AC200" s="84" t="str">
        <f t="shared" si="117"/>
        <v>-</v>
      </c>
      <c r="AD200" s="84" t="str">
        <f t="shared" si="118"/>
        <v>-</v>
      </c>
      <c r="AH200" s="38" t="str">
        <f t="shared" si="119"/>
        <v>Plástico e borracha</v>
      </c>
    </row>
    <row r="201" spans="1:34" x14ac:dyDescent="0.2">
      <c r="A201" s="82" t="s">
        <v>122</v>
      </c>
      <c r="B201" s="83" t="str">
        <f t="shared" si="90"/>
        <v xml:space="preserve">Vidro </v>
      </c>
      <c r="C201" s="84" t="str">
        <f t="shared" si="91"/>
        <v>-</v>
      </c>
      <c r="D201" s="84" t="str">
        <f t="shared" si="92"/>
        <v>-</v>
      </c>
      <c r="E201" s="84" t="str">
        <f t="shared" si="93"/>
        <v>-</v>
      </c>
      <c r="F201" s="84" t="str">
        <f t="shared" si="94"/>
        <v>D1</v>
      </c>
      <c r="G201" s="84" t="str">
        <f t="shared" si="95"/>
        <v>-</v>
      </c>
      <c r="H201" s="84" t="str">
        <f t="shared" si="96"/>
        <v>-</v>
      </c>
      <c r="I201" s="84" t="str">
        <f t="shared" si="97"/>
        <v>-</v>
      </c>
      <c r="J201" s="84" t="str">
        <f t="shared" si="98"/>
        <v>R13</v>
      </c>
      <c r="K201" s="84" t="str">
        <f t="shared" si="99"/>
        <v>-</v>
      </c>
      <c r="L201" s="84" t="str">
        <f t="shared" si="100"/>
        <v>-</v>
      </c>
      <c r="M201" s="84" t="str">
        <f t="shared" si="101"/>
        <v>-</v>
      </c>
      <c r="N201" s="84" t="str">
        <f t="shared" si="102"/>
        <v>-</v>
      </c>
      <c r="O201" s="84" t="str">
        <f t="shared" si="103"/>
        <v>-</v>
      </c>
      <c r="P201" s="84" t="str">
        <f t="shared" si="104"/>
        <v>-</v>
      </c>
      <c r="Q201" s="84" t="str">
        <f t="shared" si="105"/>
        <v>-</v>
      </c>
      <c r="R201" s="84" t="str">
        <f t="shared" si="106"/>
        <v>-</v>
      </c>
      <c r="S201" s="84" t="str">
        <f t="shared" si="107"/>
        <v>R13D/D13</v>
      </c>
      <c r="T201" s="84" t="str">
        <f t="shared" si="108"/>
        <v>R13</v>
      </c>
      <c r="U201" s="84" t="str">
        <f t="shared" si="109"/>
        <v>R13</v>
      </c>
      <c r="V201" s="84" t="str">
        <f t="shared" si="110"/>
        <v>R13</v>
      </c>
      <c r="W201" s="84" t="str">
        <f t="shared" si="111"/>
        <v>-</v>
      </c>
      <c r="X201" s="84" t="str">
        <f t="shared" si="112"/>
        <v>-</v>
      </c>
      <c r="Y201" s="84" t="str">
        <f t="shared" si="113"/>
        <v>-</v>
      </c>
      <c r="Z201" s="84" t="str">
        <f t="shared" si="114"/>
        <v>-</v>
      </c>
      <c r="AA201" s="84" t="str">
        <f t="shared" si="115"/>
        <v>D1</v>
      </c>
      <c r="AB201" s="84" t="str">
        <f t="shared" si="116"/>
        <v>-</v>
      </c>
      <c r="AC201" s="84" t="str">
        <f t="shared" si="117"/>
        <v>-</v>
      </c>
      <c r="AD201" s="84" t="str">
        <f t="shared" si="118"/>
        <v>-</v>
      </c>
      <c r="AH201" s="38" t="str">
        <f t="shared" si="119"/>
        <v xml:space="preserve">Vidro </v>
      </c>
    </row>
    <row r="202" spans="1:34" x14ac:dyDescent="0.2">
      <c r="A202" s="82" t="s">
        <v>672</v>
      </c>
      <c r="B202" s="83" t="str">
        <f t="shared" si="90"/>
        <v>Madeira contendo substâncias perigosas</v>
      </c>
      <c r="C202" s="84" t="str">
        <f t="shared" si="91"/>
        <v>-</v>
      </c>
      <c r="D202" s="84" t="str">
        <f t="shared" si="92"/>
        <v>-</v>
      </c>
      <c r="E202" s="84" t="str">
        <f t="shared" si="93"/>
        <v>-</v>
      </c>
      <c r="F202" s="84" t="str">
        <f t="shared" si="94"/>
        <v>-</v>
      </c>
      <c r="G202" s="84" t="str">
        <f t="shared" si="95"/>
        <v>-</v>
      </c>
      <c r="H202" s="84" t="str">
        <f t="shared" si="96"/>
        <v>-</v>
      </c>
      <c r="I202" s="84" t="str">
        <f t="shared" si="97"/>
        <v>-</v>
      </c>
      <c r="J202" s="84" t="str">
        <f t="shared" si="98"/>
        <v>-</v>
      </c>
      <c r="K202" s="84" t="str">
        <f t="shared" si="99"/>
        <v>-</v>
      </c>
      <c r="L202" s="84" t="str">
        <f t="shared" si="100"/>
        <v>-</v>
      </c>
      <c r="M202" s="84" t="str">
        <f t="shared" si="101"/>
        <v>-</v>
      </c>
      <c r="N202" s="84" t="str">
        <f t="shared" si="102"/>
        <v>-</v>
      </c>
      <c r="O202" s="84" t="str">
        <f t="shared" si="103"/>
        <v>-</v>
      </c>
      <c r="P202" s="84" t="str">
        <f t="shared" si="104"/>
        <v>-</v>
      </c>
      <c r="Q202" s="84" t="str">
        <f t="shared" si="105"/>
        <v>-</v>
      </c>
      <c r="R202" s="84" t="str">
        <f t="shared" si="106"/>
        <v>-</v>
      </c>
      <c r="S202" s="84" t="str">
        <f t="shared" si="107"/>
        <v>-</v>
      </c>
      <c r="T202" s="84" t="str">
        <f t="shared" si="108"/>
        <v>-</v>
      </c>
      <c r="U202" s="84" t="str">
        <f t="shared" si="109"/>
        <v>R13</v>
      </c>
      <c r="V202" s="84" t="str">
        <f t="shared" si="110"/>
        <v>-</v>
      </c>
      <c r="W202" s="84" t="str">
        <f t="shared" si="111"/>
        <v>-</v>
      </c>
      <c r="X202" s="84" t="str">
        <f t="shared" si="112"/>
        <v>-</v>
      </c>
      <c r="Y202" s="84" t="str">
        <f t="shared" si="113"/>
        <v>-</v>
      </c>
      <c r="Z202" s="84" t="str">
        <f t="shared" si="114"/>
        <v>-</v>
      </c>
      <c r="AA202" s="84" t="str">
        <f t="shared" si="115"/>
        <v>-</v>
      </c>
      <c r="AB202" s="84" t="str">
        <f t="shared" si="116"/>
        <v>-</v>
      </c>
      <c r="AC202" s="84" t="str">
        <f t="shared" si="117"/>
        <v>-</v>
      </c>
      <c r="AD202" s="84" t="str">
        <f t="shared" si="118"/>
        <v>-</v>
      </c>
      <c r="AH202" s="38" t="str">
        <f t="shared" si="119"/>
        <v>Madeira contendo substâncias perigosas</v>
      </c>
    </row>
    <row r="203" spans="1:34" x14ac:dyDescent="0.2">
      <c r="A203" s="82" t="s">
        <v>123</v>
      </c>
      <c r="B203" s="83" t="str">
        <f t="shared" si="90"/>
        <v xml:space="preserve">Madeira não abrangida em 19 12 06 </v>
      </c>
      <c r="C203" s="84" t="str">
        <f t="shared" si="91"/>
        <v>-</v>
      </c>
      <c r="D203" s="84" t="str">
        <f t="shared" si="92"/>
        <v>-</v>
      </c>
      <c r="E203" s="84" t="str">
        <f t="shared" si="93"/>
        <v>-</v>
      </c>
      <c r="F203" s="84" t="str">
        <f t="shared" si="94"/>
        <v>R1</v>
      </c>
      <c r="G203" s="84" t="str">
        <f t="shared" si="95"/>
        <v>-</v>
      </c>
      <c r="H203" s="84" t="str">
        <f t="shared" si="96"/>
        <v>-</v>
      </c>
      <c r="I203" s="84" t="str">
        <f t="shared" si="97"/>
        <v>-</v>
      </c>
      <c r="J203" s="84" t="str">
        <f t="shared" si="98"/>
        <v>-</v>
      </c>
      <c r="K203" s="84" t="str">
        <f t="shared" si="99"/>
        <v>-</v>
      </c>
      <c r="L203" s="84" t="str">
        <f t="shared" si="100"/>
        <v>-</v>
      </c>
      <c r="M203" s="84" t="str">
        <f t="shared" si="101"/>
        <v>-</v>
      </c>
      <c r="N203" s="84" t="str">
        <f t="shared" si="102"/>
        <v>-</v>
      </c>
      <c r="O203" s="84" t="str">
        <f t="shared" si="103"/>
        <v>-</v>
      </c>
      <c r="P203" s="84" t="str">
        <f t="shared" si="104"/>
        <v>-</v>
      </c>
      <c r="Q203" s="84" t="str">
        <f t="shared" si="105"/>
        <v>-</v>
      </c>
      <c r="R203" s="84" t="str">
        <f t="shared" si="106"/>
        <v>-</v>
      </c>
      <c r="S203" s="84" t="str">
        <f t="shared" si="107"/>
        <v>R13D/D13</v>
      </c>
      <c r="T203" s="84" t="str">
        <f t="shared" si="108"/>
        <v>-</v>
      </c>
      <c r="U203" s="84" t="str">
        <f t="shared" si="109"/>
        <v>R13</v>
      </c>
      <c r="V203" s="84" t="str">
        <f t="shared" si="110"/>
        <v>R13</v>
      </c>
      <c r="W203" s="84" t="str">
        <f t="shared" si="111"/>
        <v>-</v>
      </c>
      <c r="X203" s="84" t="str">
        <f t="shared" si="112"/>
        <v>-</v>
      </c>
      <c r="Y203" s="84" t="str">
        <f t="shared" si="113"/>
        <v>-</v>
      </c>
      <c r="Z203" s="84" t="str">
        <f t="shared" si="114"/>
        <v>-</v>
      </c>
      <c r="AA203" s="84" t="str">
        <f t="shared" si="115"/>
        <v>-</v>
      </c>
      <c r="AB203" s="84" t="str">
        <f t="shared" si="116"/>
        <v>-</v>
      </c>
      <c r="AC203" s="84" t="str">
        <f t="shared" si="117"/>
        <v>-</v>
      </c>
      <c r="AD203" s="84" t="str">
        <f t="shared" si="118"/>
        <v>-</v>
      </c>
      <c r="AH203" s="38" t="str">
        <f t="shared" si="119"/>
        <v xml:space="preserve">Madeira não abrangida em 19 12 06 </v>
      </c>
    </row>
    <row r="204" spans="1:34" x14ac:dyDescent="0.2">
      <c r="A204" s="82" t="s">
        <v>334</v>
      </c>
      <c r="B204" s="83" t="str">
        <f t="shared" si="90"/>
        <v xml:space="preserve">Têxteis </v>
      </c>
      <c r="C204" s="84" t="str">
        <f t="shared" si="91"/>
        <v>-</v>
      </c>
      <c r="D204" s="84" t="str">
        <f t="shared" si="92"/>
        <v>-</v>
      </c>
      <c r="E204" s="84" t="str">
        <f t="shared" si="93"/>
        <v>-</v>
      </c>
      <c r="F204" s="84" t="str">
        <f t="shared" si="94"/>
        <v>R1</v>
      </c>
      <c r="G204" s="84" t="str">
        <f t="shared" si="95"/>
        <v>-</v>
      </c>
      <c r="H204" s="84" t="str">
        <f t="shared" si="96"/>
        <v>-</v>
      </c>
      <c r="I204" s="84" t="str">
        <f t="shared" si="97"/>
        <v>-</v>
      </c>
      <c r="J204" s="84" t="str">
        <f t="shared" si="98"/>
        <v>-</v>
      </c>
      <c r="K204" s="84" t="str">
        <f t="shared" si="99"/>
        <v>-</v>
      </c>
      <c r="L204" s="84" t="str">
        <f t="shared" si="100"/>
        <v>-</v>
      </c>
      <c r="M204" s="84" t="str">
        <f t="shared" si="101"/>
        <v>-</v>
      </c>
      <c r="N204" s="84" t="str">
        <f t="shared" si="102"/>
        <v>-</v>
      </c>
      <c r="O204" s="84" t="str">
        <f t="shared" si="103"/>
        <v>-</v>
      </c>
      <c r="P204" s="84" t="str">
        <f t="shared" si="104"/>
        <v>-</v>
      </c>
      <c r="Q204" s="84" t="str">
        <f t="shared" si="105"/>
        <v>-</v>
      </c>
      <c r="R204" s="84" t="str">
        <f t="shared" si="106"/>
        <v>-</v>
      </c>
      <c r="S204" s="84" t="str">
        <f t="shared" si="107"/>
        <v>R13D</v>
      </c>
      <c r="T204" s="84" t="str">
        <f t="shared" si="108"/>
        <v>-</v>
      </c>
      <c r="U204" s="84" t="str">
        <f t="shared" si="109"/>
        <v>R13</v>
      </c>
      <c r="V204" s="84" t="str">
        <f t="shared" si="110"/>
        <v>R13</v>
      </c>
      <c r="W204" s="84" t="str">
        <f t="shared" si="111"/>
        <v>-</v>
      </c>
      <c r="X204" s="84" t="str">
        <f t="shared" si="112"/>
        <v>-</v>
      </c>
      <c r="Y204" s="84" t="str">
        <f t="shared" si="113"/>
        <v>-</v>
      </c>
      <c r="Z204" s="84" t="str">
        <f t="shared" si="114"/>
        <v>-</v>
      </c>
      <c r="AA204" s="84" t="str">
        <f t="shared" si="115"/>
        <v>-</v>
      </c>
      <c r="AB204" s="84" t="str">
        <f t="shared" si="116"/>
        <v>-</v>
      </c>
      <c r="AC204" s="84" t="str">
        <f t="shared" si="117"/>
        <v>-</v>
      </c>
      <c r="AD204" s="84" t="str">
        <f t="shared" si="118"/>
        <v>-</v>
      </c>
      <c r="AH204" s="38" t="str">
        <f t="shared" si="119"/>
        <v xml:space="preserve">Têxteis </v>
      </c>
    </row>
    <row r="205" spans="1:34" x14ac:dyDescent="0.2">
      <c r="A205" s="82" t="s">
        <v>336</v>
      </c>
      <c r="B205" s="83" t="str">
        <f t="shared" si="90"/>
        <v>Substâncias minerais (por exemplo areia, rochas)</v>
      </c>
      <c r="C205" s="84" t="str">
        <f t="shared" si="91"/>
        <v>-</v>
      </c>
      <c r="D205" s="84" t="str">
        <f t="shared" si="92"/>
        <v>-</v>
      </c>
      <c r="E205" s="84" t="str">
        <f t="shared" si="93"/>
        <v>-</v>
      </c>
      <c r="F205" s="84" t="str">
        <f t="shared" si="94"/>
        <v>D1</v>
      </c>
      <c r="G205" s="84" t="str">
        <f t="shared" si="95"/>
        <v>-</v>
      </c>
      <c r="H205" s="84" t="str">
        <f t="shared" si="96"/>
        <v>-</v>
      </c>
      <c r="I205" s="84" t="str">
        <f t="shared" si="97"/>
        <v>-</v>
      </c>
      <c r="J205" s="84" t="str">
        <f t="shared" si="98"/>
        <v>-</v>
      </c>
      <c r="K205" s="84" t="str">
        <f t="shared" si="99"/>
        <v>-</v>
      </c>
      <c r="L205" s="84" t="str">
        <f t="shared" si="100"/>
        <v>-</v>
      </c>
      <c r="M205" s="84" t="str">
        <f t="shared" si="101"/>
        <v>-</v>
      </c>
      <c r="N205" s="84" t="str">
        <f t="shared" si="102"/>
        <v>-</v>
      </c>
      <c r="O205" s="84" t="str">
        <f t="shared" si="103"/>
        <v>-</v>
      </c>
      <c r="P205" s="84" t="str">
        <f t="shared" si="104"/>
        <v>-</v>
      </c>
      <c r="Q205" s="84" t="str">
        <f t="shared" si="105"/>
        <v>-</v>
      </c>
      <c r="R205" s="84" t="str">
        <f t="shared" si="106"/>
        <v>-</v>
      </c>
      <c r="S205" s="84" t="str">
        <f t="shared" si="107"/>
        <v>-</v>
      </c>
      <c r="T205" s="84" t="str">
        <f t="shared" si="108"/>
        <v>-</v>
      </c>
      <c r="U205" s="84" t="str">
        <f t="shared" si="109"/>
        <v>R13</v>
      </c>
      <c r="V205" s="84" t="str">
        <f t="shared" si="110"/>
        <v>-</v>
      </c>
      <c r="W205" s="84" t="str">
        <f t="shared" si="111"/>
        <v>-</v>
      </c>
      <c r="X205" s="84" t="str">
        <f t="shared" si="112"/>
        <v>-</v>
      </c>
      <c r="Y205" s="84" t="str">
        <f t="shared" si="113"/>
        <v>-</v>
      </c>
      <c r="Z205" s="84" t="str">
        <f t="shared" si="114"/>
        <v>-</v>
      </c>
      <c r="AA205" s="84" t="str">
        <f t="shared" si="115"/>
        <v>-</v>
      </c>
      <c r="AB205" s="84" t="str">
        <f t="shared" si="116"/>
        <v>-</v>
      </c>
      <c r="AC205" s="84" t="str">
        <f t="shared" si="117"/>
        <v>-</v>
      </c>
      <c r="AD205" s="84" t="str">
        <f t="shared" si="118"/>
        <v>-</v>
      </c>
      <c r="AH205" s="38" t="str">
        <f t="shared" si="119"/>
        <v>Substâncias minerais (por exemplo areia, rochas)</v>
      </c>
    </row>
    <row r="206" spans="1:34" x14ac:dyDescent="0.2">
      <c r="A206" s="82" t="s">
        <v>664</v>
      </c>
      <c r="B206" s="83" t="str">
        <f t="shared" si="90"/>
        <v>Outros resíduos (incluindo misturas de materiais) do tratamento mecânico de resíduos, contendo substâncias perigosas</v>
      </c>
      <c r="C206" s="84" t="str">
        <f t="shared" si="91"/>
        <v>-</v>
      </c>
      <c r="D206" s="84" t="str">
        <f t="shared" si="92"/>
        <v>-</v>
      </c>
      <c r="E206" s="84" t="str">
        <f t="shared" si="93"/>
        <v>-</v>
      </c>
      <c r="F206" s="84" t="str">
        <f t="shared" si="94"/>
        <v>-</v>
      </c>
      <c r="G206" s="84" t="str">
        <f t="shared" si="95"/>
        <v>-</v>
      </c>
      <c r="H206" s="84" t="str">
        <f t="shared" si="96"/>
        <v>-</v>
      </c>
      <c r="I206" s="84" t="str">
        <f t="shared" si="97"/>
        <v>-</v>
      </c>
      <c r="J206" s="84" t="str">
        <f t="shared" si="98"/>
        <v>-</v>
      </c>
      <c r="K206" s="84" t="str">
        <f t="shared" si="99"/>
        <v>-</v>
      </c>
      <c r="L206" s="84" t="str">
        <f t="shared" si="100"/>
        <v>-</v>
      </c>
      <c r="M206" s="84" t="str">
        <f t="shared" si="101"/>
        <v>-</v>
      </c>
      <c r="N206" s="84" t="str">
        <f t="shared" si="102"/>
        <v>-</v>
      </c>
      <c r="O206" s="84" t="str">
        <f t="shared" si="103"/>
        <v>-</v>
      </c>
      <c r="P206" s="84" t="str">
        <f t="shared" si="104"/>
        <v>-</v>
      </c>
      <c r="Q206" s="84" t="str">
        <f t="shared" si="105"/>
        <v>-</v>
      </c>
      <c r="R206" s="84" t="str">
        <f t="shared" si="106"/>
        <v>-</v>
      </c>
      <c r="S206" s="84" t="str">
        <f t="shared" si="107"/>
        <v>R13D/D15</v>
      </c>
      <c r="T206" s="84" t="str">
        <f t="shared" si="108"/>
        <v>-</v>
      </c>
      <c r="U206" s="84" t="str">
        <f t="shared" si="109"/>
        <v>R13</v>
      </c>
      <c r="V206" s="84" t="str">
        <f t="shared" si="110"/>
        <v>R13/D15</v>
      </c>
      <c r="W206" s="84" t="str">
        <f t="shared" si="111"/>
        <v>-</v>
      </c>
      <c r="X206" s="84" t="str">
        <f t="shared" si="112"/>
        <v>-</v>
      </c>
      <c r="Y206" s="84" t="str">
        <f t="shared" si="113"/>
        <v>-</v>
      </c>
      <c r="Z206" s="84" t="str">
        <f t="shared" si="114"/>
        <v>-</v>
      </c>
      <c r="AA206" s="84" t="str">
        <f t="shared" si="115"/>
        <v>-</v>
      </c>
      <c r="AB206" s="84" t="str">
        <f t="shared" si="116"/>
        <v>-</v>
      </c>
      <c r="AC206" s="84" t="str">
        <f t="shared" si="117"/>
        <v>-</v>
      </c>
      <c r="AD206" s="84" t="str">
        <f t="shared" si="118"/>
        <v>-</v>
      </c>
      <c r="AH206" s="38" t="str">
        <f t="shared" si="119"/>
        <v>Outros resíduos (incluindo misturas de materiais) do tratamento mecânico de resíduos, contendo substâncias perigosas</v>
      </c>
    </row>
    <row r="207" spans="1:34" x14ac:dyDescent="0.2">
      <c r="A207" s="82" t="s">
        <v>140</v>
      </c>
      <c r="B207" s="83" t="str">
        <f t="shared" si="90"/>
        <v>Outros resíduos (incluindo misturas de materiais) do tratamento mecânico de resíduos, não abrangidos em 19 12 11</v>
      </c>
      <c r="C207" s="84" t="str">
        <f t="shared" si="91"/>
        <v>-</v>
      </c>
      <c r="D207" s="84" t="str">
        <f t="shared" si="92"/>
        <v>-</v>
      </c>
      <c r="E207" s="84" t="str">
        <f t="shared" si="93"/>
        <v>-</v>
      </c>
      <c r="F207" s="84" t="str">
        <f t="shared" si="94"/>
        <v>R1/D1</v>
      </c>
      <c r="G207" s="84" t="str">
        <f t="shared" si="95"/>
        <v>-</v>
      </c>
      <c r="H207" s="84" t="str">
        <f t="shared" si="96"/>
        <v>-</v>
      </c>
      <c r="I207" s="84" t="str">
        <f t="shared" si="97"/>
        <v>-</v>
      </c>
      <c r="J207" s="84" t="str">
        <f t="shared" si="98"/>
        <v>R13</v>
      </c>
      <c r="K207" s="84" t="str">
        <f t="shared" si="99"/>
        <v>-</v>
      </c>
      <c r="L207" s="84" t="str">
        <f t="shared" si="100"/>
        <v>-</v>
      </c>
      <c r="M207" s="84" t="str">
        <f t="shared" si="101"/>
        <v>-</v>
      </c>
      <c r="N207" s="84" t="str">
        <f t="shared" si="102"/>
        <v>-</v>
      </c>
      <c r="O207" s="84" t="str">
        <f t="shared" si="103"/>
        <v>-</v>
      </c>
      <c r="P207" s="84" t="str">
        <f t="shared" si="104"/>
        <v>-</v>
      </c>
      <c r="Q207" s="84" t="str">
        <f t="shared" si="105"/>
        <v>-</v>
      </c>
      <c r="R207" s="84" t="str">
        <f t="shared" si="106"/>
        <v>-</v>
      </c>
      <c r="S207" s="84" t="str">
        <f t="shared" si="107"/>
        <v>R13C;R13D</v>
      </c>
      <c r="T207" s="84" t="str">
        <f t="shared" si="108"/>
        <v>R13</v>
      </c>
      <c r="U207" s="84" t="str">
        <f t="shared" si="109"/>
        <v>R13</v>
      </c>
      <c r="V207" s="84" t="str">
        <f t="shared" si="110"/>
        <v>R13/D15</v>
      </c>
      <c r="W207" s="84" t="str">
        <f t="shared" si="111"/>
        <v>-</v>
      </c>
      <c r="X207" s="84" t="str">
        <f t="shared" si="112"/>
        <v>-</v>
      </c>
      <c r="Y207" s="84" t="str">
        <f t="shared" si="113"/>
        <v>-</v>
      </c>
      <c r="Z207" s="84" t="str">
        <f t="shared" si="114"/>
        <v>-</v>
      </c>
      <c r="AA207" s="84" t="str">
        <f t="shared" si="115"/>
        <v>-</v>
      </c>
      <c r="AB207" s="84" t="str">
        <f t="shared" si="116"/>
        <v>-</v>
      </c>
      <c r="AC207" s="84" t="str">
        <f t="shared" si="117"/>
        <v>-</v>
      </c>
      <c r="AD207" s="84" t="str">
        <f t="shared" si="118"/>
        <v>-</v>
      </c>
      <c r="AH207" s="38" t="str">
        <f t="shared" si="119"/>
        <v>Outros resíduos (incluindo misturas de materiais) do tratamento mecânico de resíduos, não abrangidos em 19 12 11</v>
      </c>
    </row>
    <row r="208" spans="1:34" x14ac:dyDescent="0.2">
      <c r="A208" s="82" t="s">
        <v>54</v>
      </c>
      <c r="B208" s="83" t="str">
        <f t="shared" si="90"/>
        <v>Papel e cartão</v>
      </c>
      <c r="C208" s="84" t="str">
        <f t="shared" si="91"/>
        <v>-</v>
      </c>
      <c r="D208" s="84" t="str">
        <f t="shared" si="92"/>
        <v>-</v>
      </c>
      <c r="E208" s="84" t="str">
        <f t="shared" si="93"/>
        <v>R12/R13</v>
      </c>
      <c r="F208" s="84" t="str">
        <f t="shared" si="94"/>
        <v>R1</v>
      </c>
      <c r="G208" s="84" t="str">
        <f t="shared" si="95"/>
        <v>R12</v>
      </c>
      <c r="H208" s="84" t="str">
        <f t="shared" si="96"/>
        <v>R13/D15</v>
      </c>
      <c r="I208" s="84" t="str">
        <f t="shared" si="97"/>
        <v>-</v>
      </c>
      <c r="J208" s="84" t="str">
        <f t="shared" si="98"/>
        <v>R12, R13</v>
      </c>
      <c r="K208" s="84" t="str">
        <f t="shared" si="99"/>
        <v>-</v>
      </c>
      <c r="L208" s="84" t="str">
        <f t="shared" si="100"/>
        <v>R13</v>
      </c>
      <c r="M208" s="84" t="str">
        <f t="shared" si="101"/>
        <v>-</v>
      </c>
      <c r="N208" s="84" t="str">
        <f t="shared" si="102"/>
        <v>-</v>
      </c>
      <c r="O208" s="84" t="str">
        <f t="shared" si="103"/>
        <v>-</v>
      </c>
      <c r="P208" s="84" t="str">
        <f t="shared" si="104"/>
        <v>-</v>
      </c>
      <c r="Q208" s="84" t="str">
        <f t="shared" si="105"/>
        <v>-</v>
      </c>
      <c r="R208" s="84" t="str">
        <f t="shared" si="106"/>
        <v>-</v>
      </c>
      <c r="S208" s="84" t="str">
        <f t="shared" si="107"/>
        <v>R12B;R12J</v>
      </c>
      <c r="T208" s="84" t="str">
        <f t="shared" si="108"/>
        <v>-</v>
      </c>
      <c r="U208" s="84" t="str">
        <f t="shared" si="109"/>
        <v>R12, R13</v>
      </c>
      <c r="V208" s="84" t="str">
        <f t="shared" si="110"/>
        <v>R12/R13</v>
      </c>
      <c r="W208" s="84" t="str">
        <f t="shared" si="111"/>
        <v>-</v>
      </c>
      <c r="X208" s="84" t="str">
        <f t="shared" si="112"/>
        <v>-</v>
      </c>
      <c r="Y208" s="84" t="str">
        <f t="shared" si="113"/>
        <v>-</v>
      </c>
      <c r="Z208" s="84" t="str">
        <f t="shared" si="114"/>
        <v>-</v>
      </c>
      <c r="AA208" s="84" t="str">
        <f t="shared" si="115"/>
        <v>-</v>
      </c>
      <c r="AB208" s="84" t="str">
        <f t="shared" si="116"/>
        <v>-</v>
      </c>
      <c r="AC208" s="84" t="str">
        <f t="shared" si="117"/>
        <v>-</v>
      </c>
      <c r="AD208" s="84" t="str">
        <f t="shared" si="118"/>
        <v>R13</v>
      </c>
      <c r="AH208" s="38" t="str">
        <f t="shared" si="119"/>
        <v>Papel e cartão</v>
      </c>
    </row>
    <row r="209" spans="1:34" x14ac:dyDescent="0.2">
      <c r="A209" s="82" t="s">
        <v>60</v>
      </c>
      <c r="B209" s="83" t="str">
        <f t="shared" si="90"/>
        <v>Vidro</v>
      </c>
      <c r="C209" s="84" t="str">
        <f t="shared" si="91"/>
        <v>-</v>
      </c>
      <c r="D209" s="84" t="str">
        <f t="shared" si="92"/>
        <v>-</v>
      </c>
      <c r="E209" s="84" t="str">
        <f t="shared" si="93"/>
        <v xml:space="preserve">D1 </v>
      </c>
      <c r="F209" s="84" t="str">
        <f t="shared" si="94"/>
        <v>D1</v>
      </c>
      <c r="G209" s="84" t="str">
        <f t="shared" si="95"/>
        <v>R12</v>
      </c>
      <c r="H209" s="84" t="str">
        <f t="shared" si="96"/>
        <v>R13/D15</v>
      </c>
      <c r="I209" s="84" t="str">
        <f t="shared" si="97"/>
        <v>-</v>
      </c>
      <c r="J209" s="84" t="str">
        <f t="shared" si="98"/>
        <v>-</v>
      </c>
      <c r="K209" s="84" t="str">
        <f t="shared" si="99"/>
        <v>-</v>
      </c>
      <c r="L209" s="84" t="str">
        <f t="shared" si="100"/>
        <v>R13</v>
      </c>
      <c r="M209" s="84" t="str">
        <f t="shared" si="101"/>
        <v>-</v>
      </c>
      <c r="N209" s="84" t="str">
        <f t="shared" si="102"/>
        <v>-</v>
      </c>
      <c r="O209" s="84" t="str">
        <f t="shared" si="103"/>
        <v>-</v>
      </c>
      <c r="P209" s="84" t="str">
        <f t="shared" si="104"/>
        <v>-</v>
      </c>
      <c r="Q209" s="84" t="str">
        <f t="shared" si="105"/>
        <v>-</v>
      </c>
      <c r="R209" s="84" t="str">
        <f t="shared" si="106"/>
        <v>-</v>
      </c>
      <c r="S209" s="84" t="str">
        <f t="shared" si="107"/>
        <v>R12I</v>
      </c>
      <c r="T209" s="84" t="str">
        <f t="shared" si="108"/>
        <v>R12/D13</v>
      </c>
      <c r="U209" s="84" t="str">
        <f t="shared" si="109"/>
        <v>R12, R13</v>
      </c>
      <c r="V209" s="84" t="str">
        <f t="shared" si="110"/>
        <v>R12/R13</v>
      </c>
      <c r="W209" s="84" t="str">
        <f t="shared" si="111"/>
        <v>-</v>
      </c>
      <c r="X209" s="84" t="str">
        <f t="shared" si="112"/>
        <v>-</v>
      </c>
      <c r="Y209" s="84" t="str">
        <f t="shared" si="113"/>
        <v>-</v>
      </c>
      <c r="Z209" s="84" t="str">
        <f t="shared" si="114"/>
        <v>-</v>
      </c>
      <c r="AA209" s="84" t="str">
        <f t="shared" si="115"/>
        <v>-</v>
      </c>
      <c r="AB209" s="84" t="str">
        <f t="shared" si="116"/>
        <v>-</v>
      </c>
      <c r="AC209" s="84" t="str">
        <f t="shared" si="117"/>
        <v>-</v>
      </c>
      <c r="AD209" s="84" t="str">
        <f t="shared" si="118"/>
        <v>R13</v>
      </c>
      <c r="AH209" s="38" t="str">
        <f t="shared" si="119"/>
        <v>Vidro</v>
      </c>
    </row>
    <row r="210" spans="1:34" x14ac:dyDescent="0.2">
      <c r="A210" s="82" t="s">
        <v>124</v>
      </c>
      <c r="B210" s="83" t="str">
        <f t="shared" si="90"/>
        <v>Resíduos biodegradáveis de cozinhas e cantinas</v>
      </c>
      <c r="C210" s="84" t="str">
        <f t="shared" si="91"/>
        <v>-</v>
      </c>
      <c r="D210" s="84" t="str">
        <f t="shared" si="92"/>
        <v>-</v>
      </c>
      <c r="E210" s="84" t="str">
        <f t="shared" si="93"/>
        <v xml:space="preserve">R12/R13/D1 </v>
      </c>
      <c r="F210" s="84" t="str">
        <f t="shared" si="94"/>
        <v>R1/R3</v>
      </c>
      <c r="G210" s="84" t="str">
        <f t="shared" si="95"/>
        <v>R13/D15, D13</v>
      </c>
      <c r="H210" s="84" t="str">
        <f t="shared" si="96"/>
        <v>R13</v>
      </c>
      <c r="I210" s="84" t="str">
        <f t="shared" si="97"/>
        <v>-</v>
      </c>
      <c r="J210" s="84" t="str">
        <f t="shared" si="98"/>
        <v>-</v>
      </c>
      <c r="K210" s="84" t="str">
        <f t="shared" si="99"/>
        <v>-</v>
      </c>
      <c r="L210" s="84" t="str">
        <f t="shared" si="100"/>
        <v>R12/R13</v>
      </c>
      <c r="M210" s="84" t="str">
        <f t="shared" si="101"/>
        <v>-</v>
      </c>
      <c r="N210" s="84" t="str">
        <f t="shared" si="102"/>
        <v>-</v>
      </c>
      <c r="O210" s="84" t="str">
        <f t="shared" si="103"/>
        <v>-</v>
      </c>
      <c r="P210" s="84" t="str">
        <f t="shared" si="104"/>
        <v>-</v>
      </c>
      <c r="Q210" s="84" t="str">
        <f t="shared" si="105"/>
        <v>-</v>
      </c>
      <c r="R210" s="84" t="str">
        <f t="shared" si="106"/>
        <v>-</v>
      </c>
      <c r="S210" s="84" t="str">
        <f t="shared" si="107"/>
        <v>R12J/D13</v>
      </c>
      <c r="T210" s="84" t="str">
        <f t="shared" si="108"/>
        <v>-</v>
      </c>
      <c r="U210" s="84" t="str">
        <f t="shared" si="109"/>
        <v>D15</v>
      </c>
      <c r="V210" s="84" t="str">
        <f t="shared" si="110"/>
        <v>D15</v>
      </c>
      <c r="W210" s="84" t="str">
        <f t="shared" si="111"/>
        <v>-</v>
      </c>
      <c r="X210" s="84" t="str">
        <f t="shared" si="112"/>
        <v>-</v>
      </c>
      <c r="Y210" s="84" t="str">
        <f t="shared" si="113"/>
        <v>-</v>
      </c>
      <c r="Z210" s="84" t="str">
        <f t="shared" si="114"/>
        <v>-</v>
      </c>
      <c r="AA210" s="84" t="str">
        <f t="shared" si="115"/>
        <v>-</v>
      </c>
      <c r="AB210" s="84" t="str">
        <f t="shared" si="116"/>
        <v>-</v>
      </c>
      <c r="AC210" s="84" t="str">
        <f t="shared" si="117"/>
        <v>-</v>
      </c>
      <c r="AD210" s="84" t="str">
        <f t="shared" si="118"/>
        <v>-</v>
      </c>
      <c r="AH210" s="38" t="str">
        <f t="shared" si="119"/>
        <v>Resíduos biodegradáveis de cozinhas e cantinas</v>
      </c>
    </row>
    <row r="211" spans="1:34" x14ac:dyDescent="0.2">
      <c r="A211" s="82" t="s">
        <v>125</v>
      </c>
      <c r="B211" s="83" t="str">
        <f t="shared" si="90"/>
        <v>Roupas</v>
      </c>
      <c r="C211" s="84" t="str">
        <f t="shared" si="91"/>
        <v>-</v>
      </c>
      <c r="D211" s="84" t="str">
        <f t="shared" si="92"/>
        <v>-</v>
      </c>
      <c r="E211" s="84" t="str">
        <f t="shared" si="93"/>
        <v xml:space="preserve">R12/R13/D1 </v>
      </c>
      <c r="F211" s="84" t="str">
        <f t="shared" si="94"/>
        <v>R1</v>
      </c>
      <c r="G211" s="84" t="str">
        <f t="shared" si="95"/>
        <v>R12/D13</v>
      </c>
      <c r="H211" s="84" t="str">
        <f t="shared" si="96"/>
        <v>R13</v>
      </c>
      <c r="I211" s="84" t="str">
        <f t="shared" si="97"/>
        <v>-</v>
      </c>
      <c r="J211" s="84" t="str">
        <f t="shared" si="98"/>
        <v>-</v>
      </c>
      <c r="K211" s="84" t="str">
        <f t="shared" si="99"/>
        <v>-</v>
      </c>
      <c r="L211" s="84" t="str">
        <f t="shared" si="100"/>
        <v>R12/R13</v>
      </c>
      <c r="M211" s="84" t="str">
        <f t="shared" si="101"/>
        <v>-</v>
      </c>
      <c r="N211" s="84" t="str">
        <f t="shared" si="102"/>
        <v>-</v>
      </c>
      <c r="O211" s="84" t="str">
        <f t="shared" si="103"/>
        <v>-</v>
      </c>
      <c r="P211" s="84" t="str">
        <f t="shared" si="104"/>
        <v>-</v>
      </c>
      <c r="Q211" s="84" t="str">
        <f t="shared" si="105"/>
        <v>-</v>
      </c>
      <c r="R211" s="84" t="str">
        <f t="shared" si="106"/>
        <v>-</v>
      </c>
      <c r="S211" s="84" t="str">
        <f t="shared" si="107"/>
        <v>R12C</v>
      </c>
      <c r="T211" s="84" t="str">
        <f t="shared" si="108"/>
        <v>-</v>
      </c>
      <c r="U211" s="84" t="str">
        <f t="shared" si="109"/>
        <v>R12/D13</v>
      </c>
      <c r="V211" s="84" t="str">
        <f t="shared" si="110"/>
        <v>R12/R13</v>
      </c>
      <c r="W211" s="84" t="str">
        <f t="shared" si="111"/>
        <v>-</v>
      </c>
      <c r="X211" s="84" t="str">
        <f t="shared" si="112"/>
        <v>-</v>
      </c>
      <c r="Y211" s="84" t="str">
        <f t="shared" si="113"/>
        <v>-</v>
      </c>
      <c r="Z211" s="84" t="str">
        <f t="shared" si="114"/>
        <v>-</v>
      </c>
      <c r="AA211" s="84" t="str">
        <f t="shared" si="115"/>
        <v>-</v>
      </c>
      <c r="AB211" s="84" t="str">
        <f t="shared" si="116"/>
        <v>-</v>
      </c>
      <c r="AC211" s="84" t="str">
        <f t="shared" si="117"/>
        <v>-</v>
      </c>
      <c r="AD211" s="84" t="str">
        <f t="shared" si="118"/>
        <v>-</v>
      </c>
      <c r="AH211" s="38" t="str">
        <f t="shared" si="119"/>
        <v>Roupas</v>
      </c>
    </row>
    <row r="212" spans="1:34" x14ac:dyDescent="0.2">
      <c r="A212" s="82" t="s">
        <v>126</v>
      </c>
      <c r="B212" s="83" t="str">
        <f t="shared" si="90"/>
        <v>Têxteis</v>
      </c>
      <c r="C212" s="84" t="str">
        <f t="shared" si="91"/>
        <v>-</v>
      </c>
      <c r="D212" s="84" t="str">
        <f t="shared" si="92"/>
        <v>-</v>
      </c>
      <c r="E212" s="84" t="str">
        <f t="shared" si="93"/>
        <v xml:space="preserve">R12/R13/D1 </v>
      </c>
      <c r="F212" s="84" t="str">
        <f t="shared" si="94"/>
        <v>R1</v>
      </c>
      <c r="G212" s="84" t="str">
        <f t="shared" si="95"/>
        <v>R12/D13</v>
      </c>
      <c r="H212" s="84" t="str">
        <f t="shared" si="96"/>
        <v>R13</v>
      </c>
      <c r="I212" s="84" t="str">
        <f t="shared" si="97"/>
        <v>-</v>
      </c>
      <c r="J212" s="84" t="str">
        <f t="shared" si="98"/>
        <v>-</v>
      </c>
      <c r="K212" s="84" t="str">
        <f t="shared" si="99"/>
        <v>-</v>
      </c>
      <c r="L212" s="84" t="str">
        <f t="shared" si="100"/>
        <v>R12/R13</v>
      </c>
      <c r="M212" s="84" t="str">
        <f t="shared" si="101"/>
        <v>-</v>
      </c>
      <c r="N212" s="84" t="str">
        <f t="shared" si="102"/>
        <v>-</v>
      </c>
      <c r="O212" s="84" t="str">
        <f t="shared" si="103"/>
        <v>-</v>
      </c>
      <c r="P212" s="84" t="str">
        <f t="shared" si="104"/>
        <v>-</v>
      </c>
      <c r="Q212" s="84" t="str">
        <f t="shared" si="105"/>
        <v>-</v>
      </c>
      <c r="R212" s="84" t="str">
        <f t="shared" si="106"/>
        <v>-</v>
      </c>
      <c r="S212" s="84" t="str">
        <f t="shared" si="107"/>
        <v>R12C</v>
      </c>
      <c r="T212" s="84" t="str">
        <f t="shared" si="108"/>
        <v>-</v>
      </c>
      <c r="U212" s="84" t="str">
        <f t="shared" si="109"/>
        <v>R12/D13</v>
      </c>
      <c r="V212" s="84" t="str">
        <f t="shared" si="110"/>
        <v>R12/R13</v>
      </c>
      <c r="W212" s="84" t="str">
        <f t="shared" si="111"/>
        <v>-</v>
      </c>
      <c r="X212" s="84" t="str">
        <f t="shared" si="112"/>
        <v>-</v>
      </c>
      <c r="Y212" s="84" t="str">
        <f t="shared" si="113"/>
        <v>-</v>
      </c>
      <c r="Z212" s="84" t="str">
        <f t="shared" si="114"/>
        <v>-</v>
      </c>
      <c r="AA212" s="84" t="str">
        <f t="shared" si="115"/>
        <v>-</v>
      </c>
      <c r="AB212" s="84" t="str">
        <f t="shared" si="116"/>
        <v>-</v>
      </c>
      <c r="AC212" s="84" t="str">
        <f t="shared" si="117"/>
        <v>-</v>
      </c>
      <c r="AD212" s="84" t="str">
        <f t="shared" si="118"/>
        <v>-</v>
      </c>
      <c r="AH212" s="38" t="str">
        <f t="shared" si="119"/>
        <v>Têxteis</v>
      </c>
    </row>
    <row r="213" spans="1:34" x14ac:dyDescent="0.2">
      <c r="A213" s="82" t="s">
        <v>673</v>
      </c>
      <c r="B213" s="83" t="str">
        <f t="shared" si="90"/>
        <v>Solventes</v>
      </c>
      <c r="C213" s="84" t="str">
        <f t="shared" si="91"/>
        <v>-</v>
      </c>
      <c r="D213" s="84" t="str">
        <f t="shared" si="92"/>
        <v>-</v>
      </c>
      <c r="E213" s="84" t="str">
        <f t="shared" si="93"/>
        <v>-</v>
      </c>
      <c r="F213" s="84" t="str">
        <f t="shared" si="94"/>
        <v>-</v>
      </c>
      <c r="G213" s="84" t="str">
        <f t="shared" si="95"/>
        <v>-</v>
      </c>
      <c r="H213" s="84" t="str">
        <f t="shared" si="96"/>
        <v>-</v>
      </c>
      <c r="I213" s="84" t="str">
        <f t="shared" si="97"/>
        <v>-</v>
      </c>
      <c r="J213" s="84" t="str">
        <f t="shared" si="98"/>
        <v>-</v>
      </c>
      <c r="K213" s="84" t="str">
        <f t="shared" si="99"/>
        <v>-</v>
      </c>
      <c r="L213" s="84" t="str">
        <f t="shared" si="100"/>
        <v>-</v>
      </c>
      <c r="M213" s="84" t="str">
        <f t="shared" si="101"/>
        <v>-</v>
      </c>
      <c r="N213" s="84" t="str">
        <f t="shared" si="102"/>
        <v>-</v>
      </c>
      <c r="O213" s="84" t="str">
        <f t="shared" si="103"/>
        <v>-</v>
      </c>
      <c r="P213" s="84" t="str">
        <f t="shared" si="104"/>
        <v>-</v>
      </c>
      <c r="Q213" s="84" t="str">
        <f t="shared" si="105"/>
        <v>-</v>
      </c>
      <c r="R213" s="84" t="str">
        <f t="shared" si="106"/>
        <v>-</v>
      </c>
      <c r="S213" s="84" t="str">
        <f t="shared" si="107"/>
        <v>-</v>
      </c>
      <c r="T213" s="84" t="str">
        <f t="shared" si="108"/>
        <v>-</v>
      </c>
      <c r="U213" s="84" t="str">
        <f t="shared" si="109"/>
        <v>R13</v>
      </c>
      <c r="V213" s="84" t="str">
        <f t="shared" si="110"/>
        <v>-</v>
      </c>
      <c r="W213" s="84" t="str">
        <f t="shared" si="111"/>
        <v>-</v>
      </c>
      <c r="X213" s="84" t="str">
        <f t="shared" si="112"/>
        <v>-</v>
      </c>
      <c r="Y213" s="84" t="str">
        <f t="shared" si="113"/>
        <v>-</v>
      </c>
      <c r="Z213" s="84" t="str">
        <f t="shared" si="114"/>
        <v>-</v>
      </c>
      <c r="AA213" s="84" t="str">
        <f t="shared" si="115"/>
        <v>-</v>
      </c>
      <c r="AB213" s="84" t="str">
        <f t="shared" si="116"/>
        <v>-</v>
      </c>
      <c r="AC213" s="84" t="str">
        <f t="shared" si="117"/>
        <v>-</v>
      </c>
      <c r="AD213" s="84" t="str">
        <f t="shared" si="118"/>
        <v>-</v>
      </c>
      <c r="AH213" s="38" t="str">
        <f t="shared" si="119"/>
        <v>Solventes</v>
      </c>
    </row>
    <row r="214" spans="1:34" x14ac:dyDescent="0.2">
      <c r="A214" s="82" t="s">
        <v>674</v>
      </c>
      <c r="B214" s="83" t="str">
        <f t="shared" si="90"/>
        <v>Ácidos</v>
      </c>
      <c r="C214" s="84" t="str">
        <f t="shared" si="91"/>
        <v>-</v>
      </c>
      <c r="D214" s="84" t="str">
        <f t="shared" si="92"/>
        <v>-</v>
      </c>
      <c r="E214" s="84" t="str">
        <f t="shared" si="93"/>
        <v>-</v>
      </c>
      <c r="F214" s="84" t="str">
        <f t="shared" si="94"/>
        <v>-</v>
      </c>
      <c r="G214" s="84" t="str">
        <f t="shared" si="95"/>
        <v>-</v>
      </c>
      <c r="H214" s="84" t="str">
        <f t="shared" si="96"/>
        <v>-</v>
      </c>
      <c r="I214" s="84" t="str">
        <f t="shared" si="97"/>
        <v>-</v>
      </c>
      <c r="J214" s="84" t="str">
        <f t="shared" si="98"/>
        <v>-</v>
      </c>
      <c r="K214" s="84" t="str">
        <f t="shared" si="99"/>
        <v>-</v>
      </c>
      <c r="L214" s="84" t="str">
        <f t="shared" si="100"/>
        <v>-</v>
      </c>
      <c r="M214" s="84" t="str">
        <f t="shared" si="101"/>
        <v>-</v>
      </c>
      <c r="N214" s="84" t="str">
        <f t="shared" si="102"/>
        <v>-</v>
      </c>
      <c r="O214" s="84" t="str">
        <f t="shared" si="103"/>
        <v>-</v>
      </c>
      <c r="P214" s="84" t="str">
        <f t="shared" si="104"/>
        <v>-</v>
      </c>
      <c r="Q214" s="84" t="str">
        <f t="shared" si="105"/>
        <v>-</v>
      </c>
      <c r="R214" s="84" t="str">
        <f t="shared" si="106"/>
        <v>-</v>
      </c>
      <c r="S214" s="84" t="str">
        <f t="shared" si="107"/>
        <v>-</v>
      </c>
      <c r="T214" s="84" t="str">
        <f t="shared" si="108"/>
        <v>-</v>
      </c>
      <c r="U214" s="84" t="str">
        <f t="shared" si="109"/>
        <v>R13</v>
      </c>
      <c r="V214" s="84" t="str">
        <f t="shared" si="110"/>
        <v>-</v>
      </c>
      <c r="W214" s="84" t="str">
        <f t="shared" si="111"/>
        <v>-</v>
      </c>
      <c r="X214" s="84" t="str">
        <f t="shared" si="112"/>
        <v>-</v>
      </c>
      <c r="Y214" s="84" t="str">
        <f t="shared" si="113"/>
        <v>-</v>
      </c>
      <c r="Z214" s="84" t="str">
        <f t="shared" si="114"/>
        <v>-</v>
      </c>
      <c r="AA214" s="84" t="str">
        <f t="shared" si="115"/>
        <v>-</v>
      </c>
      <c r="AB214" s="84" t="str">
        <f t="shared" si="116"/>
        <v>-</v>
      </c>
      <c r="AC214" s="84" t="str">
        <f t="shared" si="117"/>
        <v>-</v>
      </c>
      <c r="AD214" s="84" t="str">
        <f t="shared" si="118"/>
        <v>-</v>
      </c>
      <c r="AH214" s="38" t="str">
        <f t="shared" si="119"/>
        <v>Ácidos</v>
      </c>
    </row>
    <row r="215" spans="1:34" x14ac:dyDescent="0.2">
      <c r="A215" s="82" t="s">
        <v>675</v>
      </c>
      <c r="B215" s="83" t="str">
        <f t="shared" si="90"/>
        <v>Resíduos alcalinos</v>
      </c>
      <c r="C215" s="84" t="str">
        <f t="shared" si="91"/>
        <v>-</v>
      </c>
      <c r="D215" s="84" t="str">
        <f t="shared" si="92"/>
        <v>-</v>
      </c>
      <c r="E215" s="84" t="str">
        <f t="shared" si="93"/>
        <v>-</v>
      </c>
      <c r="F215" s="84" t="str">
        <f t="shared" si="94"/>
        <v>-</v>
      </c>
      <c r="G215" s="84" t="str">
        <f t="shared" si="95"/>
        <v>-</v>
      </c>
      <c r="H215" s="84" t="str">
        <f t="shared" si="96"/>
        <v>-</v>
      </c>
      <c r="I215" s="84" t="str">
        <f t="shared" si="97"/>
        <v>-</v>
      </c>
      <c r="J215" s="84" t="str">
        <f t="shared" si="98"/>
        <v>-</v>
      </c>
      <c r="K215" s="84" t="str">
        <f t="shared" si="99"/>
        <v>-</v>
      </c>
      <c r="L215" s="84" t="str">
        <f t="shared" si="100"/>
        <v>-</v>
      </c>
      <c r="M215" s="84" t="str">
        <f t="shared" si="101"/>
        <v>-</v>
      </c>
      <c r="N215" s="84" t="str">
        <f t="shared" si="102"/>
        <v>-</v>
      </c>
      <c r="O215" s="84" t="str">
        <f t="shared" si="103"/>
        <v>-</v>
      </c>
      <c r="P215" s="84" t="str">
        <f t="shared" si="104"/>
        <v>-</v>
      </c>
      <c r="Q215" s="84" t="str">
        <f t="shared" si="105"/>
        <v>-</v>
      </c>
      <c r="R215" s="84" t="str">
        <f t="shared" si="106"/>
        <v>-</v>
      </c>
      <c r="S215" s="84" t="str">
        <f t="shared" si="107"/>
        <v>-</v>
      </c>
      <c r="T215" s="84" t="str">
        <f t="shared" si="108"/>
        <v>-</v>
      </c>
      <c r="U215" s="84" t="str">
        <f t="shared" si="109"/>
        <v>R13</v>
      </c>
      <c r="V215" s="84" t="str">
        <f t="shared" si="110"/>
        <v>-</v>
      </c>
      <c r="W215" s="84" t="str">
        <f t="shared" si="111"/>
        <v>-</v>
      </c>
      <c r="X215" s="84" t="str">
        <f t="shared" si="112"/>
        <v>-</v>
      </c>
      <c r="Y215" s="84" t="str">
        <f t="shared" si="113"/>
        <v>-</v>
      </c>
      <c r="Z215" s="84" t="str">
        <f t="shared" si="114"/>
        <v>-</v>
      </c>
      <c r="AA215" s="84" t="str">
        <f t="shared" si="115"/>
        <v>-</v>
      </c>
      <c r="AB215" s="84" t="str">
        <f t="shared" si="116"/>
        <v>-</v>
      </c>
      <c r="AC215" s="84" t="str">
        <f t="shared" si="117"/>
        <v>-</v>
      </c>
      <c r="AD215" s="84" t="str">
        <f t="shared" si="118"/>
        <v>-</v>
      </c>
      <c r="AH215" s="38" t="str">
        <f t="shared" si="119"/>
        <v>Resíduos alcalinos</v>
      </c>
    </row>
    <row r="216" spans="1:34" x14ac:dyDescent="0.2">
      <c r="A216" s="82" t="s">
        <v>676</v>
      </c>
      <c r="B216" s="83" t="str">
        <f t="shared" si="90"/>
        <v>Produtos químicos para fotografia</v>
      </c>
      <c r="C216" s="84" t="str">
        <f t="shared" si="91"/>
        <v>-</v>
      </c>
      <c r="D216" s="84" t="str">
        <f t="shared" si="92"/>
        <v>-</v>
      </c>
      <c r="E216" s="84" t="str">
        <f t="shared" si="93"/>
        <v>-</v>
      </c>
      <c r="F216" s="84" t="str">
        <f t="shared" si="94"/>
        <v>-</v>
      </c>
      <c r="G216" s="84" t="str">
        <f t="shared" si="95"/>
        <v>-</v>
      </c>
      <c r="H216" s="84" t="str">
        <f t="shared" si="96"/>
        <v>-</v>
      </c>
      <c r="I216" s="84" t="str">
        <f t="shared" si="97"/>
        <v>-</v>
      </c>
      <c r="J216" s="84" t="str">
        <f t="shared" si="98"/>
        <v>-</v>
      </c>
      <c r="K216" s="84" t="str">
        <f t="shared" si="99"/>
        <v>-</v>
      </c>
      <c r="L216" s="84" t="str">
        <f t="shared" si="100"/>
        <v>-</v>
      </c>
      <c r="M216" s="84" t="str">
        <f t="shared" si="101"/>
        <v>-</v>
      </c>
      <c r="N216" s="84" t="str">
        <f t="shared" si="102"/>
        <v>-</v>
      </c>
      <c r="O216" s="84" t="str">
        <f t="shared" si="103"/>
        <v>-</v>
      </c>
      <c r="P216" s="84" t="str">
        <f t="shared" si="104"/>
        <v>-</v>
      </c>
      <c r="Q216" s="84" t="str">
        <f t="shared" si="105"/>
        <v>-</v>
      </c>
      <c r="R216" s="84" t="str">
        <f t="shared" si="106"/>
        <v>-</v>
      </c>
      <c r="S216" s="84" t="str">
        <f t="shared" si="107"/>
        <v>-</v>
      </c>
      <c r="T216" s="84" t="str">
        <f t="shared" si="108"/>
        <v>-</v>
      </c>
      <c r="U216" s="84" t="str">
        <f t="shared" si="109"/>
        <v>R13</v>
      </c>
      <c r="V216" s="84" t="str">
        <f t="shared" si="110"/>
        <v>-</v>
      </c>
      <c r="W216" s="84" t="str">
        <f t="shared" si="111"/>
        <v>-</v>
      </c>
      <c r="X216" s="84" t="str">
        <f t="shared" si="112"/>
        <v>-</v>
      </c>
      <c r="Y216" s="84" t="str">
        <f t="shared" si="113"/>
        <v>-</v>
      </c>
      <c r="Z216" s="84" t="str">
        <f t="shared" si="114"/>
        <v>-</v>
      </c>
      <c r="AA216" s="84" t="str">
        <f t="shared" si="115"/>
        <v>-</v>
      </c>
      <c r="AB216" s="84" t="str">
        <f t="shared" si="116"/>
        <v>-</v>
      </c>
      <c r="AC216" s="84" t="str">
        <f t="shared" si="117"/>
        <v>-</v>
      </c>
      <c r="AD216" s="84" t="str">
        <f t="shared" si="118"/>
        <v>-</v>
      </c>
      <c r="AH216" s="38" t="str">
        <f t="shared" si="119"/>
        <v>Produtos químicos para fotografia</v>
      </c>
    </row>
    <row r="217" spans="1:34" x14ac:dyDescent="0.2">
      <c r="A217" s="82" t="s">
        <v>677</v>
      </c>
      <c r="B217" s="83" t="str">
        <f t="shared" si="90"/>
        <v>Pesticidas</v>
      </c>
      <c r="C217" s="84" t="str">
        <f t="shared" si="91"/>
        <v>-</v>
      </c>
      <c r="D217" s="84" t="str">
        <f t="shared" si="92"/>
        <v>-</v>
      </c>
      <c r="E217" s="84" t="str">
        <f t="shared" si="93"/>
        <v>-</v>
      </c>
      <c r="F217" s="84" t="str">
        <f t="shared" si="94"/>
        <v>-</v>
      </c>
      <c r="G217" s="84" t="str">
        <f t="shared" si="95"/>
        <v>-</v>
      </c>
      <c r="H217" s="84" t="str">
        <f t="shared" si="96"/>
        <v>-</v>
      </c>
      <c r="I217" s="84" t="str">
        <f t="shared" si="97"/>
        <v>-</v>
      </c>
      <c r="J217" s="84" t="str">
        <f t="shared" si="98"/>
        <v>-</v>
      </c>
      <c r="K217" s="84" t="str">
        <f t="shared" si="99"/>
        <v>-</v>
      </c>
      <c r="L217" s="84" t="str">
        <f t="shared" si="100"/>
        <v>-</v>
      </c>
      <c r="M217" s="84" t="str">
        <f t="shared" si="101"/>
        <v>-</v>
      </c>
      <c r="N217" s="84" t="str">
        <f t="shared" si="102"/>
        <v>-</v>
      </c>
      <c r="O217" s="84" t="str">
        <f t="shared" si="103"/>
        <v>-</v>
      </c>
      <c r="P217" s="84" t="str">
        <f t="shared" si="104"/>
        <v>-</v>
      </c>
      <c r="Q217" s="84" t="str">
        <f t="shared" si="105"/>
        <v>-</v>
      </c>
      <c r="R217" s="84" t="str">
        <f t="shared" si="106"/>
        <v>-</v>
      </c>
      <c r="S217" s="84" t="str">
        <f t="shared" si="107"/>
        <v>-</v>
      </c>
      <c r="T217" s="84" t="str">
        <f t="shared" si="108"/>
        <v>-</v>
      </c>
      <c r="U217" s="84" t="str">
        <f t="shared" si="109"/>
        <v>R13</v>
      </c>
      <c r="V217" s="84" t="str">
        <f t="shared" si="110"/>
        <v>-</v>
      </c>
      <c r="W217" s="84" t="str">
        <f t="shared" si="111"/>
        <v>-</v>
      </c>
      <c r="X217" s="84" t="str">
        <f t="shared" si="112"/>
        <v>-</v>
      </c>
      <c r="Y217" s="84" t="str">
        <f t="shared" si="113"/>
        <v>-</v>
      </c>
      <c r="Z217" s="84" t="str">
        <f t="shared" si="114"/>
        <v>-</v>
      </c>
      <c r="AA217" s="84" t="str">
        <f t="shared" si="115"/>
        <v>-</v>
      </c>
      <c r="AB217" s="84" t="str">
        <f t="shared" si="116"/>
        <v>-</v>
      </c>
      <c r="AC217" s="84" t="str">
        <f t="shared" si="117"/>
        <v>-</v>
      </c>
      <c r="AD217" s="84" t="str">
        <f t="shared" si="118"/>
        <v>-</v>
      </c>
      <c r="AH217" s="38" t="str">
        <f t="shared" si="119"/>
        <v>Pesticidas</v>
      </c>
    </row>
    <row r="218" spans="1:34" x14ac:dyDescent="0.2">
      <c r="A218" s="82" t="s">
        <v>452</v>
      </c>
      <c r="B218" s="83" t="str">
        <f t="shared" si="90"/>
        <v>Lâmpadas fluorescentes e outros resíduos contendo mercúrio</v>
      </c>
      <c r="C218" s="84" t="str">
        <f t="shared" si="91"/>
        <v>R13</v>
      </c>
      <c r="D218" s="84" t="str">
        <f t="shared" si="92"/>
        <v>R13</v>
      </c>
      <c r="E218" s="84" t="str">
        <f t="shared" si="93"/>
        <v>R13</v>
      </c>
      <c r="F218" s="84" t="str">
        <f t="shared" si="94"/>
        <v>-</v>
      </c>
      <c r="G218" s="84" t="str">
        <f t="shared" si="95"/>
        <v>R13</v>
      </c>
      <c r="H218" s="84" t="str">
        <f t="shared" si="96"/>
        <v>R13</v>
      </c>
      <c r="I218" s="84" t="str">
        <f t="shared" si="97"/>
        <v>-</v>
      </c>
      <c r="J218" s="84" t="str">
        <f t="shared" si="98"/>
        <v>-</v>
      </c>
      <c r="K218" s="84" t="str">
        <f t="shared" si="99"/>
        <v>-</v>
      </c>
      <c r="L218" s="84" t="str">
        <f t="shared" si="100"/>
        <v>R13</v>
      </c>
      <c r="M218" s="84" t="str">
        <f t="shared" si="101"/>
        <v>-</v>
      </c>
      <c r="N218" s="84" t="str">
        <f t="shared" si="102"/>
        <v>-</v>
      </c>
      <c r="O218" s="84" t="str">
        <f t="shared" si="103"/>
        <v>-</v>
      </c>
      <c r="P218" s="84" t="str">
        <f t="shared" si="104"/>
        <v>-</v>
      </c>
      <c r="Q218" s="84" t="str">
        <f t="shared" si="105"/>
        <v>-</v>
      </c>
      <c r="R218" s="84" t="str">
        <f t="shared" si="106"/>
        <v>-</v>
      </c>
      <c r="S218" s="84" t="str">
        <f t="shared" si="107"/>
        <v>R13D/D15</v>
      </c>
      <c r="T218" s="84" t="str">
        <f t="shared" si="108"/>
        <v>R13/D15</v>
      </c>
      <c r="U218" s="84" t="str">
        <f t="shared" si="109"/>
        <v>R13</v>
      </c>
      <c r="V218" s="84" t="str">
        <f t="shared" si="110"/>
        <v>R13/D15</v>
      </c>
      <c r="W218" s="84" t="str">
        <f t="shared" si="111"/>
        <v>-</v>
      </c>
      <c r="X218" s="84" t="str">
        <f t="shared" si="112"/>
        <v>-</v>
      </c>
      <c r="Y218" s="84" t="str">
        <f t="shared" si="113"/>
        <v>-</v>
      </c>
      <c r="Z218" s="84" t="str">
        <f t="shared" si="114"/>
        <v>-</v>
      </c>
      <c r="AA218" s="84" t="str">
        <f t="shared" si="115"/>
        <v>-</v>
      </c>
      <c r="AB218" s="84" t="str">
        <f t="shared" si="116"/>
        <v>-</v>
      </c>
      <c r="AC218" s="84" t="str">
        <f t="shared" si="117"/>
        <v>-</v>
      </c>
      <c r="AD218" s="84" t="str">
        <f t="shared" si="118"/>
        <v>R13</v>
      </c>
      <c r="AH218" s="38" t="str">
        <f t="shared" si="119"/>
        <v>Lâmpadas fluorescentes e outros resíduos contendo mercúrio</v>
      </c>
    </row>
    <row r="219" spans="1:34" x14ac:dyDescent="0.2">
      <c r="A219" s="82" t="s">
        <v>453</v>
      </c>
      <c r="B219" s="83" t="str">
        <f t="shared" si="90"/>
        <v>Equipamento fora de uso contendo clorofluorocarbonetos</v>
      </c>
      <c r="C219" s="84" t="str">
        <f t="shared" si="91"/>
        <v>R13</v>
      </c>
      <c r="D219" s="84" t="str">
        <f t="shared" si="92"/>
        <v>R13</v>
      </c>
      <c r="E219" s="84" t="str">
        <f t="shared" si="93"/>
        <v>R13</v>
      </c>
      <c r="F219" s="84" t="str">
        <f t="shared" si="94"/>
        <v>-</v>
      </c>
      <c r="G219" s="84" t="str">
        <f t="shared" si="95"/>
        <v>R13</v>
      </c>
      <c r="H219" s="84" t="str">
        <f t="shared" si="96"/>
        <v>R13</v>
      </c>
      <c r="I219" s="84" t="str">
        <f t="shared" si="97"/>
        <v>-</v>
      </c>
      <c r="J219" s="84" t="str">
        <f t="shared" si="98"/>
        <v>-</v>
      </c>
      <c r="K219" s="84" t="str">
        <f t="shared" si="99"/>
        <v>-</v>
      </c>
      <c r="L219" s="84" t="str">
        <f t="shared" si="100"/>
        <v>R13</v>
      </c>
      <c r="M219" s="84" t="str">
        <f t="shared" si="101"/>
        <v>-</v>
      </c>
      <c r="N219" s="84" t="str">
        <f t="shared" si="102"/>
        <v>-</v>
      </c>
      <c r="O219" s="84" t="str">
        <f t="shared" si="103"/>
        <v>-</v>
      </c>
      <c r="P219" s="84" t="str">
        <f t="shared" si="104"/>
        <v>-</v>
      </c>
      <c r="Q219" s="84" t="str">
        <f t="shared" si="105"/>
        <v>-</v>
      </c>
      <c r="R219" s="84" t="str">
        <f t="shared" si="106"/>
        <v>-</v>
      </c>
      <c r="S219" s="84" t="str">
        <f t="shared" si="107"/>
        <v>-</v>
      </c>
      <c r="T219" s="84" t="str">
        <f t="shared" si="108"/>
        <v>R13</v>
      </c>
      <c r="U219" s="84" t="str">
        <f t="shared" si="109"/>
        <v>R13</v>
      </c>
      <c r="V219" s="84" t="str">
        <f t="shared" si="110"/>
        <v>R13/D15</v>
      </c>
      <c r="W219" s="84" t="str">
        <f t="shared" si="111"/>
        <v>-</v>
      </c>
      <c r="X219" s="84" t="str">
        <f t="shared" si="112"/>
        <v>-</v>
      </c>
      <c r="Y219" s="84" t="str">
        <f t="shared" si="113"/>
        <v>-</v>
      </c>
      <c r="Z219" s="84" t="str">
        <f t="shared" si="114"/>
        <v>-</v>
      </c>
      <c r="AA219" s="84" t="str">
        <f t="shared" si="115"/>
        <v>-</v>
      </c>
      <c r="AB219" s="84" t="str">
        <f t="shared" si="116"/>
        <v>R13</v>
      </c>
      <c r="AC219" s="84" t="str">
        <f t="shared" si="117"/>
        <v>-</v>
      </c>
      <c r="AD219" s="84" t="str">
        <f t="shared" si="118"/>
        <v>R13</v>
      </c>
      <c r="AH219" s="38" t="str">
        <f t="shared" si="119"/>
        <v>Equipamento fora de uso contendo clorofluorocarbonetos</v>
      </c>
    </row>
    <row r="220" spans="1:34" x14ac:dyDescent="0.2">
      <c r="A220" s="82" t="s">
        <v>1</v>
      </c>
      <c r="B220" s="83" t="str">
        <f t="shared" si="90"/>
        <v xml:space="preserve">Óleos e gorduras alimentares </v>
      </c>
      <c r="C220" s="84" t="str">
        <f t="shared" si="91"/>
        <v>-</v>
      </c>
      <c r="D220" s="84" t="str">
        <f t="shared" si="92"/>
        <v>-</v>
      </c>
      <c r="E220" s="84" t="str">
        <f t="shared" si="93"/>
        <v>R13</v>
      </c>
      <c r="F220" s="84" t="str">
        <f t="shared" si="94"/>
        <v>R1</v>
      </c>
      <c r="G220" s="84" t="str">
        <f t="shared" si="95"/>
        <v>R13</v>
      </c>
      <c r="H220" s="84" t="str">
        <f t="shared" si="96"/>
        <v>R13</v>
      </c>
      <c r="I220" s="84" t="str">
        <f t="shared" si="97"/>
        <v>-</v>
      </c>
      <c r="J220" s="84" t="str">
        <f t="shared" si="98"/>
        <v>-</v>
      </c>
      <c r="K220" s="84" t="str">
        <f t="shared" si="99"/>
        <v>-</v>
      </c>
      <c r="L220" s="84" t="str">
        <f t="shared" si="100"/>
        <v>R13</v>
      </c>
      <c r="M220" s="84" t="str">
        <f t="shared" si="101"/>
        <v>-</v>
      </c>
      <c r="N220" s="84" t="str">
        <f t="shared" si="102"/>
        <v>-</v>
      </c>
      <c r="O220" s="84" t="str">
        <f t="shared" si="103"/>
        <v>R13</v>
      </c>
      <c r="P220" s="84" t="str">
        <f t="shared" si="104"/>
        <v>-</v>
      </c>
      <c r="Q220" s="84" t="str">
        <f t="shared" si="105"/>
        <v>-</v>
      </c>
      <c r="R220" s="84" t="str">
        <f t="shared" si="106"/>
        <v>-</v>
      </c>
      <c r="S220" s="84" t="str">
        <f t="shared" si="107"/>
        <v>-</v>
      </c>
      <c r="T220" s="84" t="str">
        <f t="shared" si="108"/>
        <v>-</v>
      </c>
      <c r="U220" s="84" t="str">
        <f t="shared" si="109"/>
        <v>R13</v>
      </c>
      <c r="V220" s="84" t="str">
        <f t="shared" si="110"/>
        <v>-</v>
      </c>
      <c r="W220" s="84" t="str">
        <f t="shared" si="111"/>
        <v>-</v>
      </c>
      <c r="X220" s="84" t="str">
        <f t="shared" si="112"/>
        <v>R13</v>
      </c>
      <c r="Y220" s="84" t="str">
        <f t="shared" si="113"/>
        <v>-</v>
      </c>
      <c r="Z220" s="84" t="str">
        <f t="shared" si="114"/>
        <v>-</v>
      </c>
      <c r="AA220" s="84" t="str">
        <f t="shared" si="115"/>
        <v>-</v>
      </c>
      <c r="AB220" s="84" t="str">
        <f t="shared" si="116"/>
        <v>-</v>
      </c>
      <c r="AC220" s="84" t="str">
        <f t="shared" si="117"/>
        <v>-</v>
      </c>
      <c r="AD220" s="84" t="str">
        <f t="shared" si="118"/>
        <v>-</v>
      </c>
      <c r="AH220" s="38" t="str">
        <f t="shared" si="119"/>
        <v xml:space="preserve">Óleos e gorduras alimentares </v>
      </c>
    </row>
    <row r="221" spans="1:34" x14ac:dyDescent="0.2">
      <c r="A221" s="82" t="s">
        <v>678</v>
      </c>
      <c r="B221" s="83" t="str">
        <f t="shared" si="90"/>
        <v>Óleos e gorduras não abrangidos em 20 01 25</v>
      </c>
      <c r="C221" s="84" t="str">
        <f t="shared" si="91"/>
        <v>-</v>
      </c>
      <c r="D221" s="84" t="str">
        <f t="shared" si="92"/>
        <v>-</v>
      </c>
      <c r="E221" s="84" t="str">
        <f t="shared" si="93"/>
        <v>-</v>
      </c>
      <c r="F221" s="84" t="str">
        <f t="shared" si="94"/>
        <v>-</v>
      </c>
      <c r="G221" s="84" t="str">
        <f t="shared" si="95"/>
        <v>-</v>
      </c>
      <c r="H221" s="84" t="str">
        <f t="shared" si="96"/>
        <v>-</v>
      </c>
      <c r="I221" s="84" t="str">
        <f t="shared" si="97"/>
        <v>-</v>
      </c>
      <c r="J221" s="84" t="str">
        <f t="shared" si="98"/>
        <v>-</v>
      </c>
      <c r="K221" s="84" t="str">
        <f t="shared" si="99"/>
        <v>-</v>
      </c>
      <c r="L221" s="84" t="str">
        <f t="shared" si="100"/>
        <v>-</v>
      </c>
      <c r="M221" s="84" t="str">
        <f t="shared" si="101"/>
        <v>-</v>
      </c>
      <c r="N221" s="84" t="str">
        <f t="shared" si="102"/>
        <v>-</v>
      </c>
      <c r="O221" s="84" t="str">
        <f t="shared" si="103"/>
        <v>-</v>
      </c>
      <c r="P221" s="84" t="str">
        <f t="shared" si="104"/>
        <v>-</v>
      </c>
      <c r="Q221" s="84" t="str">
        <f t="shared" si="105"/>
        <v>-</v>
      </c>
      <c r="R221" s="84" t="str">
        <f t="shared" si="106"/>
        <v>-</v>
      </c>
      <c r="S221" s="84" t="str">
        <f t="shared" si="107"/>
        <v>-</v>
      </c>
      <c r="T221" s="84" t="str">
        <f t="shared" si="108"/>
        <v>-</v>
      </c>
      <c r="U221" s="84" t="str">
        <f t="shared" si="109"/>
        <v>R13</v>
      </c>
      <c r="V221" s="84" t="str">
        <f t="shared" si="110"/>
        <v>-</v>
      </c>
      <c r="W221" s="84" t="str">
        <f t="shared" si="111"/>
        <v>-</v>
      </c>
      <c r="X221" s="84" t="str">
        <f t="shared" si="112"/>
        <v>-</v>
      </c>
      <c r="Y221" s="84" t="str">
        <f t="shared" si="113"/>
        <v>-</v>
      </c>
      <c r="Z221" s="84" t="str">
        <f t="shared" si="114"/>
        <v>-</v>
      </c>
      <c r="AA221" s="84" t="str">
        <f t="shared" si="115"/>
        <v>-</v>
      </c>
      <c r="AB221" s="84" t="str">
        <f t="shared" si="116"/>
        <v>-</v>
      </c>
      <c r="AC221" s="84" t="str">
        <f t="shared" si="117"/>
        <v>-</v>
      </c>
      <c r="AD221" s="84" t="str">
        <f t="shared" si="118"/>
        <v>-</v>
      </c>
      <c r="AH221" s="38" t="str">
        <f t="shared" si="119"/>
        <v>Óleos e gorduras não abrangidos em 20 01 25</v>
      </c>
    </row>
    <row r="222" spans="1:34" x14ac:dyDescent="0.2">
      <c r="A222" s="82" t="s">
        <v>679</v>
      </c>
      <c r="B222" s="83" t="str">
        <f t="shared" si="90"/>
        <v>Tintas, produtos adesivos, colas e resinas, contendo substâncias perigosas</v>
      </c>
      <c r="C222" s="84" t="str">
        <f t="shared" si="91"/>
        <v>-</v>
      </c>
      <c r="D222" s="84" t="str">
        <f t="shared" si="92"/>
        <v>-</v>
      </c>
      <c r="E222" s="84" t="str">
        <f t="shared" si="93"/>
        <v>-</v>
      </c>
      <c r="F222" s="84" t="str">
        <f t="shared" si="94"/>
        <v>-</v>
      </c>
      <c r="G222" s="84" t="str">
        <f t="shared" si="95"/>
        <v>-</v>
      </c>
      <c r="H222" s="84" t="str">
        <f t="shared" si="96"/>
        <v>-</v>
      </c>
      <c r="I222" s="84" t="str">
        <f t="shared" si="97"/>
        <v>-</v>
      </c>
      <c r="J222" s="84" t="str">
        <f t="shared" si="98"/>
        <v>-</v>
      </c>
      <c r="K222" s="84" t="str">
        <f t="shared" si="99"/>
        <v>-</v>
      </c>
      <c r="L222" s="84" t="str">
        <f t="shared" si="100"/>
        <v>-</v>
      </c>
      <c r="M222" s="84" t="str">
        <f t="shared" si="101"/>
        <v>-</v>
      </c>
      <c r="N222" s="84" t="str">
        <f t="shared" si="102"/>
        <v>-</v>
      </c>
      <c r="O222" s="84" t="str">
        <f t="shared" si="103"/>
        <v>-</v>
      </c>
      <c r="P222" s="84" t="str">
        <f t="shared" si="104"/>
        <v>-</v>
      </c>
      <c r="Q222" s="84" t="str">
        <f t="shared" si="105"/>
        <v>-</v>
      </c>
      <c r="R222" s="84" t="str">
        <f t="shared" si="106"/>
        <v>-</v>
      </c>
      <c r="S222" s="84" t="str">
        <f t="shared" si="107"/>
        <v>-</v>
      </c>
      <c r="T222" s="84" t="str">
        <f t="shared" si="108"/>
        <v>-</v>
      </c>
      <c r="U222" s="84" t="str">
        <f t="shared" si="109"/>
        <v>R13</v>
      </c>
      <c r="V222" s="84" t="str">
        <f t="shared" si="110"/>
        <v>-</v>
      </c>
      <c r="W222" s="84" t="str">
        <f t="shared" si="111"/>
        <v>-</v>
      </c>
      <c r="X222" s="84" t="str">
        <f t="shared" si="112"/>
        <v>-</v>
      </c>
      <c r="Y222" s="84" t="str">
        <f t="shared" si="113"/>
        <v>-</v>
      </c>
      <c r="Z222" s="84" t="str">
        <f t="shared" si="114"/>
        <v>-</v>
      </c>
      <c r="AA222" s="84" t="str">
        <f t="shared" si="115"/>
        <v>-</v>
      </c>
      <c r="AB222" s="84" t="str">
        <f t="shared" si="116"/>
        <v>-</v>
      </c>
      <c r="AC222" s="84" t="str">
        <f t="shared" si="117"/>
        <v>-</v>
      </c>
      <c r="AD222" s="84" t="str">
        <f t="shared" si="118"/>
        <v>-</v>
      </c>
      <c r="AH222" s="38" t="str">
        <f t="shared" si="119"/>
        <v>Tintas, produtos adesivos, colas e resinas, contendo substâncias perigosas</v>
      </c>
    </row>
    <row r="223" spans="1:34" x14ac:dyDescent="0.2">
      <c r="A223" s="82" t="s">
        <v>445</v>
      </c>
      <c r="B223" s="83" t="str">
        <f t="shared" si="90"/>
        <v>Tintas, produtos adesivos, colas e resinas não abrangidos em 20 01 27</v>
      </c>
      <c r="C223" s="84" t="str">
        <f t="shared" si="91"/>
        <v>-</v>
      </c>
      <c r="D223" s="84" t="str">
        <f t="shared" si="92"/>
        <v>-</v>
      </c>
      <c r="E223" s="84" t="str">
        <f t="shared" si="93"/>
        <v>-</v>
      </c>
      <c r="F223" s="84" t="str">
        <f t="shared" si="94"/>
        <v>-</v>
      </c>
      <c r="G223" s="84" t="str">
        <f t="shared" si="95"/>
        <v>-</v>
      </c>
      <c r="H223" s="84" t="str">
        <f t="shared" si="96"/>
        <v>-</v>
      </c>
      <c r="I223" s="84" t="str">
        <f t="shared" si="97"/>
        <v>-</v>
      </c>
      <c r="J223" s="84" t="str">
        <f t="shared" si="98"/>
        <v>-</v>
      </c>
      <c r="K223" s="84" t="str">
        <f t="shared" si="99"/>
        <v>-</v>
      </c>
      <c r="L223" s="84" t="str">
        <f t="shared" si="100"/>
        <v>-</v>
      </c>
      <c r="M223" s="84" t="str">
        <f t="shared" si="101"/>
        <v>-</v>
      </c>
      <c r="N223" s="84" t="str">
        <f t="shared" si="102"/>
        <v>-</v>
      </c>
      <c r="O223" s="84" t="str">
        <f t="shared" si="103"/>
        <v>-</v>
      </c>
      <c r="P223" s="84" t="str">
        <f t="shared" si="104"/>
        <v>-</v>
      </c>
      <c r="Q223" s="84" t="str">
        <f t="shared" si="105"/>
        <v>-</v>
      </c>
      <c r="R223" s="84" t="str">
        <f t="shared" si="106"/>
        <v>-</v>
      </c>
      <c r="S223" s="84" t="str">
        <f t="shared" si="107"/>
        <v>-</v>
      </c>
      <c r="T223" s="84" t="str">
        <f t="shared" si="108"/>
        <v>-</v>
      </c>
      <c r="U223" s="84" t="str">
        <f t="shared" si="109"/>
        <v>D13</v>
      </c>
      <c r="V223" s="84" t="str">
        <f t="shared" si="110"/>
        <v>-</v>
      </c>
      <c r="W223" s="84" t="str">
        <f t="shared" si="111"/>
        <v>-</v>
      </c>
      <c r="X223" s="84" t="str">
        <f t="shared" si="112"/>
        <v>-</v>
      </c>
      <c r="Y223" s="84" t="str">
        <f t="shared" si="113"/>
        <v>-</v>
      </c>
      <c r="Z223" s="84" t="str">
        <f t="shared" si="114"/>
        <v>-</v>
      </c>
      <c r="AA223" s="84" t="str">
        <f t="shared" si="115"/>
        <v>-</v>
      </c>
      <c r="AB223" s="84" t="str">
        <f t="shared" si="116"/>
        <v>-</v>
      </c>
      <c r="AC223" s="84" t="str">
        <f t="shared" si="117"/>
        <v>-</v>
      </c>
      <c r="AD223" s="84" t="str">
        <f t="shared" si="118"/>
        <v>-</v>
      </c>
      <c r="AH223" s="38" t="str">
        <f t="shared" si="119"/>
        <v>Tintas, produtos adesivos, colas e resinas não abrangidos em 20 01 27</v>
      </c>
    </row>
    <row r="224" spans="1:34" x14ac:dyDescent="0.2">
      <c r="A224" s="82" t="s">
        <v>680</v>
      </c>
      <c r="B224" s="83" t="str">
        <f t="shared" si="90"/>
        <v>Detergentes contendo substâncias perigosas</v>
      </c>
      <c r="C224" s="84" t="str">
        <f t="shared" si="91"/>
        <v>-</v>
      </c>
      <c r="D224" s="84" t="str">
        <f t="shared" si="92"/>
        <v>-</v>
      </c>
      <c r="E224" s="84" t="str">
        <f t="shared" si="93"/>
        <v>-</v>
      </c>
      <c r="F224" s="84" t="str">
        <f t="shared" si="94"/>
        <v>-</v>
      </c>
      <c r="G224" s="84" t="str">
        <f t="shared" si="95"/>
        <v>-</v>
      </c>
      <c r="H224" s="84" t="str">
        <f t="shared" si="96"/>
        <v>-</v>
      </c>
      <c r="I224" s="84" t="str">
        <f t="shared" si="97"/>
        <v>-</v>
      </c>
      <c r="J224" s="84" t="str">
        <f t="shared" si="98"/>
        <v>-</v>
      </c>
      <c r="K224" s="84" t="str">
        <f t="shared" si="99"/>
        <v>-</v>
      </c>
      <c r="L224" s="84" t="str">
        <f t="shared" si="100"/>
        <v>-</v>
      </c>
      <c r="M224" s="84" t="str">
        <f t="shared" si="101"/>
        <v>-</v>
      </c>
      <c r="N224" s="84" t="str">
        <f t="shared" si="102"/>
        <v>-</v>
      </c>
      <c r="O224" s="84" t="str">
        <f t="shared" si="103"/>
        <v>-</v>
      </c>
      <c r="P224" s="84" t="str">
        <f t="shared" si="104"/>
        <v>-</v>
      </c>
      <c r="Q224" s="84" t="str">
        <f t="shared" si="105"/>
        <v>-</v>
      </c>
      <c r="R224" s="84" t="str">
        <f t="shared" si="106"/>
        <v>-</v>
      </c>
      <c r="S224" s="84" t="str">
        <f t="shared" si="107"/>
        <v>-</v>
      </c>
      <c r="T224" s="84" t="str">
        <f t="shared" si="108"/>
        <v>-</v>
      </c>
      <c r="U224" s="84" t="str">
        <f t="shared" si="109"/>
        <v>R13</v>
      </c>
      <c r="V224" s="84" t="str">
        <f t="shared" si="110"/>
        <v>-</v>
      </c>
      <c r="W224" s="84" t="str">
        <f t="shared" si="111"/>
        <v>-</v>
      </c>
      <c r="X224" s="84" t="str">
        <f t="shared" si="112"/>
        <v>-</v>
      </c>
      <c r="Y224" s="84" t="str">
        <f t="shared" si="113"/>
        <v>-</v>
      </c>
      <c r="Z224" s="84" t="str">
        <f t="shared" si="114"/>
        <v>-</v>
      </c>
      <c r="AA224" s="84" t="str">
        <f t="shared" si="115"/>
        <v>-</v>
      </c>
      <c r="AB224" s="84" t="str">
        <f t="shared" si="116"/>
        <v>-</v>
      </c>
      <c r="AC224" s="84" t="str">
        <f t="shared" si="117"/>
        <v>-</v>
      </c>
      <c r="AD224" s="84" t="str">
        <f t="shared" si="118"/>
        <v>-</v>
      </c>
      <c r="AH224" s="38" t="str">
        <f t="shared" si="119"/>
        <v>Detergentes contendo substâncias perigosas</v>
      </c>
    </row>
    <row r="225" spans="1:34" x14ac:dyDescent="0.2">
      <c r="A225" s="82" t="s">
        <v>253</v>
      </c>
      <c r="B225" s="83" t="str">
        <f t="shared" si="90"/>
        <v>Detergentes não abrangidos em 20 01 29</v>
      </c>
      <c r="C225" s="84" t="str">
        <f t="shared" si="91"/>
        <v>-</v>
      </c>
      <c r="D225" s="84" t="str">
        <f t="shared" si="92"/>
        <v>-</v>
      </c>
      <c r="E225" s="84" t="str">
        <f t="shared" si="93"/>
        <v>-</v>
      </c>
      <c r="F225" s="84" t="str">
        <f t="shared" si="94"/>
        <v>-</v>
      </c>
      <c r="G225" s="84" t="str">
        <f t="shared" si="95"/>
        <v>-</v>
      </c>
      <c r="H225" s="84" t="str">
        <f t="shared" si="96"/>
        <v>-</v>
      </c>
      <c r="I225" s="84" t="str">
        <f t="shared" si="97"/>
        <v>-</v>
      </c>
      <c r="J225" s="84" t="str">
        <f t="shared" si="98"/>
        <v>-</v>
      </c>
      <c r="K225" s="84" t="str">
        <f t="shared" si="99"/>
        <v>-</v>
      </c>
      <c r="L225" s="84" t="str">
        <f t="shared" si="100"/>
        <v>-</v>
      </c>
      <c r="M225" s="84" t="str">
        <f t="shared" si="101"/>
        <v>-</v>
      </c>
      <c r="N225" s="84" t="str">
        <f t="shared" si="102"/>
        <v>-</v>
      </c>
      <c r="O225" s="84" t="str">
        <f t="shared" si="103"/>
        <v>-</v>
      </c>
      <c r="P225" s="84" t="str">
        <f t="shared" si="104"/>
        <v>-</v>
      </c>
      <c r="Q225" s="84" t="str">
        <f t="shared" si="105"/>
        <v>-</v>
      </c>
      <c r="R225" s="84" t="str">
        <f t="shared" si="106"/>
        <v>-</v>
      </c>
      <c r="S225" s="84" t="str">
        <f t="shared" si="107"/>
        <v>-</v>
      </c>
      <c r="T225" s="84" t="str">
        <f t="shared" si="108"/>
        <v>-</v>
      </c>
      <c r="U225" s="84" t="str">
        <f t="shared" si="109"/>
        <v>D13</v>
      </c>
      <c r="V225" s="84" t="str">
        <f t="shared" si="110"/>
        <v>-</v>
      </c>
      <c r="W225" s="84" t="str">
        <f t="shared" si="111"/>
        <v>-</v>
      </c>
      <c r="X225" s="84" t="str">
        <f t="shared" si="112"/>
        <v>R13</v>
      </c>
      <c r="Y225" s="84" t="str">
        <f t="shared" si="113"/>
        <v>-</v>
      </c>
      <c r="Z225" s="84" t="str">
        <f t="shared" si="114"/>
        <v>-</v>
      </c>
      <c r="AA225" s="84" t="str">
        <f t="shared" si="115"/>
        <v>-</v>
      </c>
      <c r="AB225" s="84" t="str">
        <f t="shared" si="116"/>
        <v>-</v>
      </c>
      <c r="AC225" s="84" t="str">
        <f t="shared" si="117"/>
        <v>-</v>
      </c>
      <c r="AD225" s="84" t="str">
        <f t="shared" si="118"/>
        <v>-</v>
      </c>
      <c r="AH225" s="38" t="str">
        <f t="shared" si="119"/>
        <v>Detergentes não abrangidos em 20 01 29</v>
      </c>
    </row>
    <row r="226" spans="1:34" x14ac:dyDescent="0.2">
      <c r="A226" s="82" t="s">
        <v>167</v>
      </c>
      <c r="B226" s="83" t="str">
        <f t="shared" si="90"/>
        <v xml:space="preserve">Medicamentos não abrangidos em 20 01 31 </v>
      </c>
      <c r="C226" s="84" t="str">
        <f t="shared" si="91"/>
        <v>-</v>
      </c>
      <c r="D226" s="84" t="str">
        <f t="shared" si="92"/>
        <v>-</v>
      </c>
      <c r="E226" s="84" t="str">
        <f t="shared" si="93"/>
        <v>-</v>
      </c>
      <c r="F226" s="84" t="str">
        <f t="shared" si="94"/>
        <v>R1</v>
      </c>
      <c r="G226" s="84" t="str">
        <f t="shared" si="95"/>
        <v>-</v>
      </c>
      <c r="H226" s="84" t="str">
        <f t="shared" si="96"/>
        <v>-</v>
      </c>
      <c r="I226" s="84" t="str">
        <f t="shared" si="97"/>
        <v>-</v>
      </c>
      <c r="J226" s="84" t="str">
        <f t="shared" si="98"/>
        <v>-</v>
      </c>
      <c r="K226" s="84" t="str">
        <f t="shared" si="99"/>
        <v>-</v>
      </c>
      <c r="L226" s="84" t="str">
        <f t="shared" si="100"/>
        <v>-</v>
      </c>
      <c r="M226" s="84" t="str">
        <f t="shared" si="101"/>
        <v>-</v>
      </c>
      <c r="N226" s="84" t="str">
        <f t="shared" si="102"/>
        <v>-</v>
      </c>
      <c r="O226" s="84" t="str">
        <f t="shared" si="103"/>
        <v>-</v>
      </c>
      <c r="P226" s="84" t="str">
        <f t="shared" si="104"/>
        <v>-</v>
      </c>
      <c r="Q226" s="84" t="str">
        <f t="shared" si="105"/>
        <v>-</v>
      </c>
      <c r="R226" s="84" t="str">
        <f t="shared" si="106"/>
        <v>-</v>
      </c>
      <c r="S226" s="84" t="str">
        <f t="shared" si="107"/>
        <v>-</v>
      </c>
      <c r="T226" s="84" t="str">
        <f t="shared" si="108"/>
        <v>-</v>
      </c>
      <c r="U226" s="84" t="str">
        <f t="shared" si="109"/>
        <v>-</v>
      </c>
      <c r="V226" s="84" t="str">
        <f t="shared" si="110"/>
        <v>-</v>
      </c>
      <c r="W226" s="84" t="str">
        <f t="shared" si="111"/>
        <v>-</v>
      </c>
      <c r="X226" s="84" t="str">
        <f t="shared" si="112"/>
        <v>-</v>
      </c>
      <c r="Y226" s="84" t="str">
        <f t="shared" si="113"/>
        <v>-</v>
      </c>
      <c r="Z226" s="84" t="str">
        <f t="shared" si="114"/>
        <v>-</v>
      </c>
      <c r="AA226" s="84" t="str">
        <f t="shared" si="115"/>
        <v>-</v>
      </c>
      <c r="AB226" s="84" t="str">
        <f t="shared" si="116"/>
        <v>-</v>
      </c>
      <c r="AC226" s="84" t="str">
        <f t="shared" si="117"/>
        <v>-</v>
      </c>
      <c r="AD226" s="84" t="str">
        <f t="shared" si="118"/>
        <v>-</v>
      </c>
      <c r="AH226" s="38" t="str">
        <f t="shared" si="119"/>
        <v xml:space="preserve">Medicamentos não abrangidos em 20 01 31 </v>
      </c>
    </row>
    <row r="227" spans="1:34" x14ac:dyDescent="0.2">
      <c r="A227" s="82" t="s">
        <v>574</v>
      </c>
      <c r="B227" s="83" t="str">
        <f t="shared" si="90"/>
        <v>Pilhas e acumuladores abrangidos em 16 06 01, 16 06 02 ou 16 06 03 e pilhas e acumuladores, não triados, contendo desses acumuladores ou pilhas</v>
      </c>
      <c r="C227" s="84" t="str">
        <f t="shared" si="91"/>
        <v>R13</v>
      </c>
      <c r="D227" s="84" t="str">
        <f t="shared" si="92"/>
        <v>-</v>
      </c>
      <c r="E227" s="84" t="str">
        <f t="shared" si="93"/>
        <v>R13</v>
      </c>
      <c r="F227" s="84" t="str">
        <f t="shared" si="94"/>
        <v>-</v>
      </c>
      <c r="G227" s="84" t="str">
        <f t="shared" si="95"/>
        <v>R13</v>
      </c>
      <c r="H227" s="84" t="str">
        <f t="shared" si="96"/>
        <v>R13</v>
      </c>
      <c r="I227" s="84" t="str">
        <f t="shared" si="97"/>
        <v>-</v>
      </c>
      <c r="J227" s="84" t="str">
        <f t="shared" si="98"/>
        <v>-</v>
      </c>
      <c r="K227" s="84" t="str">
        <f t="shared" si="99"/>
        <v>R13</v>
      </c>
      <c r="L227" s="84" t="str">
        <f t="shared" si="100"/>
        <v>R13</v>
      </c>
      <c r="M227" s="84" t="str">
        <f t="shared" si="101"/>
        <v>-</v>
      </c>
      <c r="N227" s="84" t="str">
        <f t="shared" si="102"/>
        <v>-</v>
      </c>
      <c r="O227" s="84" t="str">
        <f t="shared" si="103"/>
        <v>-</v>
      </c>
      <c r="P227" s="84" t="str">
        <f t="shared" si="104"/>
        <v>-</v>
      </c>
      <c r="Q227" s="84" t="str">
        <f t="shared" si="105"/>
        <v>-</v>
      </c>
      <c r="R227" s="84" t="str">
        <f t="shared" si="106"/>
        <v>-</v>
      </c>
      <c r="S227" s="84" t="str">
        <f t="shared" si="107"/>
        <v>-</v>
      </c>
      <c r="T227" s="84" t="str">
        <f t="shared" si="108"/>
        <v>R13</v>
      </c>
      <c r="U227" s="84" t="str">
        <f t="shared" si="109"/>
        <v>R13</v>
      </c>
      <c r="V227" s="84" t="str">
        <f t="shared" si="110"/>
        <v>-</v>
      </c>
      <c r="W227" s="84" t="str">
        <f t="shared" si="111"/>
        <v>-</v>
      </c>
      <c r="X227" s="84" t="str">
        <f t="shared" si="112"/>
        <v>-</v>
      </c>
      <c r="Y227" s="84" t="str">
        <f t="shared" si="113"/>
        <v>-</v>
      </c>
      <c r="Z227" s="84" t="str">
        <f t="shared" si="114"/>
        <v>R13</v>
      </c>
      <c r="AA227" s="84" t="str">
        <f t="shared" si="115"/>
        <v>-</v>
      </c>
      <c r="AB227" s="84" t="str">
        <f t="shared" si="116"/>
        <v>-</v>
      </c>
      <c r="AC227" s="84" t="str">
        <f t="shared" si="117"/>
        <v>R13</v>
      </c>
      <c r="AD227" s="84" t="str">
        <f t="shared" si="118"/>
        <v>-</v>
      </c>
      <c r="AH227" s="38" t="str">
        <f t="shared" si="119"/>
        <v>Pilhas e acumuladores abrangidos em 16 06 01, 16 06 02 ou 16 06 03 e pilhas e acumuladores, não triados, contendo desses acumuladores ou pilhas</v>
      </c>
    </row>
    <row r="228" spans="1:34" x14ac:dyDescent="0.2">
      <c r="A228" s="82" t="s">
        <v>46</v>
      </c>
      <c r="B228" s="83" t="str">
        <f t="shared" si="90"/>
        <v>Pilhas e acumuladores, não abrangidos em 20 01 33</v>
      </c>
      <c r="C228" s="84" t="str">
        <f t="shared" si="91"/>
        <v>R13</v>
      </c>
      <c r="D228" s="84" t="str">
        <f t="shared" si="92"/>
        <v>-</v>
      </c>
      <c r="E228" s="84" t="str">
        <f t="shared" si="93"/>
        <v>R13</v>
      </c>
      <c r="F228" s="84" t="str">
        <f t="shared" si="94"/>
        <v>-</v>
      </c>
      <c r="G228" s="84" t="str">
        <f t="shared" si="95"/>
        <v>R13</v>
      </c>
      <c r="H228" s="84" t="str">
        <f t="shared" si="96"/>
        <v>R13</v>
      </c>
      <c r="I228" s="84" t="str">
        <f t="shared" si="97"/>
        <v>-</v>
      </c>
      <c r="J228" s="84" t="str">
        <f t="shared" si="98"/>
        <v>R13</v>
      </c>
      <c r="K228" s="84" t="str">
        <f t="shared" si="99"/>
        <v>R13</v>
      </c>
      <c r="L228" s="84" t="str">
        <f t="shared" si="100"/>
        <v>R13</v>
      </c>
      <c r="M228" s="84" t="str">
        <f t="shared" si="101"/>
        <v>-</v>
      </c>
      <c r="N228" s="84" t="str">
        <f t="shared" si="102"/>
        <v>-</v>
      </c>
      <c r="O228" s="84" t="str">
        <f t="shared" si="103"/>
        <v>-</v>
      </c>
      <c r="P228" s="84" t="str">
        <f t="shared" si="104"/>
        <v>-</v>
      </c>
      <c r="Q228" s="84" t="str">
        <f t="shared" si="105"/>
        <v>-</v>
      </c>
      <c r="R228" s="84" t="str">
        <f t="shared" si="106"/>
        <v>-</v>
      </c>
      <c r="S228" s="84" t="str">
        <f t="shared" si="107"/>
        <v>-</v>
      </c>
      <c r="T228" s="84" t="str">
        <f t="shared" si="108"/>
        <v>R13</v>
      </c>
      <c r="U228" s="84" t="str">
        <f t="shared" si="109"/>
        <v>R13</v>
      </c>
      <c r="V228" s="84" t="str">
        <f t="shared" si="110"/>
        <v>R13</v>
      </c>
      <c r="W228" s="84" t="str">
        <f t="shared" si="111"/>
        <v>-</v>
      </c>
      <c r="X228" s="84" t="str">
        <f t="shared" si="112"/>
        <v>-</v>
      </c>
      <c r="Y228" s="84" t="str">
        <f t="shared" si="113"/>
        <v>-</v>
      </c>
      <c r="Z228" s="84" t="str">
        <f t="shared" si="114"/>
        <v>-</v>
      </c>
      <c r="AA228" s="84" t="str">
        <f t="shared" si="115"/>
        <v>-</v>
      </c>
      <c r="AB228" s="84" t="str">
        <f t="shared" si="116"/>
        <v>-</v>
      </c>
      <c r="AC228" s="84" t="str">
        <f t="shared" si="117"/>
        <v>R13</v>
      </c>
      <c r="AD228" s="84" t="str">
        <f t="shared" si="118"/>
        <v>-</v>
      </c>
      <c r="AH228" s="38" t="str">
        <f t="shared" si="119"/>
        <v>Pilhas e acumuladores, não abrangidos em 20 01 33</v>
      </c>
    </row>
    <row r="229" spans="1:34" x14ac:dyDescent="0.2">
      <c r="A229" s="82" t="s">
        <v>575</v>
      </c>
      <c r="B229" s="83" t="str">
        <f t="shared" si="90"/>
        <v>Equipamento elétrico e eletrónico fora de uso, não abrangido em 20 01 21 ou 20 01 23, contendo componentes perigosos</v>
      </c>
      <c r="C229" s="84" t="str">
        <f t="shared" si="91"/>
        <v>R13</v>
      </c>
      <c r="D229" s="84" t="str">
        <f t="shared" si="92"/>
        <v>-</v>
      </c>
      <c r="E229" s="84" t="str">
        <f t="shared" si="93"/>
        <v>R13</v>
      </c>
      <c r="F229" s="84" t="str">
        <f t="shared" si="94"/>
        <v>-</v>
      </c>
      <c r="G229" s="84" t="str">
        <f t="shared" si="95"/>
        <v>R13</v>
      </c>
      <c r="H229" s="84" t="str">
        <f t="shared" si="96"/>
        <v>R13</v>
      </c>
      <c r="I229" s="84" t="str">
        <f t="shared" si="97"/>
        <v>-</v>
      </c>
      <c r="J229" s="84" t="str">
        <f t="shared" si="98"/>
        <v>-</v>
      </c>
      <c r="K229" s="84" t="str">
        <f t="shared" si="99"/>
        <v>-</v>
      </c>
      <c r="L229" s="84" t="str">
        <f t="shared" si="100"/>
        <v>R13</v>
      </c>
      <c r="M229" s="84" t="str">
        <f t="shared" si="101"/>
        <v>-</v>
      </c>
      <c r="N229" s="84" t="str">
        <f t="shared" si="102"/>
        <v>-</v>
      </c>
      <c r="O229" s="84" t="str">
        <f t="shared" si="103"/>
        <v>-</v>
      </c>
      <c r="P229" s="84" t="str">
        <f t="shared" si="104"/>
        <v>-</v>
      </c>
      <c r="Q229" s="84" t="str">
        <f t="shared" si="105"/>
        <v>-</v>
      </c>
      <c r="R229" s="84" t="str">
        <f t="shared" si="106"/>
        <v>-</v>
      </c>
      <c r="S229" s="84" t="str">
        <f t="shared" si="107"/>
        <v>-</v>
      </c>
      <c r="T229" s="84" t="str">
        <f t="shared" si="108"/>
        <v>R13</v>
      </c>
      <c r="U229" s="84" t="str">
        <f t="shared" si="109"/>
        <v>R13</v>
      </c>
      <c r="V229" s="84" t="str">
        <f t="shared" si="110"/>
        <v>R12/R13</v>
      </c>
      <c r="W229" s="84" t="str">
        <f t="shared" si="111"/>
        <v>-</v>
      </c>
      <c r="X229" s="84" t="str">
        <f t="shared" si="112"/>
        <v>-</v>
      </c>
      <c r="Y229" s="84" t="str">
        <f t="shared" si="113"/>
        <v>-</v>
      </c>
      <c r="Z229" s="84" t="str">
        <f t="shared" si="114"/>
        <v>-</v>
      </c>
      <c r="AA229" s="84" t="str">
        <f t="shared" si="115"/>
        <v>-</v>
      </c>
      <c r="AB229" s="84" t="str">
        <f t="shared" si="116"/>
        <v>R12/R13</v>
      </c>
      <c r="AC229" s="84" t="str">
        <f t="shared" si="117"/>
        <v>-</v>
      </c>
      <c r="AD229" s="84" t="str">
        <f t="shared" si="118"/>
        <v>R13</v>
      </c>
      <c r="AH229" s="38" t="str">
        <f t="shared" si="119"/>
        <v>Equipamento elétrico e eletrónico fora de uso, não abrangido em 20 01 21 ou 20 01 23, contendo componentes perigosos</v>
      </c>
    </row>
    <row r="230" spans="1:34" x14ac:dyDescent="0.2">
      <c r="A230" s="82" t="s">
        <v>127</v>
      </c>
      <c r="B230" s="83" t="str">
        <f t="shared" si="90"/>
        <v>Equipamento elétrico e eletrónico fora de uso, não abrangido em 20 01 21, 20 01 23 ou 20 01 35</v>
      </c>
      <c r="C230" s="84" t="str">
        <f t="shared" si="91"/>
        <v>-</v>
      </c>
      <c r="D230" s="84" t="str">
        <f t="shared" si="92"/>
        <v>-</v>
      </c>
      <c r="E230" s="84" t="str">
        <f t="shared" si="93"/>
        <v>R13</v>
      </c>
      <c r="F230" s="84" t="str">
        <f t="shared" si="94"/>
        <v>-</v>
      </c>
      <c r="G230" s="84" t="str">
        <f t="shared" si="95"/>
        <v>R13</v>
      </c>
      <c r="H230" s="84" t="str">
        <f t="shared" si="96"/>
        <v>R13</v>
      </c>
      <c r="I230" s="84" t="str">
        <f t="shared" si="97"/>
        <v>-</v>
      </c>
      <c r="J230" s="84" t="str">
        <f t="shared" si="98"/>
        <v>-</v>
      </c>
      <c r="K230" s="84" t="str">
        <f t="shared" si="99"/>
        <v>-</v>
      </c>
      <c r="L230" s="84" t="str">
        <f t="shared" si="100"/>
        <v>R13</v>
      </c>
      <c r="M230" s="84" t="str">
        <f t="shared" si="101"/>
        <v>-</v>
      </c>
      <c r="N230" s="84" t="str">
        <f t="shared" si="102"/>
        <v>-</v>
      </c>
      <c r="O230" s="84" t="str">
        <f t="shared" si="103"/>
        <v>-</v>
      </c>
      <c r="P230" s="84" t="str">
        <f t="shared" si="104"/>
        <v>-</v>
      </c>
      <c r="Q230" s="84" t="str">
        <f t="shared" si="105"/>
        <v>-</v>
      </c>
      <c r="R230" s="84" t="str">
        <f t="shared" si="106"/>
        <v>-</v>
      </c>
      <c r="S230" s="84" t="str">
        <f t="shared" si="107"/>
        <v>-</v>
      </c>
      <c r="T230" s="84" t="str">
        <f t="shared" si="108"/>
        <v>-</v>
      </c>
      <c r="U230" s="84" t="str">
        <f t="shared" si="109"/>
        <v>R12, R13</v>
      </c>
      <c r="V230" s="84" t="str">
        <f t="shared" si="110"/>
        <v>R12/R13</v>
      </c>
      <c r="W230" s="84" t="str">
        <f t="shared" si="111"/>
        <v>-</v>
      </c>
      <c r="X230" s="84" t="str">
        <f t="shared" si="112"/>
        <v>-</v>
      </c>
      <c r="Y230" s="84" t="str">
        <f t="shared" si="113"/>
        <v>-</v>
      </c>
      <c r="Z230" s="84" t="str">
        <f t="shared" si="114"/>
        <v>-</v>
      </c>
      <c r="AA230" s="84" t="str">
        <f t="shared" si="115"/>
        <v>-</v>
      </c>
      <c r="AB230" s="84" t="str">
        <f t="shared" si="116"/>
        <v>-</v>
      </c>
      <c r="AC230" s="84" t="str">
        <f t="shared" si="117"/>
        <v>-</v>
      </c>
      <c r="AD230" s="84" t="str">
        <f t="shared" si="118"/>
        <v>R13</v>
      </c>
      <c r="AH230" s="38" t="str">
        <f t="shared" si="119"/>
        <v>Equipamento elétrico e eletrónico fora de uso, não abrangido em 20 01 21, 20 01 23 ou 20 01 35</v>
      </c>
    </row>
    <row r="231" spans="1:34" x14ac:dyDescent="0.2">
      <c r="A231" s="82" t="s">
        <v>177</v>
      </c>
      <c r="B231" s="83" t="str">
        <f t="shared" si="90"/>
        <v>Equipamento elétrico e eletrónico fora de uso, não abrangido em 20 01 21, 20 01 23 ou 20 01 35</v>
      </c>
      <c r="C231" s="84" t="str">
        <f t="shared" si="91"/>
        <v>R12/R13</v>
      </c>
      <c r="D231" s="84" t="str">
        <f t="shared" si="92"/>
        <v>-</v>
      </c>
      <c r="E231" s="84" t="str">
        <f t="shared" si="93"/>
        <v>-</v>
      </c>
      <c r="F231" s="84" t="str">
        <f t="shared" si="94"/>
        <v>-</v>
      </c>
      <c r="G231" s="84" t="str">
        <f t="shared" si="95"/>
        <v>-</v>
      </c>
      <c r="H231" s="84" t="str">
        <f t="shared" si="96"/>
        <v>-</v>
      </c>
      <c r="I231" s="84" t="str">
        <f t="shared" si="97"/>
        <v>-</v>
      </c>
      <c r="J231" s="84" t="str">
        <f t="shared" si="98"/>
        <v>-</v>
      </c>
      <c r="K231" s="84" t="str">
        <f t="shared" si="99"/>
        <v>-</v>
      </c>
      <c r="L231" s="84" t="str">
        <f t="shared" si="100"/>
        <v>-</v>
      </c>
      <c r="M231" s="84" t="str">
        <f t="shared" si="101"/>
        <v>-</v>
      </c>
      <c r="N231" s="84" t="str">
        <f t="shared" si="102"/>
        <v>-</v>
      </c>
      <c r="O231" s="84" t="str">
        <f t="shared" si="103"/>
        <v>-</v>
      </c>
      <c r="P231" s="84" t="str">
        <f t="shared" si="104"/>
        <v>-</v>
      </c>
      <c r="Q231" s="84" t="str">
        <f t="shared" si="105"/>
        <v>-</v>
      </c>
      <c r="R231" s="84" t="str">
        <f t="shared" si="106"/>
        <v>-</v>
      </c>
      <c r="S231" s="84" t="str">
        <f t="shared" si="107"/>
        <v>R13D</v>
      </c>
      <c r="T231" s="84" t="str">
        <f t="shared" si="108"/>
        <v>R12/R13</v>
      </c>
      <c r="U231" s="84" t="str">
        <f t="shared" si="109"/>
        <v>-</v>
      </c>
      <c r="V231" s="84" t="str">
        <f t="shared" si="110"/>
        <v>-</v>
      </c>
      <c r="W231" s="84" t="str">
        <f t="shared" si="111"/>
        <v>-</v>
      </c>
      <c r="X231" s="84" t="str">
        <f t="shared" si="112"/>
        <v>-</v>
      </c>
      <c r="Y231" s="84" t="str">
        <f t="shared" si="113"/>
        <v>-</v>
      </c>
      <c r="Z231" s="84" t="str">
        <f t="shared" si="114"/>
        <v>-</v>
      </c>
      <c r="AA231" s="84" t="str">
        <f t="shared" si="115"/>
        <v>-</v>
      </c>
      <c r="AB231" s="84" t="str">
        <f t="shared" si="116"/>
        <v>R12/R13</v>
      </c>
      <c r="AC231" s="84" t="str">
        <f t="shared" si="117"/>
        <v>-</v>
      </c>
      <c r="AD231" s="84" t="str">
        <f t="shared" si="118"/>
        <v>-</v>
      </c>
      <c r="AH231" s="38" t="str">
        <f t="shared" si="119"/>
        <v>Equipamento elétrico e eletrónico fora de uso, não abrangido em 20 01 21, 20 01 23 ou 20 01 35</v>
      </c>
    </row>
    <row r="232" spans="1:34" x14ac:dyDescent="0.2">
      <c r="A232" s="82" t="s">
        <v>681</v>
      </c>
      <c r="B232" s="83" t="str">
        <f t="shared" si="90"/>
        <v>Madeira contendo substâncias perigosas</v>
      </c>
      <c r="C232" s="84" t="str">
        <f t="shared" si="91"/>
        <v>-</v>
      </c>
      <c r="D232" s="84" t="str">
        <f t="shared" si="92"/>
        <v>-</v>
      </c>
      <c r="E232" s="84" t="str">
        <f t="shared" si="93"/>
        <v>-</v>
      </c>
      <c r="F232" s="84" t="str">
        <f t="shared" si="94"/>
        <v>-</v>
      </c>
      <c r="G232" s="84" t="str">
        <f t="shared" si="95"/>
        <v>-</v>
      </c>
      <c r="H232" s="84" t="str">
        <f t="shared" si="96"/>
        <v>-</v>
      </c>
      <c r="I232" s="84" t="str">
        <f t="shared" si="97"/>
        <v>-</v>
      </c>
      <c r="J232" s="84" t="str">
        <f t="shared" si="98"/>
        <v>-</v>
      </c>
      <c r="K232" s="84" t="str">
        <f t="shared" si="99"/>
        <v>-</v>
      </c>
      <c r="L232" s="84" t="str">
        <f t="shared" si="100"/>
        <v>-</v>
      </c>
      <c r="M232" s="84" t="str">
        <f t="shared" si="101"/>
        <v>-</v>
      </c>
      <c r="N232" s="84" t="str">
        <f t="shared" si="102"/>
        <v>-</v>
      </c>
      <c r="O232" s="84" t="str">
        <f t="shared" si="103"/>
        <v>-</v>
      </c>
      <c r="P232" s="84" t="str">
        <f t="shared" si="104"/>
        <v>-</v>
      </c>
      <c r="Q232" s="84" t="str">
        <f t="shared" si="105"/>
        <v>-</v>
      </c>
      <c r="R232" s="84" t="str">
        <f t="shared" si="106"/>
        <v>-</v>
      </c>
      <c r="S232" s="84" t="str">
        <f t="shared" si="107"/>
        <v>-</v>
      </c>
      <c r="T232" s="84" t="str">
        <f t="shared" si="108"/>
        <v>-</v>
      </c>
      <c r="U232" s="84" t="str">
        <f t="shared" si="109"/>
        <v>R13</v>
      </c>
      <c r="V232" s="84" t="str">
        <f t="shared" si="110"/>
        <v>-</v>
      </c>
      <c r="W232" s="84" t="str">
        <f t="shared" si="111"/>
        <v>-</v>
      </c>
      <c r="X232" s="84" t="str">
        <f t="shared" si="112"/>
        <v>-</v>
      </c>
      <c r="Y232" s="84" t="str">
        <f t="shared" si="113"/>
        <v>-</v>
      </c>
      <c r="Z232" s="84" t="str">
        <f t="shared" si="114"/>
        <v>-</v>
      </c>
      <c r="AA232" s="84" t="str">
        <f t="shared" si="115"/>
        <v>-</v>
      </c>
      <c r="AB232" s="84" t="str">
        <f t="shared" si="116"/>
        <v>-</v>
      </c>
      <c r="AC232" s="84" t="str">
        <f t="shared" si="117"/>
        <v>-</v>
      </c>
      <c r="AD232" s="84" t="str">
        <f t="shared" si="118"/>
        <v>-</v>
      </c>
      <c r="AH232" s="38" t="str">
        <f t="shared" si="119"/>
        <v>Madeira contendo substâncias perigosas</v>
      </c>
    </row>
    <row r="233" spans="1:34" x14ac:dyDescent="0.2">
      <c r="A233" s="82" t="s">
        <v>128</v>
      </c>
      <c r="B233" s="83" t="str">
        <f t="shared" si="90"/>
        <v>Madeira não abrangida em 20 01 37</v>
      </c>
      <c r="C233" s="84" t="str">
        <f t="shared" si="91"/>
        <v>-</v>
      </c>
      <c r="D233" s="84" t="str">
        <f t="shared" si="92"/>
        <v>-</v>
      </c>
      <c r="E233" s="84" t="str">
        <f t="shared" si="93"/>
        <v>R12/R13</v>
      </c>
      <c r="F233" s="84" t="str">
        <f t="shared" si="94"/>
        <v>R1/R3</v>
      </c>
      <c r="G233" s="84" t="str">
        <f t="shared" si="95"/>
        <v>R12/D13, R13/D15</v>
      </c>
      <c r="H233" s="84" t="str">
        <f t="shared" si="96"/>
        <v>R13/D15</v>
      </c>
      <c r="I233" s="84" t="str">
        <f t="shared" si="97"/>
        <v>-</v>
      </c>
      <c r="J233" s="84" t="str">
        <f t="shared" si="98"/>
        <v>-</v>
      </c>
      <c r="K233" s="84" t="str">
        <f t="shared" si="99"/>
        <v>-</v>
      </c>
      <c r="L233" s="84" t="str">
        <f t="shared" si="100"/>
        <v>R13</v>
      </c>
      <c r="M233" s="84" t="str">
        <f t="shared" si="101"/>
        <v>-</v>
      </c>
      <c r="N233" s="84" t="str">
        <f t="shared" si="102"/>
        <v>-</v>
      </c>
      <c r="O233" s="84" t="str">
        <f t="shared" si="103"/>
        <v>-</v>
      </c>
      <c r="P233" s="84" t="str">
        <f t="shared" si="104"/>
        <v>-</v>
      </c>
      <c r="Q233" s="84" t="str">
        <f t="shared" si="105"/>
        <v>-</v>
      </c>
      <c r="R233" s="84" t="str">
        <f t="shared" si="106"/>
        <v>-</v>
      </c>
      <c r="S233" s="84" t="str">
        <f t="shared" si="107"/>
        <v>R12I/D13/R3A</v>
      </c>
      <c r="T233" s="84" t="str">
        <f t="shared" si="108"/>
        <v>-</v>
      </c>
      <c r="U233" s="84" t="str">
        <f t="shared" si="109"/>
        <v>D13</v>
      </c>
      <c r="V233" s="84" t="str">
        <f t="shared" si="110"/>
        <v>R12/R13</v>
      </c>
      <c r="W233" s="84" t="str">
        <f t="shared" si="111"/>
        <v>-</v>
      </c>
      <c r="X233" s="84" t="str">
        <f t="shared" si="112"/>
        <v>-</v>
      </c>
      <c r="Y233" s="84" t="str">
        <f t="shared" si="113"/>
        <v>-</v>
      </c>
      <c r="Z233" s="84" t="str">
        <f t="shared" si="114"/>
        <v>-</v>
      </c>
      <c r="AA233" s="84" t="str">
        <f t="shared" si="115"/>
        <v>-</v>
      </c>
      <c r="AB233" s="84" t="str">
        <f t="shared" si="116"/>
        <v>-</v>
      </c>
      <c r="AC233" s="84" t="str">
        <f t="shared" si="117"/>
        <v>-</v>
      </c>
      <c r="AD233" s="84" t="str">
        <f t="shared" si="118"/>
        <v>-</v>
      </c>
      <c r="AH233" s="38" t="str">
        <f t="shared" si="119"/>
        <v>Madeira não abrangida em 20 01 37</v>
      </c>
    </row>
    <row r="234" spans="1:34" x14ac:dyDescent="0.2">
      <c r="A234" s="82" t="s">
        <v>55</v>
      </c>
      <c r="B234" s="83" t="str">
        <f t="shared" si="90"/>
        <v>Plásticos</v>
      </c>
      <c r="C234" s="84" t="str">
        <f t="shared" si="91"/>
        <v>-</v>
      </c>
      <c r="D234" s="84" t="str">
        <f t="shared" si="92"/>
        <v>-</v>
      </c>
      <c r="E234" s="84" t="str">
        <f t="shared" si="93"/>
        <v>R12/R13</v>
      </c>
      <c r="F234" s="84" t="str">
        <f t="shared" si="94"/>
        <v>R1</v>
      </c>
      <c r="G234" s="84" t="str">
        <f t="shared" si="95"/>
        <v>R12/D13, R13/D15</v>
      </c>
      <c r="H234" s="84" t="str">
        <f t="shared" si="96"/>
        <v>R13/D15</v>
      </c>
      <c r="I234" s="84" t="str">
        <f t="shared" si="97"/>
        <v>-</v>
      </c>
      <c r="J234" s="84" t="str">
        <f t="shared" si="98"/>
        <v>-</v>
      </c>
      <c r="K234" s="84" t="str">
        <f t="shared" si="99"/>
        <v>-</v>
      </c>
      <c r="L234" s="84" t="str">
        <f t="shared" si="100"/>
        <v>R13</v>
      </c>
      <c r="M234" s="84" t="str">
        <f t="shared" si="101"/>
        <v>-</v>
      </c>
      <c r="N234" s="84" t="str">
        <f t="shared" si="102"/>
        <v>-</v>
      </c>
      <c r="O234" s="84" t="str">
        <f t="shared" si="103"/>
        <v>-</v>
      </c>
      <c r="P234" s="84" t="str">
        <f t="shared" si="104"/>
        <v>-</v>
      </c>
      <c r="Q234" s="84" t="str">
        <f t="shared" si="105"/>
        <v>-</v>
      </c>
      <c r="R234" s="84" t="str">
        <f t="shared" si="106"/>
        <v>R12</v>
      </c>
      <c r="S234" s="84" t="str">
        <f t="shared" si="107"/>
        <v>R12I/D13</v>
      </c>
      <c r="T234" s="84" t="str">
        <f t="shared" si="108"/>
        <v>R12/D13</v>
      </c>
      <c r="U234" s="84" t="str">
        <f t="shared" si="109"/>
        <v>R12</v>
      </c>
      <c r="V234" s="84" t="str">
        <f t="shared" si="110"/>
        <v>R12/R13</v>
      </c>
      <c r="W234" s="84" t="str">
        <f t="shared" si="111"/>
        <v>-</v>
      </c>
      <c r="X234" s="84" t="str">
        <f t="shared" si="112"/>
        <v>-</v>
      </c>
      <c r="Y234" s="84" t="str">
        <f t="shared" si="113"/>
        <v>-</v>
      </c>
      <c r="Z234" s="84" t="str">
        <f t="shared" si="114"/>
        <v>-</v>
      </c>
      <c r="AA234" s="84" t="str">
        <f t="shared" si="115"/>
        <v>-</v>
      </c>
      <c r="AB234" s="84" t="str">
        <f t="shared" si="116"/>
        <v>-</v>
      </c>
      <c r="AC234" s="84" t="str">
        <f t="shared" si="117"/>
        <v>-</v>
      </c>
      <c r="AD234" s="84" t="str">
        <f t="shared" si="118"/>
        <v>-</v>
      </c>
      <c r="AH234" s="38" t="str">
        <f t="shared" si="119"/>
        <v>Plásticos</v>
      </c>
    </row>
    <row r="235" spans="1:34" x14ac:dyDescent="0.2">
      <c r="A235" s="82" t="s">
        <v>24</v>
      </c>
      <c r="B235" s="83" t="str">
        <f t="shared" si="90"/>
        <v>Metais</v>
      </c>
      <c r="C235" s="84" t="str">
        <f t="shared" si="91"/>
        <v>R12/R13</v>
      </c>
      <c r="D235" s="84" t="str">
        <f t="shared" si="92"/>
        <v>R12</v>
      </c>
      <c r="E235" s="84" t="str">
        <f t="shared" si="93"/>
        <v>R12/R13</v>
      </c>
      <c r="F235" s="84" t="str">
        <f t="shared" si="94"/>
        <v>-</v>
      </c>
      <c r="G235" s="84" t="str">
        <f t="shared" si="95"/>
        <v>R12/R13</v>
      </c>
      <c r="H235" s="84" t="str">
        <f t="shared" si="96"/>
        <v>R13</v>
      </c>
      <c r="I235" s="84" t="str">
        <f t="shared" si="97"/>
        <v>-</v>
      </c>
      <c r="J235" s="84" t="str">
        <f t="shared" si="98"/>
        <v>R12</v>
      </c>
      <c r="K235" s="84" t="str">
        <f t="shared" si="99"/>
        <v>-</v>
      </c>
      <c r="L235" s="84" t="str">
        <f t="shared" si="100"/>
        <v>R13</v>
      </c>
      <c r="M235" s="84" t="str">
        <f t="shared" si="101"/>
        <v>R12</v>
      </c>
      <c r="N235" s="84" t="str">
        <f t="shared" si="102"/>
        <v>-</v>
      </c>
      <c r="O235" s="84" t="str">
        <f t="shared" si="103"/>
        <v>-</v>
      </c>
      <c r="P235" s="84" t="str">
        <f t="shared" si="104"/>
        <v>-</v>
      </c>
      <c r="Q235" s="84" t="str">
        <f t="shared" si="105"/>
        <v>R12</v>
      </c>
      <c r="R235" s="84" t="str">
        <f t="shared" si="106"/>
        <v>-</v>
      </c>
      <c r="S235" s="84" t="str">
        <f t="shared" si="107"/>
        <v>R12B/R12J</v>
      </c>
      <c r="T235" s="84" t="str">
        <f t="shared" si="108"/>
        <v>R12/R13</v>
      </c>
      <c r="U235" s="84" t="str">
        <f t="shared" si="109"/>
        <v>R12</v>
      </c>
      <c r="V235" s="84" t="str">
        <f t="shared" si="110"/>
        <v>R12/R13</v>
      </c>
      <c r="W235" s="84" t="str">
        <f t="shared" si="111"/>
        <v>-</v>
      </c>
      <c r="X235" s="84" t="str">
        <f t="shared" si="112"/>
        <v>-</v>
      </c>
      <c r="Y235" s="84" t="str">
        <f t="shared" si="113"/>
        <v>-</v>
      </c>
      <c r="Z235" s="84" t="str">
        <f t="shared" si="114"/>
        <v>-</v>
      </c>
      <c r="AA235" s="84" t="str">
        <f t="shared" si="115"/>
        <v>-</v>
      </c>
      <c r="AB235" s="84" t="str">
        <f t="shared" si="116"/>
        <v>R12/R13</v>
      </c>
      <c r="AC235" s="84" t="str">
        <f t="shared" si="117"/>
        <v>-</v>
      </c>
      <c r="AD235" s="84" t="str">
        <f t="shared" si="118"/>
        <v>R12</v>
      </c>
      <c r="AH235" s="38" t="str">
        <f t="shared" si="119"/>
        <v>Metais</v>
      </c>
    </row>
    <row r="236" spans="1:34" x14ac:dyDescent="0.2">
      <c r="A236" s="82" t="s">
        <v>254</v>
      </c>
      <c r="B236" s="83" t="str">
        <f t="shared" si="90"/>
        <v>Resíduos da limpeza de chaminés</v>
      </c>
      <c r="C236" s="84" t="str">
        <f t="shared" si="91"/>
        <v>-</v>
      </c>
      <c r="D236" s="84" t="str">
        <f t="shared" si="92"/>
        <v>-</v>
      </c>
      <c r="E236" s="84" t="str">
        <f t="shared" si="93"/>
        <v>-</v>
      </c>
      <c r="F236" s="84" t="str">
        <f t="shared" si="94"/>
        <v>-</v>
      </c>
      <c r="G236" s="84" t="str">
        <f t="shared" si="95"/>
        <v>-</v>
      </c>
      <c r="H236" s="84" t="str">
        <f t="shared" si="96"/>
        <v>-</v>
      </c>
      <c r="I236" s="84" t="str">
        <f t="shared" si="97"/>
        <v>-</v>
      </c>
      <c r="J236" s="84" t="str">
        <f t="shared" si="98"/>
        <v>-</v>
      </c>
      <c r="K236" s="84" t="str">
        <f t="shared" si="99"/>
        <v>-</v>
      </c>
      <c r="L236" s="84" t="str">
        <f t="shared" si="100"/>
        <v>-</v>
      </c>
      <c r="M236" s="84" t="str">
        <f t="shared" si="101"/>
        <v>-</v>
      </c>
      <c r="N236" s="84" t="str">
        <f t="shared" si="102"/>
        <v>-</v>
      </c>
      <c r="O236" s="84" t="str">
        <f t="shared" si="103"/>
        <v>-</v>
      </c>
      <c r="P236" s="84" t="str">
        <f t="shared" si="104"/>
        <v>-</v>
      </c>
      <c r="Q236" s="84" t="str">
        <f t="shared" si="105"/>
        <v>-</v>
      </c>
      <c r="R236" s="84" t="str">
        <f t="shared" si="106"/>
        <v>-</v>
      </c>
      <c r="S236" s="84" t="str">
        <f t="shared" si="107"/>
        <v>-</v>
      </c>
      <c r="T236" s="84" t="str">
        <f t="shared" si="108"/>
        <v>-</v>
      </c>
      <c r="U236" s="84" t="str">
        <f t="shared" si="109"/>
        <v>D13</v>
      </c>
      <c r="V236" s="84" t="str">
        <f t="shared" si="110"/>
        <v>-</v>
      </c>
      <c r="W236" s="84" t="str">
        <f t="shared" si="111"/>
        <v>-</v>
      </c>
      <c r="X236" s="84" t="str">
        <f t="shared" si="112"/>
        <v>R13</v>
      </c>
      <c r="Y236" s="84" t="str">
        <f t="shared" si="113"/>
        <v>-</v>
      </c>
      <c r="Z236" s="84" t="str">
        <f t="shared" si="114"/>
        <v>-</v>
      </c>
      <c r="AA236" s="84" t="str">
        <f t="shared" si="115"/>
        <v>-</v>
      </c>
      <c r="AB236" s="84" t="str">
        <f t="shared" si="116"/>
        <v>-</v>
      </c>
      <c r="AC236" s="84" t="str">
        <f t="shared" si="117"/>
        <v>-</v>
      </c>
      <c r="AD236" s="84" t="str">
        <f t="shared" si="118"/>
        <v>-</v>
      </c>
      <c r="AH236" s="38" t="str">
        <f t="shared" si="119"/>
        <v>Resíduos da limpeza de chaminés</v>
      </c>
    </row>
    <row r="237" spans="1:34" x14ac:dyDescent="0.2">
      <c r="A237" s="82" t="s">
        <v>91</v>
      </c>
      <c r="B237" s="83" t="str">
        <f t="shared" si="90"/>
        <v>Outras frações, sem outras especificações</v>
      </c>
      <c r="C237" s="84" t="str">
        <f t="shared" si="91"/>
        <v>-</v>
      </c>
      <c r="D237" s="84" t="str">
        <f t="shared" si="92"/>
        <v>-</v>
      </c>
      <c r="E237" s="84" t="str">
        <f t="shared" si="93"/>
        <v>-</v>
      </c>
      <c r="F237" s="84" t="str">
        <f t="shared" si="94"/>
        <v>R1/D1</v>
      </c>
      <c r="G237" s="84" t="str">
        <f t="shared" si="95"/>
        <v>-</v>
      </c>
      <c r="H237" s="84" t="str">
        <f t="shared" si="96"/>
        <v>-</v>
      </c>
      <c r="I237" s="84" t="str">
        <f t="shared" si="97"/>
        <v>-</v>
      </c>
      <c r="J237" s="84" t="str">
        <f t="shared" si="98"/>
        <v>-</v>
      </c>
      <c r="K237" s="84" t="str">
        <f t="shared" si="99"/>
        <v>-</v>
      </c>
      <c r="L237" s="84" t="str">
        <f t="shared" si="100"/>
        <v>R13</v>
      </c>
      <c r="M237" s="84" t="str">
        <f t="shared" si="101"/>
        <v>-</v>
      </c>
      <c r="N237" s="84" t="str">
        <f t="shared" si="102"/>
        <v>-</v>
      </c>
      <c r="O237" s="84" t="str">
        <f t="shared" si="103"/>
        <v>-</v>
      </c>
      <c r="P237" s="84" t="str">
        <f t="shared" si="104"/>
        <v>-</v>
      </c>
      <c r="Q237" s="84" t="str">
        <f t="shared" si="105"/>
        <v>-</v>
      </c>
      <c r="R237" s="84" t="str">
        <f t="shared" si="106"/>
        <v>-</v>
      </c>
      <c r="S237" s="84" t="str">
        <f t="shared" si="107"/>
        <v>R13D</v>
      </c>
      <c r="T237" s="84" t="str">
        <f t="shared" si="108"/>
        <v>-</v>
      </c>
      <c r="U237" s="84" t="str">
        <f t="shared" si="109"/>
        <v>D13, D15</v>
      </c>
      <c r="V237" s="84" t="str">
        <f t="shared" si="110"/>
        <v>R12/R13</v>
      </c>
      <c r="W237" s="84" t="str">
        <f t="shared" si="111"/>
        <v>-</v>
      </c>
      <c r="X237" s="84" t="str">
        <f t="shared" si="112"/>
        <v>R13</v>
      </c>
      <c r="Y237" s="84" t="str">
        <f t="shared" si="113"/>
        <v>-</v>
      </c>
      <c r="Z237" s="84" t="str">
        <f t="shared" si="114"/>
        <v>-</v>
      </c>
      <c r="AA237" s="84" t="str">
        <f t="shared" si="115"/>
        <v>-</v>
      </c>
      <c r="AB237" s="84" t="str">
        <f t="shared" si="116"/>
        <v>-</v>
      </c>
      <c r="AC237" s="84" t="str">
        <f t="shared" si="117"/>
        <v>-</v>
      </c>
      <c r="AD237" s="84" t="str">
        <f t="shared" si="118"/>
        <v>-</v>
      </c>
      <c r="AH237" s="38" t="str">
        <f t="shared" si="119"/>
        <v>Outras frações, sem outras especificações</v>
      </c>
    </row>
    <row r="238" spans="1:34" x14ac:dyDescent="0.2">
      <c r="A238" s="82" t="s">
        <v>129</v>
      </c>
      <c r="B238" s="83" t="str">
        <f t="shared" si="90"/>
        <v>Resíduos biodegradáveis</v>
      </c>
      <c r="C238" s="84" t="str">
        <f t="shared" si="91"/>
        <v>-</v>
      </c>
      <c r="D238" s="84" t="str">
        <f t="shared" si="92"/>
        <v>-</v>
      </c>
      <c r="E238" s="84" t="str">
        <f t="shared" si="93"/>
        <v>R12/R13</v>
      </c>
      <c r="F238" s="84" t="str">
        <f t="shared" si="94"/>
        <v>R1/R3</v>
      </c>
      <c r="G238" s="84" t="str">
        <f t="shared" si="95"/>
        <v>R12/R13</v>
      </c>
      <c r="H238" s="84" t="str">
        <f t="shared" si="96"/>
        <v>R13</v>
      </c>
      <c r="I238" s="84" t="str">
        <f t="shared" si="97"/>
        <v>-</v>
      </c>
      <c r="J238" s="84" t="str">
        <f t="shared" si="98"/>
        <v>-</v>
      </c>
      <c r="K238" s="84" t="str">
        <f t="shared" si="99"/>
        <v>-</v>
      </c>
      <c r="L238" s="84" t="str">
        <f t="shared" si="100"/>
        <v xml:space="preserve">R3/R13 </v>
      </c>
      <c r="M238" s="84" t="str">
        <f t="shared" si="101"/>
        <v>-</v>
      </c>
      <c r="N238" s="84" t="str">
        <f t="shared" si="102"/>
        <v>-</v>
      </c>
      <c r="O238" s="84" t="str">
        <f t="shared" si="103"/>
        <v>-</v>
      </c>
      <c r="P238" s="84" t="str">
        <f t="shared" si="104"/>
        <v>-</v>
      </c>
      <c r="Q238" s="84" t="str">
        <f t="shared" si="105"/>
        <v>-</v>
      </c>
      <c r="R238" s="84" t="str">
        <f t="shared" si="106"/>
        <v>-</v>
      </c>
      <c r="S238" s="84" t="str">
        <f t="shared" si="107"/>
        <v>R13B/R13D/D15</v>
      </c>
      <c r="T238" s="84" t="str">
        <f t="shared" si="108"/>
        <v>R13/D15</v>
      </c>
      <c r="U238" s="84" t="str">
        <f t="shared" si="109"/>
        <v>D13, D15</v>
      </c>
      <c r="V238" s="84" t="str">
        <f t="shared" si="110"/>
        <v>R13/D15</v>
      </c>
      <c r="W238" s="84" t="str">
        <f t="shared" si="111"/>
        <v>-</v>
      </c>
      <c r="X238" s="84" t="str">
        <f t="shared" si="112"/>
        <v>-</v>
      </c>
      <c r="Y238" s="84" t="str">
        <f t="shared" si="113"/>
        <v>-</v>
      </c>
      <c r="Z238" s="84" t="str">
        <f t="shared" si="114"/>
        <v>-</v>
      </c>
      <c r="AA238" s="84" t="str">
        <f t="shared" si="115"/>
        <v>-</v>
      </c>
      <c r="AB238" s="84" t="str">
        <f t="shared" si="116"/>
        <v>-</v>
      </c>
      <c r="AC238" s="84" t="str">
        <f t="shared" si="117"/>
        <v>-</v>
      </c>
      <c r="AD238" s="84" t="str">
        <f t="shared" si="118"/>
        <v>-</v>
      </c>
      <c r="AH238" s="38" t="str">
        <f t="shared" si="119"/>
        <v>Resíduos biodegradáveis</v>
      </c>
    </row>
    <row r="239" spans="1:34" x14ac:dyDescent="0.2">
      <c r="A239" s="82" t="s">
        <v>130</v>
      </c>
      <c r="B239" s="83" t="str">
        <f t="shared" si="90"/>
        <v>Terras e pedras</v>
      </c>
      <c r="C239" s="84" t="str">
        <f t="shared" si="91"/>
        <v>-</v>
      </c>
      <c r="D239" s="84" t="str">
        <f t="shared" si="92"/>
        <v>-</v>
      </c>
      <c r="E239" s="84" t="str">
        <f t="shared" si="93"/>
        <v xml:space="preserve">D1 </v>
      </c>
      <c r="F239" s="84" t="str">
        <f t="shared" si="94"/>
        <v>-</v>
      </c>
      <c r="G239" s="84" t="str">
        <f t="shared" si="95"/>
        <v>-</v>
      </c>
      <c r="H239" s="84" t="str">
        <f t="shared" si="96"/>
        <v>-</v>
      </c>
      <c r="I239" s="84" t="str">
        <f t="shared" si="97"/>
        <v>-</v>
      </c>
      <c r="J239" s="84" t="str">
        <f t="shared" si="98"/>
        <v>-</v>
      </c>
      <c r="K239" s="84" t="str">
        <f t="shared" si="99"/>
        <v>-</v>
      </c>
      <c r="L239" s="84" t="str">
        <f t="shared" si="100"/>
        <v>-</v>
      </c>
      <c r="M239" s="84" t="str">
        <f t="shared" si="101"/>
        <v>-</v>
      </c>
      <c r="N239" s="84" t="str">
        <f t="shared" si="102"/>
        <v>-</v>
      </c>
      <c r="O239" s="84" t="str">
        <f t="shared" si="103"/>
        <v>-</v>
      </c>
      <c r="P239" s="84" t="str">
        <f t="shared" si="104"/>
        <v>-</v>
      </c>
      <c r="Q239" s="84" t="str">
        <f t="shared" si="105"/>
        <v>-</v>
      </c>
      <c r="R239" s="84" t="str">
        <f t="shared" si="106"/>
        <v>-</v>
      </c>
      <c r="S239" s="84" t="str">
        <f t="shared" si="107"/>
        <v>-</v>
      </c>
      <c r="T239" s="84" t="str">
        <f t="shared" si="108"/>
        <v>-</v>
      </c>
      <c r="U239" s="84" t="str">
        <f t="shared" si="109"/>
        <v>R12/D13</v>
      </c>
      <c r="V239" s="84" t="str">
        <f t="shared" si="110"/>
        <v>-</v>
      </c>
      <c r="W239" s="84" t="str">
        <f t="shared" si="111"/>
        <v>-</v>
      </c>
      <c r="X239" s="84" t="str">
        <f t="shared" si="112"/>
        <v>-</v>
      </c>
      <c r="Y239" s="84" t="str">
        <f t="shared" si="113"/>
        <v>-</v>
      </c>
      <c r="Z239" s="84" t="str">
        <f t="shared" si="114"/>
        <v>-</v>
      </c>
      <c r="AA239" s="84" t="str">
        <f t="shared" si="115"/>
        <v>D1</v>
      </c>
      <c r="AB239" s="84" t="str">
        <f t="shared" si="116"/>
        <v>-</v>
      </c>
      <c r="AC239" s="84" t="str">
        <f t="shared" si="117"/>
        <v>-</v>
      </c>
      <c r="AD239" s="84" t="str">
        <f t="shared" si="118"/>
        <v>-</v>
      </c>
      <c r="AH239" s="38" t="str">
        <f t="shared" si="119"/>
        <v>Terras e pedras</v>
      </c>
    </row>
    <row r="240" spans="1:34" x14ac:dyDescent="0.2">
      <c r="A240" s="82" t="s">
        <v>131</v>
      </c>
      <c r="B240" s="83" t="str">
        <f t="shared" si="90"/>
        <v xml:space="preserve">Outros resíduos não biodegradáveis </v>
      </c>
      <c r="C240" s="84" t="str">
        <f t="shared" si="91"/>
        <v>-</v>
      </c>
      <c r="D240" s="84" t="str">
        <f t="shared" si="92"/>
        <v>-</v>
      </c>
      <c r="E240" s="84" t="str">
        <f t="shared" si="93"/>
        <v>R12/R13, D1</v>
      </c>
      <c r="F240" s="84" t="str">
        <f t="shared" si="94"/>
        <v>R1/D1</v>
      </c>
      <c r="G240" s="84" t="str">
        <f t="shared" si="95"/>
        <v>R12/D13</v>
      </c>
      <c r="H240" s="84" t="str">
        <f t="shared" si="96"/>
        <v>R13</v>
      </c>
      <c r="I240" s="84" t="str">
        <f t="shared" si="97"/>
        <v>-</v>
      </c>
      <c r="J240" s="84" t="str">
        <f t="shared" si="98"/>
        <v>-</v>
      </c>
      <c r="K240" s="84" t="str">
        <f t="shared" si="99"/>
        <v>-</v>
      </c>
      <c r="L240" s="84" t="str">
        <f t="shared" si="100"/>
        <v>R13</v>
      </c>
      <c r="M240" s="84" t="str">
        <f t="shared" si="101"/>
        <v>-</v>
      </c>
      <c r="N240" s="84" t="str">
        <f t="shared" si="102"/>
        <v>-</v>
      </c>
      <c r="O240" s="84" t="str">
        <f t="shared" si="103"/>
        <v>-</v>
      </c>
      <c r="P240" s="84" t="str">
        <f t="shared" si="104"/>
        <v>-</v>
      </c>
      <c r="Q240" s="84" t="str">
        <f t="shared" si="105"/>
        <v>-</v>
      </c>
      <c r="R240" s="84" t="str">
        <f t="shared" si="106"/>
        <v>-</v>
      </c>
      <c r="S240" s="84" t="str">
        <f t="shared" si="107"/>
        <v>-</v>
      </c>
      <c r="T240" s="84" t="str">
        <f t="shared" si="108"/>
        <v>-</v>
      </c>
      <c r="U240" s="84" t="str">
        <f t="shared" si="109"/>
        <v>R12/D13</v>
      </c>
      <c r="V240" s="84" t="str">
        <f t="shared" si="110"/>
        <v>-</v>
      </c>
      <c r="W240" s="84" t="str">
        <f t="shared" si="111"/>
        <v>-</v>
      </c>
      <c r="X240" s="84" t="str">
        <f t="shared" si="112"/>
        <v>-</v>
      </c>
      <c r="Y240" s="84" t="str">
        <f t="shared" si="113"/>
        <v>-</v>
      </c>
      <c r="Z240" s="84" t="str">
        <f t="shared" si="114"/>
        <v>-</v>
      </c>
      <c r="AA240" s="84" t="str">
        <f t="shared" si="115"/>
        <v>-</v>
      </c>
      <c r="AB240" s="84" t="str">
        <f t="shared" si="116"/>
        <v>-</v>
      </c>
      <c r="AC240" s="84" t="str">
        <f t="shared" si="117"/>
        <v>-</v>
      </c>
      <c r="AD240" s="84" t="str">
        <f t="shared" si="118"/>
        <v>-</v>
      </c>
      <c r="AH240" s="38" t="str">
        <f t="shared" si="119"/>
        <v xml:space="preserve">Outros resíduos não biodegradáveis </v>
      </c>
    </row>
    <row r="241" spans="1:34" x14ac:dyDescent="0.2">
      <c r="A241" s="82" t="s">
        <v>76</v>
      </c>
      <c r="B241" s="83" t="str">
        <f t="shared" si="90"/>
        <v>Misturas de resíduos urbanos e equiparados</v>
      </c>
      <c r="C241" s="84" t="str">
        <f t="shared" si="91"/>
        <v>-</v>
      </c>
      <c r="D241" s="84" t="str">
        <f t="shared" si="92"/>
        <v>-</v>
      </c>
      <c r="E241" s="84" t="str">
        <f t="shared" si="93"/>
        <v>R12/R13/D1</v>
      </c>
      <c r="F241" s="84" t="str">
        <f t="shared" si="94"/>
        <v>R1/D1</v>
      </c>
      <c r="G241" s="84" t="str">
        <f t="shared" si="95"/>
        <v>R12/D13, R13/D15</v>
      </c>
      <c r="H241" s="84" t="str">
        <f t="shared" si="96"/>
        <v>R13</v>
      </c>
      <c r="I241" s="84" t="str">
        <f t="shared" si="97"/>
        <v>-</v>
      </c>
      <c r="J241" s="84" t="str">
        <f t="shared" si="98"/>
        <v>-</v>
      </c>
      <c r="K241" s="84" t="str">
        <f t="shared" si="99"/>
        <v>-</v>
      </c>
      <c r="L241" s="84" t="str">
        <f t="shared" si="100"/>
        <v>R13</v>
      </c>
      <c r="M241" s="84" t="str">
        <f t="shared" si="101"/>
        <v>-</v>
      </c>
      <c r="N241" s="84" t="str">
        <f t="shared" si="102"/>
        <v>-</v>
      </c>
      <c r="O241" s="84" t="str">
        <f t="shared" si="103"/>
        <v>-</v>
      </c>
      <c r="P241" s="84" t="str">
        <f t="shared" si="104"/>
        <v>-</v>
      </c>
      <c r="Q241" s="84" t="str">
        <f t="shared" si="105"/>
        <v>-</v>
      </c>
      <c r="R241" s="84" t="str">
        <f t="shared" si="106"/>
        <v>-</v>
      </c>
      <c r="S241" s="84" t="str">
        <f t="shared" si="107"/>
        <v>R12J/D13</v>
      </c>
      <c r="T241" s="84" t="str">
        <f t="shared" si="108"/>
        <v>-</v>
      </c>
      <c r="U241" s="84" t="str">
        <f t="shared" si="109"/>
        <v>R12/D13, R13/D15</v>
      </c>
      <c r="V241" s="84" t="str">
        <f t="shared" si="110"/>
        <v>R12/R13</v>
      </c>
      <c r="W241" s="84" t="str">
        <f t="shared" si="111"/>
        <v>-</v>
      </c>
      <c r="X241" s="84" t="str">
        <f t="shared" si="112"/>
        <v>-</v>
      </c>
      <c r="Y241" s="84" t="str">
        <f t="shared" si="113"/>
        <v>-</v>
      </c>
      <c r="Z241" s="84" t="str">
        <f t="shared" si="114"/>
        <v>-</v>
      </c>
      <c r="AA241" s="84" t="str">
        <f t="shared" si="115"/>
        <v>-</v>
      </c>
      <c r="AB241" s="84" t="str">
        <f t="shared" si="116"/>
        <v>-</v>
      </c>
      <c r="AC241" s="84" t="str">
        <f t="shared" si="117"/>
        <v>D15</v>
      </c>
      <c r="AD241" s="84" t="str">
        <f t="shared" si="118"/>
        <v>-</v>
      </c>
      <c r="AH241" s="38" t="str">
        <f t="shared" si="119"/>
        <v>Misturas de resíduos urbanos e equiparados</v>
      </c>
    </row>
    <row r="242" spans="1:34" x14ac:dyDescent="0.2">
      <c r="A242" s="82" t="s">
        <v>158</v>
      </c>
      <c r="B242" s="83" t="str">
        <f t="shared" si="90"/>
        <v>Resíduos de mercados</v>
      </c>
      <c r="C242" s="84" t="str">
        <f t="shared" si="91"/>
        <v>-</v>
      </c>
      <c r="D242" s="84" t="str">
        <f t="shared" si="92"/>
        <v>-</v>
      </c>
      <c r="E242" s="84" t="str">
        <f t="shared" si="93"/>
        <v>R12/R13/D1</v>
      </c>
      <c r="F242" s="84" t="str">
        <f t="shared" si="94"/>
        <v>R1/R3</v>
      </c>
      <c r="G242" s="84" t="str">
        <f t="shared" si="95"/>
        <v>R12/R13</v>
      </c>
      <c r="H242" s="84" t="str">
        <f t="shared" si="96"/>
        <v>R13</v>
      </c>
      <c r="I242" s="84" t="str">
        <f t="shared" si="97"/>
        <v>-</v>
      </c>
      <c r="J242" s="84" t="str">
        <f t="shared" si="98"/>
        <v>-</v>
      </c>
      <c r="K242" s="84" t="str">
        <f t="shared" si="99"/>
        <v>-</v>
      </c>
      <c r="L242" s="84" t="str">
        <f t="shared" si="100"/>
        <v>R13</v>
      </c>
      <c r="M242" s="84" t="str">
        <f t="shared" si="101"/>
        <v>-</v>
      </c>
      <c r="N242" s="84" t="str">
        <f t="shared" si="102"/>
        <v>-</v>
      </c>
      <c r="O242" s="84" t="str">
        <f t="shared" si="103"/>
        <v>-</v>
      </c>
      <c r="P242" s="84" t="str">
        <f t="shared" si="104"/>
        <v>-</v>
      </c>
      <c r="Q242" s="84" t="str">
        <f t="shared" si="105"/>
        <v>-</v>
      </c>
      <c r="R242" s="84" t="str">
        <f t="shared" si="106"/>
        <v>-</v>
      </c>
      <c r="S242" s="84" t="str">
        <f t="shared" si="107"/>
        <v>-</v>
      </c>
      <c r="T242" s="84" t="str">
        <f t="shared" si="108"/>
        <v>-</v>
      </c>
      <c r="U242" s="84" t="str">
        <f t="shared" si="109"/>
        <v>D13, D15</v>
      </c>
      <c r="V242" s="84" t="str">
        <f t="shared" si="110"/>
        <v>R13/D15</v>
      </c>
      <c r="W242" s="84" t="str">
        <f t="shared" si="111"/>
        <v>-</v>
      </c>
      <c r="X242" s="84" t="str">
        <f t="shared" si="112"/>
        <v>-</v>
      </c>
      <c r="Y242" s="84" t="str">
        <f t="shared" si="113"/>
        <v>-</v>
      </c>
      <c r="Z242" s="84" t="str">
        <f t="shared" si="114"/>
        <v>-</v>
      </c>
      <c r="AA242" s="84" t="str">
        <f t="shared" si="115"/>
        <v>-</v>
      </c>
      <c r="AB242" s="84" t="str">
        <f t="shared" si="116"/>
        <v>-</v>
      </c>
      <c r="AC242" s="84" t="str">
        <f t="shared" si="117"/>
        <v>-</v>
      </c>
      <c r="AD242" s="84" t="str">
        <f t="shared" si="118"/>
        <v>-</v>
      </c>
      <c r="AH242" s="38" t="str">
        <f t="shared" si="119"/>
        <v>Resíduos de mercados</v>
      </c>
    </row>
    <row r="243" spans="1:34" x14ac:dyDescent="0.2">
      <c r="A243" s="82" t="s">
        <v>132</v>
      </c>
      <c r="B243" s="83" t="str">
        <f t="shared" si="90"/>
        <v>Resíduos da limpeza de ruas</v>
      </c>
      <c r="C243" s="84" t="str">
        <f t="shared" si="91"/>
        <v>-</v>
      </c>
      <c r="D243" s="84" t="str">
        <f t="shared" si="92"/>
        <v>-</v>
      </c>
      <c r="E243" s="84" t="str">
        <f t="shared" si="93"/>
        <v>-</v>
      </c>
      <c r="F243" s="84" t="str">
        <f t="shared" si="94"/>
        <v>R1/D1</v>
      </c>
      <c r="G243" s="84" t="str">
        <f t="shared" si="95"/>
        <v>R12/R13</v>
      </c>
      <c r="H243" s="84" t="str">
        <f t="shared" si="96"/>
        <v>R13/D15</v>
      </c>
      <c r="I243" s="84" t="str">
        <f t="shared" si="97"/>
        <v>-</v>
      </c>
      <c r="J243" s="84" t="str">
        <f t="shared" si="98"/>
        <v>-</v>
      </c>
      <c r="K243" s="84" t="str">
        <f t="shared" si="99"/>
        <v>-</v>
      </c>
      <c r="L243" s="84" t="str">
        <f t="shared" si="100"/>
        <v>R13</v>
      </c>
      <c r="M243" s="84" t="str">
        <f t="shared" si="101"/>
        <v>-</v>
      </c>
      <c r="N243" s="84" t="str">
        <f t="shared" si="102"/>
        <v>-</v>
      </c>
      <c r="O243" s="84" t="str">
        <f t="shared" si="103"/>
        <v>-</v>
      </c>
      <c r="P243" s="84" t="str">
        <f t="shared" si="104"/>
        <v>-</v>
      </c>
      <c r="Q243" s="84" t="str">
        <f t="shared" si="105"/>
        <v>-</v>
      </c>
      <c r="R243" s="84" t="str">
        <f t="shared" si="106"/>
        <v>-</v>
      </c>
      <c r="S243" s="84" t="str">
        <f t="shared" si="107"/>
        <v>-</v>
      </c>
      <c r="T243" s="84" t="str">
        <f t="shared" si="108"/>
        <v>-</v>
      </c>
      <c r="U243" s="84" t="str">
        <f t="shared" si="109"/>
        <v>D13, D15</v>
      </c>
      <c r="V243" s="84" t="str">
        <f t="shared" si="110"/>
        <v>-</v>
      </c>
      <c r="W243" s="84" t="str">
        <f t="shared" si="111"/>
        <v>-</v>
      </c>
      <c r="X243" s="84" t="str">
        <f t="shared" si="112"/>
        <v>-</v>
      </c>
      <c r="Y243" s="84" t="str">
        <f t="shared" si="113"/>
        <v>-</v>
      </c>
      <c r="Z243" s="84" t="str">
        <f t="shared" si="114"/>
        <v>-</v>
      </c>
      <c r="AA243" s="84" t="str">
        <f t="shared" si="115"/>
        <v>-</v>
      </c>
      <c r="AB243" s="84" t="str">
        <f t="shared" si="116"/>
        <v>-</v>
      </c>
      <c r="AC243" s="84" t="str">
        <f t="shared" si="117"/>
        <v>-</v>
      </c>
      <c r="AD243" s="84" t="str">
        <f t="shared" si="118"/>
        <v>-</v>
      </c>
      <c r="AH243" s="38" t="str">
        <f t="shared" si="119"/>
        <v>Resíduos da limpeza de ruas</v>
      </c>
    </row>
    <row r="244" spans="1:34" x14ac:dyDescent="0.2">
      <c r="A244" s="82" t="s">
        <v>133</v>
      </c>
      <c r="B244" s="83" t="str">
        <f t="shared" si="90"/>
        <v>Lamas de fossas séticas</v>
      </c>
      <c r="C244" s="84" t="str">
        <f t="shared" si="91"/>
        <v>-</v>
      </c>
      <c r="D244" s="84" t="str">
        <f t="shared" si="92"/>
        <v>-</v>
      </c>
      <c r="E244" s="84" t="str">
        <f t="shared" si="93"/>
        <v xml:space="preserve">D1 </v>
      </c>
      <c r="F244" s="84" t="str">
        <f t="shared" si="94"/>
        <v>R1/D1</v>
      </c>
      <c r="G244" s="84" t="str">
        <f t="shared" si="95"/>
        <v>-</v>
      </c>
      <c r="H244" s="84" t="str">
        <f t="shared" si="96"/>
        <v>-</v>
      </c>
      <c r="I244" s="84" t="str">
        <f t="shared" si="97"/>
        <v>-</v>
      </c>
      <c r="J244" s="84" t="str">
        <f t="shared" si="98"/>
        <v>-</v>
      </c>
      <c r="K244" s="84" t="str">
        <f t="shared" si="99"/>
        <v>-</v>
      </c>
      <c r="L244" s="84" t="str">
        <f t="shared" si="100"/>
        <v>-</v>
      </c>
      <c r="M244" s="84" t="str">
        <f t="shared" si="101"/>
        <v>-</v>
      </c>
      <c r="N244" s="84" t="str">
        <f t="shared" si="102"/>
        <v>-</v>
      </c>
      <c r="O244" s="84" t="str">
        <f t="shared" si="103"/>
        <v>-</v>
      </c>
      <c r="P244" s="84" t="str">
        <f t="shared" si="104"/>
        <v>-</v>
      </c>
      <c r="Q244" s="84" t="str">
        <f t="shared" si="105"/>
        <v>-</v>
      </c>
      <c r="R244" s="84" t="str">
        <f t="shared" si="106"/>
        <v>-</v>
      </c>
      <c r="S244" s="84" t="str">
        <f t="shared" si="107"/>
        <v>-</v>
      </c>
      <c r="T244" s="84" t="str">
        <f t="shared" si="108"/>
        <v>-</v>
      </c>
      <c r="U244" s="84" t="str">
        <f t="shared" si="109"/>
        <v>D13, D15</v>
      </c>
      <c r="V244" s="84" t="str">
        <f t="shared" si="110"/>
        <v>-</v>
      </c>
      <c r="W244" s="84" t="str">
        <f t="shared" si="111"/>
        <v>-</v>
      </c>
      <c r="X244" s="84" t="str">
        <f t="shared" si="112"/>
        <v>-</v>
      </c>
      <c r="Y244" s="84" t="str">
        <f t="shared" si="113"/>
        <v>-</v>
      </c>
      <c r="Z244" s="84" t="str">
        <f t="shared" si="114"/>
        <v>-</v>
      </c>
      <c r="AA244" s="84" t="str">
        <f t="shared" si="115"/>
        <v>-</v>
      </c>
      <c r="AB244" s="84" t="str">
        <f t="shared" si="116"/>
        <v>-</v>
      </c>
      <c r="AC244" s="84" t="str">
        <f t="shared" si="117"/>
        <v>-</v>
      </c>
      <c r="AD244" s="84" t="str">
        <f t="shared" si="118"/>
        <v>-</v>
      </c>
      <c r="AH244" s="38" t="str">
        <f t="shared" si="119"/>
        <v>Lamas de fossas séticas</v>
      </c>
    </row>
    <row r="245" spans="1:34" x14ac:dyDescent="0.2">
      <c r="A245" s="82" t="s">
        <v>339</v>
      </c>
      <c r="B245" s="83" t="str">
        <f t="shared" si="90"/>
        <v>Resíduos da limpeza de esgotos</v>
      </c>
      <c r="C245" s="84" t="str">
        <f t="shared" si="91"/>
        <v>-</v>
      </c>
      <c r="D245" s="84" t="str">
        <f t="shared" si="92"/>
        <v>-</v>
      </c>
      <c r="E245" s="84" t="str">
        <f t="shared" si="93"/>
        <v>D1</v>
      </c>
      <c r="F245" s="84" t="str">
        <f t="shared" si="94"/>
        <v>R1/D1</v>
      </c>
      <c r="G245" s="84" t="str">
        <f t="shared" si="95"/>
        <v>-</v>
      </c>
      <c r="H245" s="84" t="str">
        <f t="shared" si="96"/>
        <v>-</v>
      </c>
      <c r="I245" s="84" t="str">
        <f t="shared" si="97"/>
        <v>-</v>
      </c>
      <c r="J245" s="84" t="str">
        <f t="shared" si="98"/>
        <v>-</v>
      </c>
      <c r="K245" s="84" t="str">
        <f t="shared" si="99"/>
        <v>-</v>
      </c>
      <c r="L245" s="84" t="str">
        <f t="shared" si="100"/>
        <v>-</v>
      </c>
      <c r="M245" s="84" t="str">
        <f t="shared" si="101"/>
        <v>-</v>
      </c>
      <c r="N245" s="84" t="str">
        <f t="shared" si="102"/>
        <v>-</v>
      </c>
      <c r="O245" s="84" t="str">
        <f t="shared" si="103"/>
        <v>-</v>
      </c>
      <c r="P245" s="84" t="str">
        <f t="shared" si="104"/>
        <v>-</v>
      </c>
      <c r="Q245" s="84" t="str">
        <f t="shared" si="105"/>
        <v>-</v>
      </c>
      <c r="R245" s="84" t="str">
        <f t="shared" si="106"/>
        <v>-</v>
      </c>
      <c r="S245" s="84" t="str">
        <f t="shared" si="107"/>
        <v>-</v>
      </c>
      <c r="T245" s="84" t="str">
        <f t="shared" si="108"/>
        <v>-</v>
      </c>
      <c r="U245" s="84" t="str">
        <f t="shared" si="109"/>
        <v>D13, D15</v>
      </c>
      <c r="V245" s="84" t="str">
        <f t="shared" si="110"/>
        <v>-</v>
      </c>
      <c r="W245" s="84" t="str">
        <f t="shared" si="111"/>
        <v>-</v>
      </c>
      <c r="X245" s="84" t="str">
        <f t="shared" si="112"/>
        <v>-</v>
      </c>
      <c r="Y245" s="84" t="str">
        <f t="shared" si="113"/>
        <v>-</v>
      </c>
      <c r="Z245" s="84" t="str">
        <f t="shared" si="114"/>
        <v>-</v>
      </c>
      <c r="AA245" s="84" t="str">
        <f t="shared" si="115"/>
        <v>-</v>
      </c>
      <c r="AB245" s="84" t="str">
        <f t="shared" si="116"/>
        <v>-</v>
      </c>
      <c r="AC245" s="84" t="str">
        <f t="shared" si="117"/>
        <v>-</v>
      </c>
      <c r="AD245" s="84" t="str">
        <f t="shared" si="118"/>
        <v>-</v>
      </c>
      <c r="AH245" s="38" t="str">
        <f t="shared" si="119"/>
        <v>Resíduos da limpeza de esgotos</v>
      </c>
    </row>
    <row r="246" spans="1:34" x14ac:dyDescent="0.2">
      <c r="A246" s="82" t="s">
        <v>25</v>
      </c>
      <c r="B246" s="83" t="str">
        <f t="shared" si="90"/>
        <v>Monstros</v>
      </c>
      <c r="C246" s="84" t="str">
        <f t="shared" si="91"/>
        <v>R12/D13, R13/D15</v>
      </c>
      <c r="D246" s="84" t="str">
        <f t="shared" si="92"/>
        <v>-</v>
      </c>
      <c r="E246" s="84" t="str">
        <f t="shared" si="93"/>
        <v>R12/D13, R13/D15</v>
      </c>
      <c r="F246" s="84" t="str">
        <f t="shared" si="94"/>
        <v>R1/D1</v>
      </c>
      <c r="G246" s="84" t="str">
        <f t="shared" si="95"/>
        <v>R12/D13, R13/D15</v>
      </c>
      <c r="H246" s="84" t="str">
        <f t="shared" si="96"/>
        <v>R13/D15</v>
      </c>
      <c r="I246" s="84" t="str">
        <f t="shared" si="97"/>
        <v>-</v>
      </c>
      <c r="J246" s="84" t="str">
        <f t="shared" si="98"/>
        <v>R12/D13, R13/D15</v>
      </c>
      <c r="K246" s="84" t="str">
        <f t="shared" si="99"/>
        <v>-</v>
      </c>
      <c r="L246" s="84" t="str">
        <f t="shared" si="100"/>
        <v>R13</v>
      </c>
      <c r="M246" s="84" t="str">
        <f t="shared" si="101"/>
        <v>-</v>
      </c>
      <c r="N246" s="84" t="str">
        <f t="shared" si="102"/>
        <v>-</v>
      </c>
      <c r="O246" s="84" t="str">
        <f t="shared" si="103"/>
        <v>-</v>
      </c>
      <c r="P246" s="84" t="str">
        <f t="shared" si="104"/>
        <v>-</v>
      </c>
      <c r="Q246" s="84" t="str">
        <f t="shared" si="105"/>
        <v>-</v>
      </c>
      <c r="R246" s="84" t="str">
        <f t="shared" si="106"/>
        <v>-</v>
      </c>
      <c r="S246" s="84" t="str">
        <f t="shared" si="107"/>
        <v>R12B/D13</v>
      </c>
      <c r="T246" s="84" t="str">
        <f t="shared" si="108"/>
        <v>-</v>
      </c>
      <c r="U246" s="84" t="str">
        <f t="shared" si="109"/>
        <v>R12/D13, R13/D15</v>
      </c>
      <c r="V246" s="84" t="str">
        <f t="shared" si="110"/>
        <v>R12/R13</v>
      </c>
      <c r="W246" s="84" t="str">
        <f t="shared" si="111"/>
        <v>-</v>
      </c>
      <c r="X246" s="84" t="str">
        <f t="shared" si="112"/>
        <v>-</v>
      </c>
      <c r="Y246" s="84" t="str">
        <f t="shared" si="113"/>
        <v>-</v>
      </c>
      <c r="Z246" s="84" t="str">
        <f t="shared" si="114"/>
        <v>-</v>
      </c>
      <c r="AA246" s="84" t="str">
        <f t="shared" si="115"/>
        <v>-</v>
      </c>
      <c r="AB246" s="84" t="str">
        <f t="shared" si="116"/>
        <v>-</v>
      </c>
      <c r="AC246" s="84" t="str">
        <f t="shared" si="117"/>
        <v>-</v>
      </c>
      <c r="AD246" s="84" t="str">
        <f t="shared" si="118"/>
        <v>-</v>
      </c>
      <c r="AH246" s="38" t="str">
        <f t="shared" si="119"/>
        <v>Monstros</v>
      </c>
    </row>
    <row r="247" spans="1:34" x14ac:dyDescent="0.2">
      <c r="A247" s="82" t="s">
        <v>89</v>
      </c>
      <c r="B247" s="83" t="str">
        <f t="shared" si="90"/>
        <v>Resíduos urbanos e equiparados, sem outras especificações</v>
      </c>
      <c r="C247" s="84" t="str">
        <f t="shared" si="91"/>
        <v>-</v>
      </c>
      <c r="D247" s="84" t="str">
        <f t="shared" si="92"/>
        <v>-</v>
      </c>
      <c r="E247" s="84" t="str">
        <f t="shared" si="93"/>
        <v>R12/R13/D1</v>
      </c>
      <c r="F247" s="84" t="str">
        <f t="shared" si="94"/>
        <v>R1/D1</v>
      </c>
      <c r="G247" s="84" t="str">
        <f t="shared" si="95"/>
        <v>R12/D13, R13/D15</v>
      </c>
      <c r="H247" s="84" t="str">
        <f t="shared" si="96"/>
        <v>R13</v>
      </c>
      <c r="I247" s="84" t="str">
        <f t="shared" si="97"/>
        <v>-</v>
      </c>
      <c r="J247" s="84" t="str">
        <f t="shared" si="98"/>
        <v>-</v>
      </c>
      <c r="K247" s="84" t="str">
        <f t="shared" si="99"/>
        <v>-</v>
      </c>
      <c r="L247" s="84" t="str">
        <f t="shared" si="100"/>
        <v>R13</v>
      </c>
      <c r="M247" s="84" t="str">
        <f t="shared" si="101"/>
        <v>-</v>
      </c>
      <c r="N247" s="84" t="str">
        <f t="shared" si="102"/>
        <v>-</v>
      </c>
      <c r="O247" s="84" t="str">
        <f t="shared" si="103"/>
        <v>-</v>
      </c>
      <c r="P247" s="84" t="str">
        <f t="shared" si="104"/>
        <v>-</v>
      </c>
      <c r="Q247" s="84" t="str">
        <f t="shared" si="105"/>
        <v>-</v>
      </c>
      <c r="R247" s="84" t="str">
        <f t="shared" si="106"/>
        <v>-</v>
      </c>
      <c r="S247" s="84" t="str">
        <f t="shared" si="107"/>
        <v>R12B/R12I/R12J/D13</v>
      </c>
      <c r="T247" s="84" t="str">
        <f t="shared" si="108"/>
        <v>-</v>
      </c>
      <c r="U247" s="84" t="str">
        <f t="shared" si="109"/>
        <v>R12/D13, R13/D15</v>
      </c>
      <c r="V247" s="84" t="str">
        <f t="shared" si="110"/>
        <v>R12/R13</v>
      </c>
      <c r="W247" s="84" t="str">
        <f t="shared" si="111"/>
        <v>-</v>
      </c>
      <c r="X247" s="84" t="str">
        <f t="shared" si="112"/>
        <v>-</v>
      </c>
      <c r="Y247" s="84" t="str">
        <f t="shared" si="113"/>
        <v>-</v>
      </c>
      <c r="Z247" s="84" t="str">
        <f t="shared" si="114"/>
        <v>-</v>
      </c>
      <c r="AA247" s="84" t="str">
        <f t="shared" si="115"/>
        <v>-</v>
      </c>
      <c r="AB247" s="84" t="str">
        <f t="shared" si="116"/>
        <v>-</v>
      </c>
      <c r="AC247" s="84" t="str">
        <f t="shared" si="117"/>
        <v>D15</v>
      </c>
      <c r="AD247" s="84" t="str">
        <f t="shared" si="118"/>
        <v>-</v>
      </c>
      <c r="AH247" s="38" t="str">
        <f t="shared" si="119"/>
        <v>Resíduos urbanos e equiparados, sem outras especificações</v>
      </c>
    </row>
    <row r="248" spans="1:34" hidden="1" x14ac:dyDescent="0.2">
      <c r="AH248" s="38" t="str">
        <f t="shared" si="119"/>
        <v>-</v>
      </c>
    </row>
    <row r="249" spans="1:34" hidden="1" x14ac:dyDescent="0.2">
      <c r="AH249" s="38" t="str">
        <f t="shared" si="119"/>
        <v>-</v>
      </c>
    </row>
    <row r="250" spans="1:34" hidden="1" x14ac:dyDescent="0.2">
      <c r="AH250" s="38" t="str">
        <f t="shared" si="119"/>
        <v>-</v>
      </c>
    </row>
    <row r="251" spans="1:34" hidden="1" x14ac:dyDescent="0.2">
      <c r="AH251" s="38" t="str">
        <f t="shared" si="119"/>
        <v>-</v>
      </c>
    </row>
    <row r="252" spans="1:34" hidden="1" x14ac:dyDescent="0.2">
      <c r="AH252" s="38" t="str">
        <f t="shared" si="119"/>
        <v>-</v>
      </c>
    </row>
    <row r="253" spans="1:34" hidden="1" x14ac:dyDescent="0.2">
      <c r="AH253" s="38" t="str">
        <f t="shared" si="119"/>
        <v>-</v>
      </c>
    </row>
    <row r="254" spans="1:34" hidden="1" x14ac:dyDescent="0.2">
      <c r="AH254" s="38" t="str">
        <f t="shared" si="119"/>
        <v>-</v>
      </c>
    </row>
    <row r="255" spans="1:34" hidden="1" x14ac:dyDescent="0.2">
      <c r="AH255" s="38" t="str">
        <f t="shared" si="119"/>
        <v>-</v>
      </c>
    </row>
    <row r="256" spans="1:34" hidden="1" x14ac:dyDescent="0.2">
      <c r="AH256" s="38" t="str">
        <f t="shared" si="119"/>
        <v>-</v>
      </c>
    </row>
    <row r="257" spans="34:34" hidden="1" x14ac:dyDescent="0.2">
      <c r="AH257" s="38" t="str">
        <f t="shared" si="119"/>
        <v>-</v>
      </c>
    </row>
    <row r="258" spans="34:34" hidden="1" x14ac:dyDescent="0.2">
      <c r="AH258" s="38" t="str">
        <f t="shared" si="119"/>
        <v>-</v>
      </c>
    </row>
    <row r="259" spans="34:34" hidden="1" x14ac:dyDescent="0.2">
      <c r="AH259" s="38" t="str">
        <f t="shared" si="119"/>
        <v>-</v>
      </c>
    </row>
    <row r="260" spans="34:34" hidden="1" x14ac:dyDescent="0.2">
      <c r="AH260" s="38" t="str">
        <f t="shared" si="119"/>
        <v>-</v>
      </c>
    </row>
    <row r="261" spans="34:34" hidden="1" x14ac:dyDescent="0.2">
      <c r="AH261" s="38" t="str">
        <f t="shared" si="119"/>
        <v>-</v>
      </c>
    </row>
    <row r="262" spans="34:34" hidden="1" x14ac:dyDescent="0.2">
      <c r="AH262" s="38" t="str">
        <f t="shared" si="119"/>
        <v>-</v>
      </c>
    </row>
    <row r="263" spans="34:34" hidden="1" x14ac:dyDescent="0.2">
      <c r="AH263" s="38" t="str">
        <f t="shared" ref="AH263:AH272" si="120">IFERROR(VLOOKUP($A263,EXPERI,2,FALSE),"-")</f>
        <v>-</v>
      </c>
    </row>
    <row r="264" spans="34:34" hidden="1" x14ac:dyDescent="0.2">
      <c r="AH264" s="38" t="str">
        <f t="shared" si="120"/>
        <v>-</v>
      </c>
    </row>
    <row r="265" spans="34:34" hidden="1" x14ac:dyDescent="0.2">
      <c r="AH265" s="38" t="str">
        <f t="shared" si="120"/>
        <v>-</v>
      </c>
    </row>
    <row r="266" spans="34:34" hidden="1" x14ac:dyDescent="0.2">
      <c r="AH266" s="38" t="str">
        <f t="shared" si="120"/>
        <v>-</v>
      </c>
    </row>
    <row r="267" spans="34:34" hidden="1" x14ac:dyDescent="0.2">
      <c r="AH267" s="38" t="str">
        <f t="shared" si="120"/>
        <v>-</v>
      </c>
    </row>
    <row r="268" spans="34:34" hidden="1" x14ac:dyDescent="0.2">
      <c r="AH268" s="38" t="str">
        <f t="shared" si="120"/>
        <v>-</v>
      </c>
    </row>
    <row r="269" spans="34:34" hidden="1" x14ac:dyDescent="0.2">
      <c r="AH269" s="38" t="str">
        <f t="shared" si="120"/>
        <v>-</v>
      </c>
    </row>
    <row r="270" spans="34:34" hidden="1" x14ac:dyDescent="0.2">
      <c r="AH270" s="38" t="str">
        <f t="shared" si="120"/>
        <v>-</v>
      </c>
    </row>
    <row r="271" spans="34:34" hidden="1" x14ac:dyDescent="0.2">
      <c r="AH271" s="38" t="str">
        <f t="shared" si="120"/>
        <v>-</v>
      </c>
    </row>
    <row r="272" spans="34:34" ht="13.5" hidden="1" thickBot="1" x14ac:dyDescent="0.25">
      <c r="AH272" s="38" t="str">
        <f t="shared" si="120"/>
        <v>-</v>
      </c>
    </row>
    <row r="273" spans="34:35" ht="13.5" hidden="1" thickBot="1" x14ac:dyDescent="0.25">
      <c r="AH273" s="29" t="s">
        <v>0</v>
      </c>
      <c r="AI273" s="29" t="s">
        <v>794</v>
      </c>
    </row>
    <row r="274" spans="34:35" hidden="1" x14ac:dyDescent="0.2">
      <c r="AH274" s="18" t="s">
        <v>935</v>
      </c>
      <c r="AI274" s="18" t="s">
        <v>27</v>
      </c>
    </row>
    <row r="275" spans="34:35" hidden="1" x14ac:dyDescent="0.2">
      <c r="AH275" s="5" t="s">
        <v>12</v>
      </c>
      <c r="AI275" s="5" t="s">
        <v>28</v>
      </c>
    </row>
    <row r="276" spans="34:35" hidden="1" x14ac:dyDescent="0.2">
      <c r="AH276" s="5" t="s">
        <v>13</v>
      </c>
      <c r="AI276" s="5" t="s">
        <v>29</v>
      </c>
    </row>
    <row r="277" spans="34:35" hidden="1" x14ac:dyDescent="0.2">
      <c r="AH277" s="5" t="s">
        <v>119</v>
      </c>
      <c r="AI277" s="5" t="s">
        <v>150</v>
      </c>
    </row>
    <row r="278" spans="34:35" hidden="1" x14ac:dyDescent="0.2">
      <c r="AH278" s="5" t="s">
        <v>394</v>
      </c>
      <c r="AI278" s="5" t="s">
        <v>686</v>
      </c>
    </row>
    <row r="279" spans="34:35" hidden="1" x14ac:dyDescent="0.2">
      <c r="AH279" s="5" t="s">
        <v>83</v>
      </c>
      <c r="AI279" s="5" t="s">
        <v>427</v>
      </c>
    </row>
    <row r="280" spans="34:35" hidden="1" x14ac:dyDescent="0.2">
      <c r="AH280" s="5" t="s">
        <v>43</v>
      </c>
      <c r="AI280" s="5" t="s">
        <v>47</v>
      </c>
    </row>
    <row r="281" spans="34:35" hidden="1" x14ac:dyDescent="0.2">
      <c r="AH281" s="5" t="s">
        <v>26</v>
      </c>
      <c r="AI281" s="5" t="s">
        <v>266</v>
      </c>
    </row>
    <row r="282" spans="34:35" hidden="1" x14ac:dyDescent="0.2">
      <c r="AH282" s="5" t="s">
        <v>547</v>
      </c>
      <c r="AI282" s="5" t="s">
        <v>48</v>
      </c>
    </row>
    <row r="283" spans="34:35" hidden="1" x14ac:dyDescent="0.2">
      <c r="AH283" s="5" t="s">
        <v>569</v>
      </c>
      <c r="AI283" s="5" t="s">
        <v>478</v>
      </c>
    </row>
    <row r="284" spans="34:35" hidden="1" x14ac:dyDescent="0.2">
      <c r="AH284" s="5" t="s">
        <v>44</v>
      </c>
      <c r="AI284" s="5" t="s">
        <v>49</v>
      </c>
    </row>
    <row r="285" spans="34:35" hidden="1" x14ac:dyDescent="0.2">
      <c r="AH285" s="5" t="s">
        <v>72</v>
      </c>
      <c r="AI285" s="5" t="s">
        <v>38</v>
      </c>
    </row>
    <row r="286" spans="34:35" hidden="1" x14ac:dyDescent="0.2">
      <c r="AH286" s="5" t="s">
        <v>73</v>
      </c>
      <c r="AI286" s="5" t="s">
        <v>39</v>
      </c>
    </row>
    <row r="287" spans="34:35" hidden="1" x14ac:dyDescent="0.2">
      <c r="AH287" s="5" t="s">
        <v>74</v>
      </c>
      <c r="AI287" s="5" t="s">
        <v>77</v>
      </c>
    </row>
    <row r="288" spans="34:35" hidden="1" x14ac:dyDescent="0.2">
      <c r="AH288" s="5" t="s">
        <v>75</v>
      </c>
      <c r="AI288" s="5" t="s">
        <v>66</v>
      </c>
    </row>
    <row r="289" spans="34:35" hidden="1" x14ac:dyDescent="0.2">
      <c r="AH289" s="5" t="s">
        <v>570</v>
      </c>
      <c r="AI289" s="5" t="s">
        <v>247</v>
      </c>
    </row>
    <row r="290" spans="34:35" hidden="1" x14ac:dyDescent="0.2">
      <c r="AH290" s="5" t="s">
        <v>571</v>
      </c>
      <c r="AI290" s="5" t="s">
        <v>522</v>
      </c>
    </row>
    <row r="291" spans="34:35" hidden="1" x14ac:dyDescent="0.2">
      <c r="AH291" s="5" t="s">
        <v>121</v>
      </c>
      <c r="AI291" s="5" t="s">
        <v>189</v>
      </c>
    </row>
    <row r="292" spans="34:35" hidden="1" x14ac:dyDescent="0.2">
      <c r="AH292" s="5" t="s">
        <v>604</v>
      </c>
      <c r="AI292" s="5" t="s">
        <v>139</v>
      </c>
    </row>
    <row r="293" spans="34:35" hidden="1" x14ac:dyDescent="0.2">
      <c r="AH293" s="5" t="s">
        <v>10</v>
      </c>
      <c r="AI293" s="5" t="s">
        <v>190</v>
      </c>
    </row>
    <row r="294" spans="34:35" hidden="1" x14ac:dyDescent="0.2">
      <c r="AH294" s="5" t="s">
        <v>572</v>
      </c>
      <c r="AI294" s="5" t="s">
        <v>50</v>
      </c>
    </row>
    <row r="295" spans="34:35" hidden="1" x14ac:dyDescent="0.2">
      <c r="AH295" s="5" t="s">
        <v>573</v>
      </c>
      <c r="AI295" s="5" t="s">
        <v>51</v>
      </c>
    </row>
    <row r="296" spans="34:35" hidden="1" x14ac:dyDescent="0.2">
      <c r="AH296" s="5" t="s">
        <v>181</v>
      </c>
      <c r="AI296" s="5" t="s">
        <v>687</v>
      </c>
    </row>
    <row r="297" spans="34:35" hidden="1" x14ac:dyDescent="0.2">
      <c r="AH297" s="5" t="s">
        <v>106</v>
      </c>
      <c r="AI297" s="5" t="s">
        <v>113</v>
      </c>
    </row>
    <row r="298" spans="34:35" hidden="1" x14ac:dyDescent="0.2">
      <c r="AH298" s="5" t="s">
        <v>107</v>
      </c>
      <c r="AI298" s="5" t="s">
        <v>66</v>
      </c>
    </row>
    <row r="299" spans="34:35" hidden="1" x14ac:dyDescent="0.2">
      <c r="AH299" s="5" t="s">
        <v>78</v>
      </c>
      <c r="AI299" s="5" t="s">
        <v>77</v>
      </c>
    </row>
    <row r="300" spans="34:35" hidden="1" x14ac:dyDescent="0.2">
      <c r="AH300" s="5" t="s">
        <v>14</v>
      </c>
      <c r="AI300" s="5" t="s">
        <v>30</v>
      </c>
    </row>
    <row r="301" spans="34:35" hidden="1" x14ac:dyDescent="0.2">
      <c r="AH301" s="5" t="s">
        <v>15</v>
      </c>
      <c r="AI301" s="5" t="s">
        <v>31</v>
      </c>
    </row>
    <row r="302" spans="34:35" hidden="1" x14ac:dyDescent="0.2">
      <c r="AH302" s="5" t="s">
        <v>16</v>
      </c>
      <c r="AI302" s="5" t="s">
        <v>32</v>
      </c>
    </row>
    <row r="303" spans="34:35" hidden="1" x14ac:dyDescent="0.2">
      <c r="AH303" s="5" t="s">
        <v>17</v>
      </c>
      <c r="AI303" s="5" t="s">
        <v>33</v>
      </c>
    </row>
    <row r="304" spans="34:35" hidden="1" x14ac:dyDescent="0.2">
      <c r="AH304" s="5" t="s">
        <v>18</v>
      </c>
      <c r="AI304" s="5" t="s">
        <v>34</v>
      </c>
    </row>
    <row r="305" spans="34:35" hidden="1" x14ac:dyDescent="0.2">
      <c r="AH305" s="5" t="s">
        <v>108</v>
      </c>
      <c r="AI305" s="5" t="s">
        <v>114</v>
      </c>
    </row>
    <row r="306" spans="34:35" hidden="1" x14ac:dyDescent="0.2">
      <c r="AH306" s="5" t="s">
        <v>19</v>
      </c>
      <c r="AI306" s="5" t="s">
        <v>35</v>
      </c>
    </row>
    <row r="307" spans="34:35" hidden="1" x14ac:dyDescent="0.2">
      <c r="AH307" s="5" t="s">
        <v>20</v>
      </c>
      <c r="AI307" s="5" t="s">
        <v>36</v>
      </c>
    </row>
    <row r="308" spans="34:35" hidden="1" x14ac:dyDescent="0.2">
      <c r="AH308" s="5" t="s">
        <v>22</v>
      </c>
      <c r="AI308" s="5" t="s">
        <v>38</v>
      </c>
    </row>
    <row r="309" spans="34:35" hidden="1" x14ac:dyDescent="0.2">
      <c r="AH309" s="5" t="s">
        <v>23</v>
      </c>
      <c r="AI309" s="5" t="s">
        <v>39</v>
      </c>
    </row>
    <row r="310" spans="34:35" hidden="1" x14ac:dyDescent="0.2">
      <c r="AH310" s="5" t="s">
        <v>452</v>
      </c>
      <c r="AI310" s="5" t="s">
        <v>153</v>
      </c>
    </row>
    <row r="311" spans="34:35" hidden="1" x14ac:dyDescent="0.2">
      <c r="AH311" s="5" t="s">
        <v>453</v>
      </c>
      <c r="AI311" s="5" t="s">
        <v>454</v>
      </c>
    </row>
    <row r="312" spans="34:35" hidden="1" x14ac:dyDescent="0.2">
      <c r="AH312" s="5" t="s">
        <v>574</v>
      </c>
      <c r="AI312" s="5" t="s">
        <v>576</v>
      </c>
    </row>
    <row r="313" spans="34:35" hidden="1" x14ac:dyDescent="0.2">
      <c r="AH313" s="5" t="s">
        <v>46</v>
      </c>
      <c r="AI313" s="5" t="s">
        <v>577</v>
      </c>
    </row>
    <row r="314" spans="34:35" hidden="1" x14ac:dyDescent="0.2">
      <c r="AH314" s="5" t="s">
        <v>575</v>
      </c>
      <c r="AI314" s="5" t="s">
        <v>523</v>
      </c>
    </row>
    <row r="315" spans="34:35" hidden="1" x14ac:dyDescent="0.2">
      <c r="AH315" s="5" t="s">
        <v>177</v>
      </c>
      <c r="AI315" s="5" t="s">
        <v>957</v>
      </c>
    </row>
    <row r="316" spans="34:35" hidden="1" x14ac:dyDescent="0.2">
      <c r="AH316" s="5" t="s">
        <v>24</v>
      </c>
      <c r="AI316" s="5" t="s">
        <v>40</v>
      </c>
    </row>
    <row r="317" spans="34:35" hidden="1" x14ac:dyDescent="0.2">
      <c r="AH317" s="5" t="s">
        <v>25</v>
      </c>
      <c r="AI317" s="5" t="s">
        <v>41</v>
      </c>
    </row>
    <row r="318" spans="34:35" hidden="1" x14ac:dyDescent="0.2">
      <c r="AH318" s="5" t="s">
        <v>11</v>
      </c>
      <c r="AI318" s="5" t="s">
        <v>27</v>
      </c>
    </row>
    <row r="319" spans="34:35" hidden="1" x14ac:dyDescent="0.2">
      <c r="AH319" s="5" t="s">
        <v>12</v>
      </c>
      <c r="AI319" s="5" t="s">
        <v>28</v>
      </c>
    </row>
    <row r="320" spans="34:35" hidden="1" x14ac:dyDescent="0.2">
      <c r="AH320" s="5" t="s">
        <v>137</v>
      </c>
      <c r="AI320" s="5" t="s">
        <v>138</v>
      </c>
    </row>
    <row r="321" spans="34:35" hidden="1" x14ac:dyDescent="0.2">
      <c r="AH321" s="5" t="s">
        <v>609</v>
      </c>
      <c r="AI321" s="5" t="s">
        <v>142</v>
      </c>
    </row>
    <row r="322" spans="34:35" hidden="1" x14ac:dyDescent="0.2">
      <c r="AH322" s="5" t="s">
        <v>43</v>
      </c>
      <c r="AI322" s="5" t="s">
        <v>47</v>
      </c>
    </row>
    <row r="323" spans="34:35" hidden="1" x14ac:dyDescent="0.2">
      <c r="AH323" s="5" t="s">
        <v>610</v>
      </c>
      <c r="AI323" s="5" t="s">
        <v>42</v>
      </c>
    </row>
    <row r="324" spans="34:35" hidden="1" x14ac:dyDescent="0.2">
      <c r="AH324" s="5" t="s">
        <v>26</v>
      </c>
      <c r="AI324" s="5" t="s">
        <v>266</v>
      </c>
    </row>
    <row r="325" spans="34:35" hidden="1" x14ac:dyDescent="0.2">
      <c r="AH325" s="5" t="s">
        <v>547</v>
      </c>
      <c r="AI325" s="5" t="s">
        <v>48</v>
      </c>
    </row>
    <row r="326" spans="34:35" hidden="1" x14ac:dyDescent="0.2">
      <c r="AH326" s="5" t="s">
        <v>569</v>
      </c>
      <c r="AI326" s="5" t="s">
        <v>478</v>
      </c>
    </row>
    <row r="327" spans="34:35" hidden="1" x14ac:dyDescent="0.2">
      <c r="AH327" s="5" t="s">
        <v>44</v>
      </c>
      <c r="AI327" s="5" t="s">
        <v>49</v>
      </c>
    </row>
    <row r="328" spans="34:35" hidden="1" x14ac:dyDescent="0.2">
      <c r="AH328" s="5" t="s">
        <v>72</v>
      </c>
      <c r="AI328" s="5" t="s">
        <v>38</v>
      </c>
    </row>
    <row r="329" spans="34:35" hidden="1" x14ac:dyDescent="0.2">
      <c r="AH329" s="5" t="s">
        <v>73</v>
      </c>
      <c r="AI329" s="5" t="s">
        <v>39</v>
      </c>
    </row>
    <row r="330" spans="34:35" hidden="1" x14ac:dyDescent="0.2">
      <c r="AH330" s="5" t="s">
        <v>74</v>
      </c>
      <c r="AI330" s="5" t="s">
        <v>77</v>
      </c>
    </row>
    <row r="331" spans="34:35" hidden="1" x14ac:dyDescent="0.2">
      <c r="AH331" s="5" t="s">
        <v>75</v>
      </c>
      <c r="AI331" s="5" t="s">
        <v>66</v>
      </c>
    </row>
    <row r="332" spans="34:35" hidden="1" x14ac:dyDescent="0.2">
      <c r="AH332" s="5" t="s">
        <v>572</v>
      </c>
      <c r="AI332" s="5" t="s">
        <v>50</v>
      </c>
    </row>
    <row r="333" spans="34:35" hidden="1" x14ac:dyDescent="0.2">
      <c r="AH333" s="5" t="s">
        <v>573</v>
      </c>
      <c r="AI333" s="5" t="s">
        <v>51</v>
      </c>
    </row>
    <row r="334" spans="34:35" hidden="1" x14ac:dyDescent="0.2">
      <c r="AH334" s="5" t="s">
        <v>181</v>
      </c>
      <c r="AI334" s="5" t="s">
        <v>687</v>
      </c>
    </row>
    <row r="335" spans="34:35" hidden="1" x14ac:dyDescent="0.2">
      <c r="AH335" s="5" t="s">
        <v>14</v>
      </c>
      <c r="AI335" s="5" t="s">
        <v>30</v>
      </c>
    </row>
    <row r="336" spans="34:35" hidden="1" x14ac:dyDescent="0.2">
      <c r="AH336" s="5" t="s">
        <v>15</v>
      </c>
      <c r="AI336" s="5" t="s">
        <v>31</v>
      </c>
    </row>
    <row r="337" spans="34:35" hidden="1" x14ac:dyDescent="0.2">
      <c r="AH337" s="5" t="s">
        <v>16</v>
      </c>
      <c r="AI337" s="5" t="s">
        <v>32</v>
      </c>
    </row>
    <row r="338" spans="34:35" hidden="1" x14ac:dyDescent="0.2">
      <c r="AH338" s="5" t="s">
        <v>17</v>
      </c>
      <c r="AI338" s="5" t="s">
        <v>33</v>
      </c>
    </row>
    <row r="339" spans="34:35" hidden="1" x14ac:dyDescent="0.2">
      <c r="AH339" s="5" t="s">
        <v>18</v>
      </c>
      <c r="AI339" s="5" t="s">
        <v>34</v>
      </c>
    </row>
    <row r="340" spans="34:35" hidden="1" x14ac:dyDescent="0.2">
      <c r="AH340" s="5" t="s">
        <v>108</v>
      </c>
      <c r="AI340" s="5" t="s">
        <v>114</v>
      </c>
    </row>
    <row r="341" spans="34:35" hidden="1" x14ac:dyDescent="0.2">
      <c r="AH341" s="5" t="s">
        <v>19</v>
      </c>
      <c r="AI341" s="5" t="s">
        <v>35</v>
      </c>
    </row>
    <row r="342" spans="34:35" hidden="1" x14ac:dyDescent="0.2">
      <c r="AH342" s="5" t="s">
        <v>22</v>
      </c>
      <c r="AI342" s="5" t="s">
        <v>38</v>
      </c>
    </row>
    <row r="343" spans="34:35" hidden="1" x14ac:dyDescent="0.2">
      <c r="AH343" s="5" t="s">
        <v>23</v>
      </c>
      <c r="AI343" s="5" t="s">
        <v>39</v>
      </c>
    </row>
    <row r="344" spans="34:35" hidden="1" x14ac:dyDescent="0.2">
      <c r="AH344" s="5" t="s">
        <v>452</v>
      </c>
      <c r="AI344" s="5" t="s">
        <v>153</v>
      </c>
    </row>
    <row r="345" spans="34:35" hidden="1" x14ac:dyDescent="0.2">
      <c r="AH345" s="5" t="s">
        <v>453</v>
      </c>
      <c r="AI345" s="5" t="s">
        <v>454</v>
      </c>
    </row>
    <row r="346" spans="34:35" hidden="1" x14ac:dyDescent="0.2">
      <c r="AH346" s="5" t="s">
        <v>24</v>
      </c>
      <c r="AI346" s="5" t="s">
        <v>40</v>
      </c>
    </row>
    <row r="347" spans="34:35" hidden="1" x14ac:dyDescent="0.2">
      <c r="AH347" s="5" t="s">
        <v>614</v>
      </c>
      <c r="AI347" s="5" t="s">
        <v>143</v>
      </c>
    </row>
    <row r="348" spans="34:35" hidden="1" x14ac:dyDescent="0.2">
      <c r="AH348" s="5" t="s">
        <v>615</v>
      </c>
      <c r="AI348" s="5" t="s">
        <v>144</v>
      </c>
    </row>
    <row r="349" spans="34:35" hidden="1" x14ac:dyDescent="0.2">
      <c r="AH349" s="5" t="s">
        <v>616</v>
      </c>
      <c r="AI349" s="5" t="s">
        <v>4</v>
      </c>
    </row>
    <row r="350" spans="34:35" hidden="1" x14ac:dyDescent="0.2">
      <c r="AH350" s="5" t="s">
        <v>617</v>
      </c>
      <c r="AI350" s="5" t="s">
        <v>5</v>
      </c>
    </row>
    <row r="351" spans="34:35" hidden="1" x14ac:dyDescent="0.2">
      <c r="AH351" s="5" t="s">
        <v>618</v>
      </c>
      <c r="AI351" s="5" t="s">
        <v>145</v>
      </c>
    </row>
    <row r="352" spans="34:35" hidden="1" x14ac:dyDescent="0.2">
      <c r="AH352" s="5" t="s">
        <v>619</v>
      </c>
      <c r="AI352" s="5" t="s">
        <v>2</v>
      </c>
    </row>
    <row r="353" spans="34:35" hidden="1" x14ac:dyDescent="0.2">
      <c r="AH353" s="5" t="s">
        <v>620</v>
      </c>
      <c r="AI353" s="5" t="s">
        <v>146</v>
      </c>
    </row>
    <row r="354" spans="34:35" hidden="1" x14ac:dyDescent="0.2">
      <c r="AH354" s="5" t="s">
        <v>621</v>
      </c>
      <c r="AI354" s="5" t="s">
        <v>3</v>
      </c>
    </row>
    <row r="355" spans="34:35" hidden="1" x14ac:dyDescent="0.2">
      <c r="AH355" s="5" t="s">
        <v>622</v>
      </c>
      <c r="AI355" s="5" t="s">
        <v>147</v>
      </c>
    </row>
    <row r="356" spans="34:35" hidden="1" x14ac:dyDescent="0.2">
      <c r="AH356" s="5" t="s">
        <v>623</v>
      </c>
      <c r="AI356" s="5" t="s">
        <v>148</v>
      </c>
    </row>
    <row r="357" spans="34:35" hidden="1" x14ac:dyDescent="0.2">
      <c r="AH357" s="5" t="s">
        <v>624</v>
      </c>
      <c r="AI357" s="5" t="s">
        <v>183</v>
      </c>
    </row>
    <row r="358" spans="34:35" hidden="1" x14ac:dyDescent="0.2">
      <c r="AH358" s="5" t="s">
        <v>625</v>
      </c>
      <c r="AI358" s="5" t="s">
        <v>149</v>
      </c>
    </row>
    <row r="359" spans="34:35" hidden="1" x14ac:dyDescent="0.2">
      <c r="AH359" s="5" t="s">
        <v>56</v>
      </c>
      <c r="AI359" s="5" t="s">
        <v>477</v>
      </c>
    </row>
    <row r="360" spans="34:35" hidden="1" x14ac:dyDescent="0.2">
      <c r="AH360" s="5" t="s">
        <v>57</v>
      </c>
      <c r="AI360" s="5" t="s">
        <v>63</v>
      </c>
    </row>
    <row r="361" spans="34:35" hidden="1" x14ac:dyDescent="0.2">
      <c r="AH361" s="5" t="s">
        <v>58</v>
      </c>
      <c r="AI361" s="5" t="s">
        <v>64</v>
      </c>
    </row>
    <row r="362" spans="34:35" hidden="1" x14ac:dyDescent="0.2">
      <c r="AH362" s="5" t="s">
        <v>13</v>
      </c>
      <c r="AI362" s="5" t="s">
        <v>29</v>
      </c>
    </row>
    <row r="363" spans="34:35" hidden="1" x14ac:dyDescent="0.2">
      <c r="AH363" s="5" t="s">
        <v>119</v>
      </c>
      <c r="AI363" s="5" t="s">
        <v>150</v>
      </c>
    </row>
    <row r="364" spans="34:35" hidden="1" x14ac:dyDescent="0.2">
      <c r="AH364" s="5" t="s">
        <v>120</v>
      </c>
      <c r="AI364" s="5" t="s">
        <v>156</v>
      </c>
    </row>
    <row r="365" spans="34:35" hidden="1" x14ac:dyDescent="0.2">
      <c r="AH365" s="5" t="s">
        <v>59</v>
      </c>
      <c r="AI365" s="5" t="s">
        <v>65</v>
      </c>
    </row>
    <row r="366" spans="34:35" hidden="1" x14ac:dyDescent="0.2">
      <c r="AH366" s="5" t="s">
        <v>43</v>
      </c>
      <c r="AI366" s="5" t="s">
        <v>47</v>
      </c>
    </row>
    <row r="367" spans="34:35" hidden="1" x14ac:dyDescent="0.2">
      <c r="AH367" s="5" t="s">
        <v>642</v>
      </c>
      <c r="AI367" s="5" t="s">
        <v>68</v>
      </c>
    </row>
    <row r="368" spans="34:35" hidden="1" x14ac:dyDescent="0.2">
      <c r="AH368" s="5" t="s">
        <v>572</v>
      </c>
      <c r="AI368" s="5" t="s">
        <v>50</v>
      </c>
    </row>
    <row r="369" spans="34:35" hidden="1" x14ac:dyDescent="0.2">
      <c r="AH369" s="5" t="s">
        <v>573</v>
      </c>
      <c r="AI369" s="5" t="s">
        <v>51</v>
      </c>
    </row>
    <row r="370" spans="34:35" hidden="1" x14ac:dyDescent="0.2">
      <c r="AH370" s="5" t="s">
        <v>594</v>
      </c>
      <c r="AI370" s="5" t="s">
        <v>82</v>
      </c>
    </row>
    <row r="371" spans="34:35" hidden="1" x14ac:dyDescent="0.2">
      <c r="AH371" s="5" t="s">
        <v>81</v>
      </c>
      <c r="AI371" s="5" t="s">
        <v>689</v>
      </c>
    </row>
    <row r="372" spans="34:35" hidden="1" x14ac:dyDescent="0.2">
      <c r="AH372" s="5" t="s">
        <v>45</v>
      </c>
      <c r="AI372" s="5" t="s">
        <v>52</v>
      </c>
    </row>
    <row r="373" spans="34:35" hidden="1" x14ac:dyDescent="0.2">
      <c r="AH373" s="5" t="s">
        <v>605</v>
      </c>
      <c r="AI373" s="5" t="s">
        <v>956</v>
      </c>
    </row>
    <row r="374" spans="34:35" hidden="1" x14ac:dyDescent="0.2">
      <c r="AH374" s="5" t="s">
        <v>102</v>
      </c>
      <c r="AI374" s="5" t="s">
        <v>117</v>
      </c>
    </row>
    <row r="375" spans="34:35" hidden="1" x14ac:dyDescent="0.2">
      <c r="AH375" s="5" t="s">
        <v>103</v>
      </c>
      <c r="AI375" s="5" t="s">
        <v>118</v>
      </c>
    </row>
    <row r="376" spans="34:35" hidden="1" x14ac:dyDescent="0.2">
      <c r="AH376" s="5" t="s">
        <v>104</v>
      </c>
      <c r="AI376" s="5" t="s">
        <v>425</v>
      </c>
    </row>
    <row r="377" spans="34:35" hidden="1" x14ac:dyDescent="0.2">
      <c r="AH377" s="5" t="s">
        <v>105</v>
      </c>
      <c r="AI377" s="5" t="s">
        <v>607</v>
      </c>
    </row>
    <row r="378" spans="34:35" hidden="1" x14ac:dyDescent="0.2">
      <c r="AH378" s="5" t="s">
        <v>106</v>
      </c>
      <c r="AI378" s="5" t="s">
        <v>113</v>
      </c>
    </row>
    <row r="379" spans="34:35" hidden="1" x14ac:dyDescent="0.2">
      <c r="AH379" s="5" t="s">
        <v>107</v>
      </c>
      <c r="AI379" s="5" t="s">
        <v>66</v>
      </c>
    </row>
    <row r="380" spans="34:35" hidden="1" x14ac:dyDescent="0.2">
      <c r="AH380" s="5" t="s">
        <v>78</v>
      </c>
      <c r="AI380" s="5" t="s">
        <v>77</v>
      </c>
    </row>
    <row r="381" spans="34:35" hidden="1" x14ac:dyDescent="0.2">
      <c r="AH381" s="5" t="s">
        <v>14</v>
      </c>
      <c r="AI381" s="5" t="s">
        <v>30</v>
      </c>
    </row>
    <row r="382" spans="34:35" hidden="1" x14ac:dyDescent="0.2">
      <c r="AH382" s="5" t="s">
        <v>15</v>
      </c>
      <c r="AI382" s="5" t="s">
        <v>31</v>
      </c>
    </row>
    <row r="383" spans="34:35" hidden="1" x14ac:dyDescent="0.2">
      <c r="AH383" s="5" t="s">
        <v>16</v>
      </c>
      <c r="AI383" s="5" t="s">
        <v>32</v>
      </c>
    </row>
    <row r="384" spans="34:35" hidden="1" x14ac:dyDescent="0.2">
      <c r="AH384" s="5" t="s">
        <v>17</v>
      </c>
      <c r="AI384" s="5" t="s">
        <v>33</v>
      </c>
    </row>
    <row r="385" spans="34:35" hidden="1" x14ac:dyDescent="0.2">
      <c r="AH385" s="5" t="s">
        <v>18</v>
      </c>
      <c r="AI385" s="5" t="s">
        <v>34</v>
      </c>
    </row>
    <row r="386" spans="34:35" hidden="1" x14ac:dyDescent="0.2">
      <c r="AH386" s="5" t="s">
        <v>108</v>
      </c>
      <c r="AI386" s="5" t="s">
        <v>114</v>
      </c>
    </row>
    <row r="387" spans="34:35" hidden="1" x14ac:dyDescent="0.2">
      <c r="AH387" s="5" t="s">
        <v>19</v>
      </c>
      <c r="AI387" s="5" t="s">
        <v>35</v>
      </c>
    </row>
    <row r="388" spans="34:35" hidden="1" x14ac:dyDescent="0.2">
      <c r="AH388" s="5" t="s">
        <v>20</v>
      </c>
      <c r="AI388" s="5" t="s">
        <v>36</v>
      </c>
    </row>
    <row r="389" spans="34:35" hidden="1" x14ac:dyDescent="0.2">
      <c r="AH389" s="5" t="s">
        <v>109</v>
      </c>
      <c r="AI389" s="5" t="s">
        <v>115</v>
      </c>
    </row>
    <row r="390" spans="34:35" hidden="1" x14ac:dyDescent="0.2">
      <c r="AH390" s="5" t="s">
        <v>110</v>
      </c>
      <c r="AI390" s="5" t="s">
        <v>116</v>
      </c>
    </row>
    <row r="391" spans="34:35" hidden="1" x14ac:dyDescent="0.2">
      <c r="AH391" s="5" t="s">
        <v>111</v>
      </c>
      <c r="AI391" s="5" t="s">
        <v>197</v>
      </c>
    </row>
    <row r="392" spans="34:35" hidden="1" x14ac:dyDescent="0.2">
      <c r="AH392" s="5" t="s">
        <v>950</v>
      </c>
      <c r="AI392" s="5" t="s">
        <v>248</v>
      </c>
    </row>
    <row r="393" spans="34:35" hidden="1" x14ac:dyDescent="0.2">
      <c r="AH393" s="5" t="s">
        <v>161</v>
      </c>
      <c r="AI393" s="5" t="s">
        <v>162</v>
      </c>
    </row>
    <row r="394" spans="34:35" hidden="1" x14ac:dyDescent="0.2">
      <c r="AH394" s="5" t="s">
        <v>163</v>
      </c>
      <c r="AI394" s="5" t="s">
        <v>526</v>
      </c>
    </row>
    <row r="395" spans="34:35" hidden="1" x14ac:dyDescent="0.2">
      <c r="AH395" s="5" t="s">
        <v>169</v>
      </c>
      <c r="AI395" s="5" t="s">
        <v>170</v>
      </c>
    </row>
    <row r="396" spans="34:35" hidden="1" x14ac:dyDescent="0.2">
      <c r="AH396" s="5" t="s">
        <v>54</v>
      </c>
      <c r="AI396" s="5" t="s">
        <v>61</v>
      </c>
    </row>
    <row r="397" spans="34:35" hidden="1" x14ac:dyDescent="0.2">
      <c r="AH397" s="5" t="s">
        <v>60</v>
      </c>
      <c r="AI397" s="5" t="s">
        <v>66</v>
      </c>
    </row>
    <row r="398" spans="34:35" hidden="1" x14ac:dyDescent="0.2">
      <c r="AH398" s="5" t="s">
        <v>124</v>
      </c>
      <c r="AI398" s="5" t="s">
        <v>157</v>
      </c>
    </row>
    <row r="399" spans="34:35" hidden="1" x14ac:dyDescent="0.2">
      <c r="AH399" s="5" t="s">
        <v>125</v>
      </c>
      <c r="AI399" s="5" t="s">
        <v>151</v>
      </c>
    </row>
    <row r="400" spans="34:35" hidden="1" x14ac:dyDescent="0.2">
      <c r="AH400" s="5" t="s">
        <v>126</v>
      </c>
      <c r="AI400" s="5" t="s">
        <v>152</v>
      </c>
    </row>
    <row r="401" spans="34:35" hidden="1" x14ac:dyDescent="0.2">
      <c r="AH401" s="5" t="s">
        <v>452</v>
      </c>
      <c r="AI401" s="5" t="s">
        <v>153</v>
      </c>
    </row>
    <row r="402" spans="34:35" hidden="1" x14ac:dyDescent="0.2">
      <c r="AH402" s="5" t="s">
        <v>453</v>
      </c>
      <c r="AI402" s="5" t="s">
        <v>454</v>
      </c>
    </row>
    <row r="403" spans="34:35" hidden="1" x14ac:dyDescent="0.2">
      <c r="AH403" s="5" t="s">
        <v>1</v>
      </c>
      <c r="AI403" s="5" t="s">
        <v>337</v>
      </c>
    </row>
    <row r="404" spans="34:35" hidden="1" x14ac:dyDescent="0.2">
      <c r="AH404" s="5" t="s">
        <v>574</v>
      </c>
      <c r="AI404" s="5" t="s">
        <v>576</v>
      </c>
    </row>
    <row r="405" spans="34:35" hidden="1" x14ac:dyDescent="0.2">
      <c r="AH405" s="5" t="s">
        <v>46</v>
      </c>
      <c r="AI405" s="5" t="s">
        <v>577</v>
      </c>
    </row>
    <row r="406" spans="34:35" hidden="1" x14ac:dyDescent="0.2">
      <c r="AH406" s="5" t="s">
        <v>575</v>
      </c>
      <c r="AI406" s="5" t="s">
        <v>523</v>
      </c>
    </row>
    <row r="407" spans="34:35" hidden="1" x14ac:dyDescent="0.2">
      <c r="AH407" s="5" t="s">
        <v>127</v>
      </c>
      <c r="AI407" s="5" t="s">
        <v>957</v>
      </c>
    </row>
    <row r="408" spans="34:35" hidden="1" x14ac:dyDescent="0.2">
      <c r="AH408" s="5" t="s">
        <v>128</v>
      </c>
      <c r="AI408" s="5" t="s">
        <v>154</v>
      </c>
    </row>
    <row r="409" spans="34:35" hidden="1" x14ac:dyDescent="0.2">
      <c r="AH409" s="5" t="s">
        <v>55</v>
      </c>
      <c r="AI409" s="5" t="s">
        <v>62</v>
      </c>
    </row>
    <row r="410" spans="34:35" hidden="1" x14ac:dyDescent="0.2">
      <c r="AH410" s="5" t="s">
        <v>24</v>
      </c>
      <c r="AI410" s="5" t="s">
        <v>40</v>
      </c>
    </row>
    <row r="411" spans="34:35" hidden="1" x14ac:dyDescent="0.2">
      <c r="AH411" s="5" t="s">
        <v>129</v>
      </c>
      <c r="AI411" s="5" t="s">
        <v>155</v>
      </c>
    </row>
    <row r="412" spans="34:35" hidden="1" x14ac:dyDescent="0.2">
      <c r="AH412" s="5" t="s">
        <v>130</v>
      </c>
      <c r="AI412" s="5" t="s">
        <v>164</v>
      </c>
    </row>
    <row r="413" spans="34:35" hidden="1" x14ac:dyDescent="0.2">
      <c r="AH413" s="5" t="s">
        <v>131</v>
      </c>
      <c r="AI413" s="5" t="s">
        <v>165</v>
      </c>
    </row>
    <row r="414" spans="34:35" hidden="1" x14ac:dyDescent="0.2">
      <c r="AH414" s="5" t="s">
        <v>76</v>
      </c>
      <c r="AI414" s="5" t="s">
        <v>958</v>
      </c>
    </row>
    <row r="415" spans="34:35" hidden="1" x14ac:dyDescent="0.2">
      <c r="AH415" s="5" t="s">
        <v>158</v>
      </c>
      <c r="AI415" s="5" t="s">
        <v>159</v>
      </c>
    </row>
    <row r="416" spans="34:35" hidden="1" x14ac:dyDescent="0.2">
      <c r="AH416" s="5" t="s">
        <v>133</v>
      </c>
      <c r="AI416" s="5" t="s">
        <v>448</v>
      </c>
    </row>
    <row r="417" spans="34:35" hidden="1" x14ac:dyDescent="0.2">
      <c r="AH417" s="5" t="s">
        <v>339</v>
      </c>
      <c r="AI417" s="5" t="s">
        <v>473</v>
      </c>
    </row>
    <row r="418" spans="34:35" hidden="1" x14ac:dyDescent="0.2">
      <c r="AH418" s="5" t="s">
        <v>25</v>
      </c>
      <c r="AI418" s="5" t="s">
        <v>41</v>
      </c>
    </row>
    <row r="419" spans="34:35" hidden="1" x14ac:dyDescent="0.2">
      <c r="AH419" s="5" t="s">
        <v>89</v>
      </c>
      <c r="AI419" s="5" t="s">
        <v>396</v>
      </c>
    </row>
    <row r="420" spans="34:35" hidden="1" x14ac:dyDescent="0.2">
      <c r="AH420" s="5" t="s">
        <v>269</v>
      </c>
      <c r="AI420" s="5" t="s">
        <v>270</v>
      </c>
    </row>
    <row r="421" spans="34:35" hidden="1" x14ac:dyDescent="0.2">
      <c r="AH421" s="5" t="s">
        <v>271</v>
      </c>
      <c r="AI421" s="5" t="s">
        <v>272</v>
      </c>
    </row>
    <row r="422" spans="34:35" hidden="1" x14ac:dyDescent="0.2">
      <c r="AH422" s="5" t="s">
        <v>53</v>
      </c>
      <c r="AI422" s="5" t="s">
        <v>690</v>
      </c>
    </row>
    <row r="423" spans="34:35" hidden="1" x14ac:dyDescent="0.2">
      <c r="AH423" s="5" t="s">
        <v>273</v>
      </c>
      <c r="AI423" s="5" t="s">
        <v>781</v>
      </c>
    </row>
    <row r="424" spans="34:35" hidden="1" x14ac:dyDescent="0.2">
      <c r="AH424" s="5" t="s">
        <v>274</v>
      </c>
      <c r="AI424" s="5" t="s">
        <v>275</v>
      </c>
    </row>
    <row r="425" spans="34:35" hidden="1" x14ac:dyDescent="0.2">
      <c r="AH425" s="5" t="s">
        <v>276</v>
      </c>
      <c r="AI425" s="5" t="s">
        <v>277</v>
      </c>
    </row>
    <row r="426" spans="34:35" hidden="1" x14ac:dyDescent="0.2">
      <c r="AH426" s="5" t="s">
        <v>278</v>
      </c>
      <c r="AI426" s="5" t="s">
        <v>279</v>
      </c>
    </row>
    <row r="427" spans="34:35" hidden="1" x14ac:dyDescent="0.2">
      <c r="AH427" s="5" t="s">
        <v>280</v>
      </c>
      <c r="AI427" s="5" t="s">
        <v>281</v>
      </c>
    </row>
    <row r="428" spans="34:35" hidden="1" x14ac:dyDescent="0.2">
      <c r="AH428" s="5" t="s">
        <v>282</v>
      </c>
      <c r="AI428" s="5" t="s">
        <v>283</v>
      </c>
    </row>
    <row r="429" spans="34:35" hidden="1" x14ac:dyDescent="0.2">
      <c r="AH429" s="5" t="s">
        <v>284</v>
      </c>
      <c r="AI429" s="5" t="s">
        <v>277</v>
      </c>
    </row>
    <row r="430" spans="34:35" hidden="1" x14ac:dyDescent="0.2">
      <c r="AH430" s="5" t="s">
        <v>285</v>
      </c>
      <c r="AI430" s="5" t="s">
        <v>281</v>
      </c>
    </row>
    <row r="431" spans="34:35" hidden="1" x14ac:dyDescent="0.2">
      <c r="AH431" s="5" t="s">
        <v>286</v>
      </c>
      <c r="AI431" s="5" t="s">
        <v>287</v>
      </c>
    </row>
    <row r="432" spans="34:35" hidden="1" x14ac:dyDescent="0.2">
      <c r="AH432" s="5" t="s">
        <v>288</v>
      </c>
      <c r="AI432" s="5" t="s">
        <v>281</v>
      </c>
    </row>
    <row r="433" spans="34:35" hidden="1" x14ac:dyDescent="0.2">
      <c r="AH433" s="5" t="s">
        <v>289</v>
      </c>
      <c r="AI433" s="5" t="s">
        <v>287</v>
      </c>
    </row>
    <row r="434" spans="34:35" hidden="1" x14ac:dyDescent="0.2">
      <c r="AH434" s="5" t="s">
        <v>290</v>
      </c>
      <c r="AI434" s="5" t="s">
        <v>281</v>
      </c>
    </row>
    <row r="435" spans="34:35" hidden="1" x14ac:dyDescent="0.2">
      <c r="AH435" s="5" t="s">
        <v>291</v>
      </c>
      <c r="AI435" s="5" t="s">
        <v>287</v>
      </c>
    </row>
    <row r="436" spans="34:35" hidden="1" x14ac:dyDescent="0.2">
      <c r="AH436" s="5" t="s">
        <v>292</v>
      </c>
      <c r="AI436" s="5" t="s">
        <v>293</v>
      </c>
    </row>
    <row r="437" spans="34:35" hidden="1" x14ac:dyDescent="0.2">
      <c r="AH437" s="5" t="s">
        <v>294</v>
      </c>
      <c r="AI437" s="5" t="s">
        <v>295</v>
      </c>
    </row>
    <row r="438" spans="34:35" hidden="1" x14ac:dyDescent="0.2">
      <c r="AH438" s="5" t="s">
        <v>296</v>
      </c>
      <c r="AI438" s="5" t="s">
        <v>281</v>
      </c>
    </row>
    <row r="439" spans="34:35" hidden="1" x14ac:dyDescent="0.2">
      <c r="AH439" s="5" t="s">
        <v>297</v>
      </c>
      <c r="AI439" s="5" t="s">
        <v>287</v>
      </c>
    </row>
    <row r="440" spans="34:35" hidden="1" x14ac:dyDescent="0.2">
      <c r="AH440" s="5" t="s">
        <v>298</v>
      </c>
      <c r="AI440" s="5" t="s">
        <v>299</v>
      </c>
    </row>
    <row r="441" spans="34:35" hidden="1" x14ac:dyDescent="0.2">
      <c r="AH441" s="5" t="s">
        <v>300</v>
      </c>
      <c r="AI441" s="5" t="s">
        <v>301</v>
      </c>
    </row>
    <row r="442" spans="34:35" hidden="1" x14ac:dyDescent="0.2">
      <c r="AH442" s="5" t="s">
        <v>302</v>
      </c>
      <c r="AI442" s="5" t="s">
        <v>287</v>
      </c>
    </row>
    <row r="443" spans="34:35" hidden="1" x14ac:dyDescent="0.2">
      <c r="AH443" s="5" t="s">
        <v>168</v>
      </c>
      <c r="AI443" s="5" t="s">
        <v>691</v>
      </c>
    </row>
    <row r="444" spans="34:35" hidden="1" x14ac:dyDescent="0.2">
      <c r="AH444" s="5" t="s">
        <v>56</v>
      </c>
      <c r="AI444" s="5" t="s">
        <v>477</v>
      </c>
    </row>
    <row r="445" spans="34:35" hidden="1" x14ac:dyDescent="0.2">
      <c r="AH445" s="5" t="s">
        <v>57</v>
      </c>
      <c r="AI445" s="5" t="s">
        <v>63</v>
      </c>
    </row>
    <row r="446" spans="34:35" hidden="1" x14ac:dyDescent="0.2">
      <c r="AH446" s="5" t="s">
        <v>58</v>
      </c>
      <c r="AI446" s="5" t="s">
        <v>64</v>
      </c>
    </row>
    <row r="447" spans="34:35" hidden="1" x14ac:dyDescent="0.2">
      <c r="AH447" s="5" t="s">
        <v>120</v>
      </c>
      <c r="AI447" s="5" t="s">
        <v>156</v>
      </c>
    </row>
    <row r="448" spans="34:35" hidden="1" x14ac:dyDescent="0.2">
      <c r="AH448" s="5" t="s">
        <v>83</v>
      </c>
      <c r="AI448" s="5" t="s">
        <v>427</v>
      </c>
    </row>
    <row r="449" spans="34:35" hidden="1" x14ac:dyDescent="0.2">
      <c r="AH449" s="5" t="s">
        <v>43</v>
      </c>
      <c r="AI449" s="5" t="s">
        <v>47</v>
      </c>
    </row>
    <row r="450" spans="34:35" hidden="1" x14ac:dyDescent="0.2">
      <c r="AH450" s="5" t="s">
        <v>74</v>
      </c>
      <c r="AI450" s="5" t="s">
        <v>77</v>
      </c>
    </row>
    <row r="451" spans="34:35" hidden="1" x14ac:dyDescent="0.2">
      <c r="AH451" s="5" t="s">
        <v>75</v>
      </c>
      <c r="AI451" s="5" t="s">
        <v>66</v>
      </c>
    </row>
    <row r="452" spans="34:35" hidden="1" x14ac:dyDescent="0.2">
      <c r="AH452" s="5" t="s">
        <v>180</v>
      </c>
      <c r="AI452" s="5" t="s">
        <v>304</v>
      </c>
    </row>
    <row r="453" spans="34:35" hidden="1" x14ac:dyDescent="0.2">
      <c r="AH453" s="5" t="s">
        <v>244</v>
      </c>
      <c r="AI453" s="5" t="s">
        <v>267</v>
      </c>
    </row>
    <row r="454" spans="34:35" hidden="1" x14ac:dyDescent="0.2">
      <c r="AH454" s="5" t="s">
        <v>305</v>
      </c>
      <c r="AI454" s="5" t="s">
        <v>306</v>
      </c>
    </row>
    <row r="455" spans="34:35" hidden="1" x14ac:dyDescent="0.2">
      <c r="AH455" s="5" t="s">
        <v>307</v>
      </c>
      <c r="AI455" s="5" t="s">
        <v>308</v>
      </c>
    </row>
    <row r="456" spans="34:35" hidden="1" x14ac:dyDescent="0.2">
      <c r="AH456" s="5" t="s">
        <v>105</v>
      </c>
      <c r="AI456" s="5" t="s">
        <v>607</v>
      </c>
    </row>
    <row r="457" spans="34:35" hidden="1" x14ac:dyDescent="0.2">
      <c r="AH457" s="5" t="s">
        <v>106</v>
      </c>
      <c r="AI457" s="5" t="s">
        <v>113</v>
      </c>
    </row>
    <row r="458" spans="34:35" hidden="1" x14ac:dyDescent="0.2">
      <c r="AH458" s="5" t="s">
        <v>107</v>
      </c>
      <c r="AI458" s="5" t="s">
        <v>66</v>
      </c>
    </row>
    <row r="459" spans="34:35" hidden="1" x14ac:dyDescent="0.2">
      <c r="AH459" s="5" t="s">
        <v>78</v>
      </c>
      <c r="AI459" s="5" t="s">
        <v>77</v>
      </c>
    </row>
    <row r="460" spans="34:35" hidden="1" x14ac:dyDescent="0.2">
      <c r="AH460" s="5" t="s">
        <v>110</v>
      </c>
      <c r="AI460" s="5" t="s">
        <v>116</v>
      </c>
    </row>
    <row r="461" spans="34:35" hidden="1" x14ac:dyDescent="0.2">
      <c r="AH461" s="5" t="s">
        <v>111</v>
      </c>
      <c r="AI461" s="5" t="s">
        <v>197</v>
      </c>
    </row>
    <row r="462" spans="34:35" hidden="1" x14ac:dyDescent="0.2">
      <c r="AH462" s="5" t="s">
        <v>112</v>
      </c>
      <c r="AI462" s="5" t="s">
        <v>309</v>
      </c>
    </row>
    <row r="463" spans="34:35" hidden="1" x14ac:dyDescent="0.2">
      <c r="AH463" s="42" t="s">
        <v>92</v>
      </c>
      <c r="AI463" s="42" t="s">
        <v>737</v>
      </c>
    </row>
    <row r="464" spans="34:35" hidden="1" x14ac:dyDescent="0.2">
      <c r="AH464" s="42" t="s">
        <v>172</v>
      </c>
      <c r="AI464" s="42" t="s">
        <v>693</v>
      </c>
    </row>
    <row r="465" spans="34:35" hidden="1" x14ac:dyDescent="0.2">
      <c r="AH465" s="42" t="s">
        <v>643</v>
      </c>
      <c r="AI465" s="42" t="s">
        <v>736</v>
      </c>
    </row>
    <row r="466" spans="34:35" hidden="1" x14ac:dyDescent="0.2">
      <c r="AH466" s="42" t="s">
        <v>644</v>
      </c>
      <c r="AI466" s="42" t="s">
        <v>173</v>
      </c>
    </row>
    <row r="467" spans="34:35" hidden="1" x14ac:dyDescent="0.2">
      <c r="AH467" s="5" t="s">
        <v>93</v>
      </c>
      <c r="AI467" s="5" t="s">
        <v>310</v>
      </c>
    </row>
    <row r="468" spans="34:35" hidden="1" x14ac:dyDescent="0.2">
      <c r="AH468" s="42" t="s">
        <v>645</v>
      </c>
      <c r="AI468" s="42" t="s">
        <v>174</v>
      </c>
    </row>
    <row r="469" spans="34:35" hidden="1" x14ac:dyDescent="0.2">
      <c r="AH469" s="5" t="s">
        <v>94</v>
      </c>
      <c r="AI469" s="5" t="s">
        <v>312</v>
      </c>
    </row>
    <row r="470" spans="34:35" hidden="1" x14ac:dyDescent="0.2">
      <c r="AH470" s="42" t="s">
        <v>95</v>
      </c>
      <c r="AI470" s="42" t="s">
        <v>694</v>
      </c>
    </row>
    <row r="471" spans="34:35" hidden="1" x14ac:dyDescent="0.2">
      <c r="AH471" s="42" t="s">
        <v>646</v>
      </c>
      <c r="AI471" s="42" t="s">
        <v>736</v>
      </c>
    </row>
    <row r="472" spans="34:35" hidden="1" x14ac:dyDescent="0.2">
      <c r="AH472" s="42" t="s">
        <v>647</v>
      </c>
      <c r="AI472" s="42" t="s">
        <v>173</v>
      </c>
    </row>
    <row r="473" spans="34:35" hidden="1" x14ac:dyDescent="0.2">
      <c r="AH473" s="5" t="s">
        <v>97</v>
      </c>
      <c r="AI473" s="5" t="s">
        <v>311</v>
      </c>
    </row>
    <row r="474" spans="34:35" hidden="1" x14ac:dyDescent="0.2">
      <c r="AH474" s="42" t="s">
        <v>648</v>
      </c>
      <c r="AI474" s="42" t="s">
        <v>175</v>
      </c>
    </row>
    <row r="475" spans="34:35" hidden="1" x14ac:dyDescent="0.2">
      <c r="AH475" s="5" t="s">
        <v>98</v>
      </c>
      <c r="AI475" s="5" t="s">
        <v>313</v>
      </c>
    </row>
    <row r="476" spans="34:35" hidden="1" x14ac:dyDescent="0.2">
      <c r="AH476" s="5" t="s">
        <v>314</v>
      </c>
      <c r="AI476" s="5" t="s">
        <v>395</v>
      </c>
    </row>
    <row r="477" spans="34:35" hidden="1" x14ac:dyDescent="0.2">
      <c r="AH477" s="5" t="s">
        <v>166</v>
      </c>
      <c r="AI477" s="5" t="s">
        <v>287</v>
      </c>
    </row>
    <row r="478" spans="34:35" hidden="1" x14ac:dyDescent="0.2">
      <c r="AH478" s="21" t="s">
        <v>511</v>
      </c>
      <c r="AI478" s="22" t="s">
        <v>885</v>
      </c>
    </row>
    <row r="479" spans="34:35" hidden="1" x14ac:dyDescent="0.2">
      <c r="AH479" s="5" t="s">
        <v>315</v>
      </c>
      <c r="AI479" s="5" t="s">
        <v>316</v>
      </c>
    </row>
    <row r="480" spans="34:35" hidden="1" x14ac:dyDescent="0.2">
      <c r="AH480" s="5" t="s">
        <v>317</v>
      </c>
      <c r="AI480" s="5" t="s">
        <v>318</v>
      </c>
    </row>
    <row r="481" spans="34:35" hidden="1" x14ac:dyDescent="0.2">
      <c r="AH481" s="5" t="s">
        <v>319</v>
      </c>
      <c r="AI481" s="5" t="s">
        <v>320</v>
      </c>
    </row>
    <row r="482" spans="34:35" hidden="1" x14ac:dyDescent="0.2">
      <c r="AH482" s="5" t="s">
        <v>321</v>
      </c>
      <c r="AI482" s="5" t="s">
        <v>277</v>
      </c>
    </row>
    <row r="483" spans="34:35" hidden="1" x14ac:dyDescent="0.2">
      <c r="AH483" s="5" t="s">
        <v>161</v>
      </c>
      <c r="AI483" s="5" t="s">
        <v>162</v>
      </c>
    </row>
    <row r="484" spans="34:35" hidden="1" x14ac:dyDescent="0.2">
      <c r="AH484" s="5" t="s">
        <v>163</v>
      </c>
      <c r="AI484" s="5" t="s">
        <v>526</v>
      </c>
    </row>
    <row r="485" spans="34:35" hidden="1" x14ac:dyDescent="0.2">
      <c r="AH485" s="5" t="s">
        <v>169</v>
      </c>
      <c r="AI485" s="5" t="s">
        <v>170</v>
      </c>
    </row>
    <row r="486" spans="34:35" hidden="1" x14ac:dyDescent="0.2">
      <c r="AH486" s="5" t="s">
        <v>101</v>
      </c>
      <c r="AI486" s="5" t="s">
        <v>199</v>
      </c>
    </row>
    <row r="487" spans="34:35" hidden="1" x14ac:dyDescent="0.2">
      <c r="AH487" s="5" t="s">
        <v>171</v>
      </c>
      <c r="AI487" s="5" t="s">
        <v>322</v>
      </c>
    </row>
    <row r="488" spans="34:35" hidden="1" x14ac:dyDescent="0.2">
      <c r="AH488" s="5" t="s">
        <v>323</v>
      </c>
      <c r="AI488" s="5" t="s">
        <v>324</v>
      </c>
    </row>
    <row r="489" spans="34:35" hidden="1" x14ac:dyDescent="0.2">
      <c r="AH489" s="5" t="s">
        <v>325</v>
      </c>
      <c r="AI489" s="5" t="s">
        <v>287</v>
      </c>
    </row>
    <row r="490" spans="34:35" hidden="1" x14ac:dyDescent="0.2">
      <c r="AH490" s="5" t="s">
        <v>326</v>
      </c>
      <c r="AI490" s="5" t="s">
        <v>327</v>
      </c>
    </row>
    <row r="491" spans="34:35" hidden="1" x14ac:dyDescent="0.2">
      <c r="AH491" s="5" t="s">
        <v>328</v>
      </c>
      <c r="AI491" s="5" t="s">
        <v>329</v>
      </c>
    </row>
    <row r="492" spans="34:35" hidden="1" x14ac:dyDescent="0.2">
      <c r="AH492" s="5" t="s">
        <v>330</v>
      </c>
      <c r="AI492" s="5" t="s">
        <v>287</v>
      </c>
    </row>
    <row r="493" spans="34:35" hidden="1" x14ac:dyDescent="0.2">
      <c r="AH493" s="5" t="s">
        <v>331</v>
      </c>
      <c r="AI493" s="5" t="s">
        <v>332</v>
      </c>
    </row>
    <row r="494" spans="34:35" hidden="1" x14ac:dyDescent="0.2">
      <c r="AH494" s="5" t="s">
        <v>79</v>
      </c>
      <c r="AI494" s="5" t="s">
        <v>80</v>
      </c>
    </row>
    <row r="495" spans="34:35" hidden="1" x14ac:dyDescent="0.2">
      <c r="AH495" s="5" t="s">
        <v>122</v>
      </c>
      <c r="AI495" s="5" t="s">
        <v>303</v>
      </c>
    </row>
    <row r="496" spans="34:35" hidden="1" x14ac:dyDescent="0.2">
      <c r="AH496" s="5" t="s">
        <v>123</v>
      </c>
      <c r="AI496" s="5" t="s">
        <v>333</v>
      </c>
    </row>
    <row r="497" spans="34:35" hidden="1" x14ac:dyDescent="0.2">
      <c r="AH497" s="5" t="s">
        <v>334</v>
      </c>
      <c r="AI497" s="5" t="s">
        <v>335</v>
      </c>
    </row>
    <row r="498" spans="34:35" hidden="1" x14ac:dyDescent="0.2">
      <c r="AH498" s="5" t="s">
        <v>336</v>
      </c>
      <c r="AI498" s="5" t="s">
        <v>748</v>
      </c>
    </row>
    <row r="499" spans="34:35" hidden="1" x14ac:dyDescent="0.2">
      <c r="AH499" s="5" t="s">
        <v>140</v>
      </c>
      <c r="AI499" s="5" t="s">
        <v>692</v>
      </c>
    </row>
    <row r="500" spans="34:35" hidden="1" x14ac:dyDescent="0.2">
      <c r="AH500" s="5" t="s">
        <v>54</v>
      </c>
      <c r="AI500" s="5" t="s">
        <v>61</v>
      </c>
    </row>
    <row r="501" spans="34:35" hidden="1" x14ac:dyDescent="0.2">
      <c r="AH501" s="5" t="s">
        <v>60</v>
      </c>
      <c r="AI501" s="22" t="s">
        <v>303</v>
      </c>
    </row>
    <row r="502" spans="34:35" hidden="1" x14ac:dyDescent="0.2">
      <c r="AH502" s="5" t="s">
        <v>124</v>
      </c>
      <c r="AI502" s="5" t="s">
        <v>157</v>
      </c>
    </row>
    <row r="503" spans="34:35" hidden="1" x14ac:dyDescent="0.2">
      <c r="AH503" s="5" t="s">
        <v>125</v>
      </c>
      <c r="AI503" s="5" t="s">
        <v>151</v>
      </c>
    </row>
    <row r="504" spans="34:35" hidden="1" x14ac:dyDescent="0.2">
      <c r="AH504" s="5" t="s">
        <v>126</v>
      </c>
      <c r="AI504" s="5" t="s">
        <v>152</v>
      </c>
    </row>
    <row r="505" spans="34:35" hidden="1" x14ac:dyDescent="0.2">
      <c r="AH505" s="5" t="s">
        <v>1</v>
      </c>
      <c r="AI505" s="5" t="s">
        <v>337</v>
      </c>
    </row>
    <row r="506" spans="34:35" hidden="1" x14ac:dyDescent="0.2">
      <c r="AH506" s="5" t="s">
        <v>167</v>
      </c>
      <c r="AI506" s="5" t="s">
        <v>338</v>
      </c>
    </row>
    <row r="507" spans="34:35" hidden="1" x14ac:dyDescent="0.2">
      <c r="AH507" s="5" t="s">
        <v>128</v>
      </c>
      <c r="AI507" s="5" t="s">
        <v>154</v>
      </c>
    </row>
    <row r="508" spans="34:35" hidden="1" x14ac:dyDescent="0.2">
      <c r="AH508" s="5" t="s">
        <v>55</v>
      </c>
      <c r="AI508" s="5" t="s">
        <v>62</v>
      </c>
    </row>
    <row r="509" spans="34:35" hidden="1" x14ac:dyDescent="0.2">
      <c r="AH509" s="5" t="s">
        <v>91</v>
      </c>
      <c r="AI509" s="5" t="s">
        <v>698</v>
      </c>
    </row>
    <row r="510" spans="34:35" hidden="1" x14ac:dyDescent="0.2">
      <c r="AH510" s="5" t="s">
        <v>129</v>
      </c>
      <c r="AI510" s="5" t="s">
        <v>155</v>
      </c>
    </row>
    <row r="511" spans="34:35" hidden="1" x14ac:dyDescent="0.2">
      <c r="AH511" s="5" t="s">
        <v>131</v>
      </c>
      <c r="AI511" s="5" t="s">
        <v>165</v>
      </c>
    </row>
    <row r="512" spans="34:35" hidden="1" x14ac:dyDescent="0.2">
      <c r="AH512" s="5" t="s">
        <v>76</v>
      </c>
      <c r="AI512" s="5" t="s">
        <v>958</v>
      </c>
    </row>
    <row r="513" spans="34:35" hidden="1" x14ac:dyDescent="0.2">
      <c r="AH513" s="5" t="s">
        <v>158</v>
      </c>
      <c r="AI513" s="5" t="s">
        <v>159</v>
      </c>
    </row>
    <row r="514" spans="34:35" hidden="1" x14ac:dyDescent="0.2">
      <c r="AH514" s="5" t="s">
        <v>132</v>
      </c>
      <c r="AI514" s="5" t="s">
        <v>160</v>
      </c>
    </row>
    <row r="515" spans="34:35" hidden="1" x14ac:dyDescent="0.2">
      <c r="AH515" s="5" t="s">
        <v>133</v>
      </c>
      <c r="AI515" s="5" t="s">
        <v>448</v>
      </c>
    </row>
    <row r="516" spans="34:35" hidden="1" x14ac:dyDescent="0.2">
      <c r="AH516" s="5" t="s">
        <v>339</v>
      </c>
      <c r="AI516" s="5" t="s">
        <v>473</v>
      </c>
    </row>
    <row r="517" spans="34:35" hidden="1" x14ac:dyDescent="0.2">
      <c r="AH517" s="5" t="s">
        <v>25</v>
      </c>
      <c r="AI517" s="5" t="s">
        <v>41</v>
      </c>
    </row>
    <row r="518" spans="34:35" hidden="1" x14ac:dyDescent="0.2">
      <c r="AH518" s="5" t="s">
        <v>89</v>
      </c>
      <c r="AI518" s="5" t="s">
        <v>396</v>
      </c>
    </row>
    <row r="519" spans="34:35" hidden="1" x14ac:dyDescent="0.2">
      <c r="AH519" s="5" t="s">
        <v>614</v>
      </c>
      <c r="AI519" s="5" t="s">
        <v>143</v>
      </c>
    </row>
    <row r="520" spans="34:35" hidden="1" x14ac:dyDescent="0.2">
      <c r="AH520" s="5" t="s">
        <v>615</v>
      </c>
      <c r="AI520" s="5" t="s">
        <v>144</v>
      </c>
    </row>
    <row r="521" spans="34:35" hidden="1" x14ac:dyDescent="0.2">
      <c r="AH521" s="5" t="s">
        <v>616</v>
      </c>
      <c r="AI521" s="5" t="s">
        <v>4</v>
      </c>
    </row>
    <row r="522" spans="34:35" hidden="1" x14ac:dyDescent="0.2">
      <c r="AH522" s="5" t="s">
        <v>617</v>
      </c>
      <c r="AI522" s="5" t="s">
        <v>5</v>
      </c>
    </row>
    <row r="523" spans="34:35" hidden="1" x14ac:dyDescent="0.2">
      <c r="AH523" s="5" t="s">
        <v>618</v>
      </c>
      <c r="AI523" s="5" t="s">
        <v>145</v>
      </c>
    </row>
    <row r="524" spans="34:35" hidden="1" x14ac:dyDescent="0.2">
      <c r="AH524" s="5" t="s">
        <v>619</v>
      </c>
      <c r="AI524" s="5" t="s">
        <v>2</v>
      </c>
    </row>
    <row r="525" spans="34:35" hidden="1" x14ac:dyDescent="0.2">
      <c r="AH525" s="5" t="s">
        <v>620</v>
      </c>
      <c r="AI525" s="5" t="s">
        <v>146</v>
      </c>
    </row>
    <row r="526" spans="34:35" hidden="1" x14ac:dyDescent="0.2">
      <c r="AH526" s="5" t="s">
        <v>621</v>
      </c>
      <c r="AI526" s="5" t="s">
        <v>3</v>
      </c>
    </row>
    <row r="527" spans="34:35" hidden="1" x14ac:dyDescent="0.2">
      <c r="AH527" s="5" t="s">
        <v>622</v>
      </c>
      <c r="AI527" s="5" t="s">
        <v>147</v>
      </c>
    </row>
    <row r="528" spans="34:35" hidden="1" x14ac:dyDescent="0.2">
      <c r="AH528" s="5" t="s">
        <v>623</v>
      </c>
      <c r="AI528" s="5" t="s">
        <v>148</v>
      </c>
    </row>
    <row r="529" spans="34:35" hidden="1" x14ac:dyDescent="0.2">
      <c r="AH529" s="5" t="s">
        <v>624</v>
      </c>
      <c r="AI529" s="5" t="s">
        <v>183</v>
      </c>
    </row>
    <row r="530" spans="34:35" hidden="1" x14ac:dyDescent="0.2">
      <c r="AH530" s="5" t="s">
        <v>625</v>
      </c>
      <c r="AI530" s="5" t="s">
        <v>149</v>
      </c>
    </row>
    <row r="531" spans="34:35" hidden="1" x14ac:dyDescent="0.2">
      <c r="AH531" s="5" t="s">
        <v>56</v>
      </c>
      <c r="AI531" s="5" t="s">
        <v>477</v>
      </c>
    </row>
    <row r="532" spans="34:35" hidden="1" x14ac:dyDescent="0.2">
      <c r="AH532" s="5" t="s">
        <v>57</v>
      </c>
      <c r="AI532" s="5" t="s">
        <v>63</v>
      </c>
    </row>
    <row r="533" spans="34:35" hidden="1" x14ac:dyDescent="0.2">
      <c r="AH533" s="5" t="s">
        <v>58</v>
      </c>
      <c r="AI533" s="5" t="s">
        <v>64</v>
      </c>
    </row>
    <row r="534" spans="34:35" hidden="1" x14ac:dyDescent="0.2">
      <c r="AH534" s="5" t="s">
        <v>13</v>
      </c>
      <c r="AI534" s="5" t="s">
        <v>29</v>
      </c>
    </row>
    <row r="535" spans="34:35" hidden="1" x14ac:dyDescent="0.2">
      <c r="AH535" s="5" t="s">
        <v>119</v>
      </c>
      <c r="AI535" s="5" t="s">
        <v>150</v>
      </c>
    </row>
    <row r="536" spans="34:35" hidden="1" x14ac:dyDescent="0.2">
      <c r="AH536" s="5" t="s">
        <v>120</v>
      </c>
      <c r="AI536" s="5" t="s">
        <v>156</v>
      </c>
    </row>
    <row r="537" spans="34:35" hidden="1" x14ac:dyDescent="0.2">
      <c r="AH537" s="5" t="s">
        <v>59</v>
      </c>
      <c r="AI537" s="5" t="s">
        <v>65</v>
      </c>
    </row>
    <row r="538" spans="34:35" hidden="1" x14ac:dyDescent="0.2">
      <c r="AH538" s="5" t="s">
        <v>43</v>
      </c>
      <c r="AI538" s="5" t="s">
        <v>47</v>
      </c>
    </row>
    <row r="539" spans="34:35" hidden="1" x14ac:dyDescent="0.2">
      <c r="AH539" s="5" t="s">
        <v>642</v>
      </c>
      <c r="AI539" s="5" t="s">
        <v>68</v>
      </c>
    </row>
    <row r="540" spans="34:35" hidden="1" x14ac:dyDescent="0.2">
      <c r="AH540" s="5" t="s">
        <v>572</v>
      </c>
      <c r="AI540" s="5" t="s">
        <v>50</v>
      </c>
    </row>
    <row r="541" spans="34:35" hidden="1" x14ac:dyDescent="0.2">
      <c r="AH541" s="5" t="s">
        <v>573</v>
      </c>
      <c r="AI541" s="5" t="s">
        <v>51</v>
      </c>
    </row>
    <row r="542" spans="34:35" hidden="1" x14ac:dyDescent="0.2">
      <c r="AH542" s="5" t="s">
        <v>594</v>
      </c>
      <c r="AI542" s="5" t="s">
        <v>82</v>
      </c>
    </row>
    <row r="543" spans="34:35" hidden="1" x14ac:dyDescent="0.2">
      <c r="AH543" s="5" t="s">
        <v>81</v>
      </c>
      <c r="AI543" s="5" t="s">
        <v>689</v>
      </c>
    </row>
    <row r="544" spans="34:35" hidden="1" x14ac:dyDescent="0.2">
      <c r="AH544" s="5" t="s">
        <v>45</v>
      </c>
      <c r="AI544" s="5" t="s">
        <v>52</v>
      </c>
    </row>
    <row r="545" spans="34:35" hidden="1" x14ac:dyDescent="0.2">
      <c r="AH545" s="5" t="s">
        <v>605</v>
      </c>
      <c r="AI545" s="5" t="s">
        <v>956</v>
      </c>
    </row>
    <row r="546" spans="34:35" hidden="1" x14ac:dyDescent="0.2">
      <c r="AH546" s="5" t="s">
        <v>106</v>
      </c>
      <c r="AI546" s="5" t="s">
        <v>113</v>
      </c>
    </row>
    <row r="547" spans="34:35" hidden="1" x14ac:dyDescent="0.2">
      <c r="AH547" s="5" t="s">
        <v>107</v>
      </c>
      <c r="AI547" s="5" t="s">
        <v>66</v>
      </c>
    </row>
    <row r="548" spans="34:35" hidden="1" x14ac:dyDescent="0.2">
      <c r="AH548" s="5" t="s">
        <v>78</v>
      </c>
      <c r="AI548" s="5" t="s">
        <v>77</v>
      </c>
    </row>
    <row r="549" spans="34:35" hidden="1" x14ac:dyDescent="0.2">
      <c r="AH549" s="5" t="s">
        <v>14</v>
      </c>
      <c r="AI549" s="5" t="s">
        <v>30</v>
      </c>
    </row>
    <row r="550" spans="34:35" hidden="1" x14ac:dyDescent="0.2">
      <c r="AH550" s="5" t="s">
        <v>15</v>
      </c>
      <c r="AI550" s="5" t="s">
        <v>31</v>
      </c>
    </row>
    <row r="551" spans="34:35" hidden="1" x14ac:dyDescent="0.2">
      <c r="AH551" s="5" t="s">
        <v>16</v>
      </c>
      <c r="AI551" s="5" t="s">
        <v>32</v>
      </c>
    </row>
    <row r="552" spans="34:35" hidden="1" x14ac:dyDescent="0.2">
      <c r="AH552" s="5" t="s">
        <v>17</v>
      </c>
      <c r="AI552" s="5" t="s">
        <v>33</v>
      </c>
    </row>
    <row r="553" spans="34:35" hidden="1" x14ac:dyDescent="0.2">
      <c r="AH553" s="5" t="s">
        <v>18</v>
      </c>
      <c r="AI553" s="5" t="s">
        <v>34</v>
      </c>
    </row>
    <row r="554" spans="34:35" hidden="1" x14ac:dyDescent="0.2">
      <c r="AH554" s="5" t="s">
        <v>108</v>
      </c>
      <c r="AI554" s="5" t="s">
        <v>114</v>
      </c>
    </row>
    <row r="555" spans="34:35" hidden="1" x14ac:dyDescent="0.2">
      <c r="AH555" s="5" t="s">
        <v>19</v>
      </c>
      <c r="AI555" s="5" t="s">
        <v>35</v>
      </c>
    </row>
    <row r="556" spans="34:35" hidden="1" x14ac:dyDescent="0.2">
      <c r="AH556" s="5" t="s">
        <v>20</v>
      </c>
      <c r="AI556" s="5" t="s">
        <v>36</v>
      </c>
    </row>
    <row r="557" spans="34:35" hidden="1" x14ac:dyDescent="0.2">
      <c r="AH557" s="5" t="s">
        <v>54</v>
      </c>
      <c r="AI557" s="5" t="s">
        <v>61</v>
      </c>
    </row>
    <row r="558" spans="34:35" hidden="1" x14ac:dyDescent="0.2">
      <c r="AH558" s="5" t="s">
        <v>60</v>
      </c>
      <c r="AI558" s="5" t="s">
        <v>66</v>
      </c>
    </row>
    <row r="559" spans="34:35" hidden="1" x14ac:dyDescent="0.2">
      <c r="AH559" s="5" t="s">
        <v>124</v>
      </c>
      <c r="AI559" s="5" t="s">
        <v>157</v>
      </c>
    </row>
    <row r="560" spans="34:35" hidden="1" x14ac:dyDescent="0.2">
      <c r="AH560" s="5" t="s">
        <v>125</v>
      </c>
      <c r="AI560" s="5" t="s">
        <v>151</v>
      </c>
    </row>
    <row r="561" spans="34:35" hidden="1" x14ac:dyDescent="0.2">
      <c r="AH561" s="5" t="s">
        <v>126</v>
      </c>
      <c r="AI561" s="5" t="s">
        <v>152</v>
      </c>
    </row>
    <row r="562" spans="34:35" hidden="1" x14ac:dyDescent="0.2">
      <c r="AH562" s="5" t="s">
        <v>452</v>
      </c>
      <c r="AI562" s="5" t="s">
        <v>153</v>
      </c>
    </row>
    <row r="563" spans="34:35" hidden="1" x14ac:dyDescent="0.2">
      <c r="AH563" s="5" t="s">
        <v>453</v>
      </c>
      <c r="AI563" s="5" t="s">
        <v>454</v>
      </c>
    </row>
    <row r="564" spans="34:35" hidden="1" x14ac:dyDescent="0.2">
      <c r="AH564" s="5" t="s">
        <v>1</v>
      </c>
      <c r="AI564" s="5" t="s">
        <v>337</v>
      </c>
    </row>
    <row r="565" spans="34:35" hidden="1" x14ac:dyDescent="0.2">
      <c r="AH565" s="5" t="s">
        <v>574</v>
      </c>
      <c r="AI565" s="5" t="s">
        <v>576</v>
      </c>
    </row>
    <row r="566" spans="34:35" hidden="1" x14ac:dyDescent="0.2">
      <c r="AH566" s="5" t="s">
        <v>46</v>
      </c>
      <c r="AI566" s="5" t="s">
        <v>577</v>
      </c>
    </row>
    <row r="567" spans="34:35" hidden="1" x14ac:dyDescent="0.2">
      <c r="AH567" s="5" t="s">
        <v>575</v>
      </c>
      <c r="AI567" s="5" t="s">
        <v>523</v>
      </c>
    </row>
    <row r="568" spans="34:35" hidden="1" x14ac:dyDescent="0.2">
      <c r="AH568" s="5" t="s">
        <v>127</v>
      </c>
      <c r="AI568" s="5" t="s">
        <v>957</v>
      </c>
    </row>
    <row r="569" spans="34:35" hidden="1" x14ac:dyDescent="0.2">
      <c r="AH569" s="5" t="s">
        <v>128</v>
      </c>
      <c r="AI569" s="5" t="s">
        <v>154</v>
      </c>
    </row>
    <row r="570" spans="34:35" hidden="1" x14ac:dyDescent="0.2">
      <c r="AH570" s="5" t="s">
        <v>55</v>
      </c>
      <c r="AI570" s="5" t="s">
        <v>62</v>
      </c>
    </row>
    <row r="571" spans="34:35" hidden="1" x14ac:dyDescent="0.2">
      <c r="AH571" s="5" t="s">
        <v>24</v>
      </c>
      <c r="AI571" s="5" t="s">
        <v>40</v>
      </c>
    </row>
    <row r="572" spans="34:35" hidden="1" x14ac:dyDescent="0.2">
      <c r="AH572" s="5" t="s">
        <v>129</v>
      </c>
      <c r="AI572" s="5" t="s">
        <v>155</v>
      </c>
    </row>
    <row r="573" spans="34:35" hidden="1" x14ac:dyDescent="0.2">
      <c r="AH573" s="5" t="s">
        <v>131</v>
      </c>
      <c r="AI573" s="5" t="s">
        <v>165</v>
      </c>
    </row>
    <row r="574" spans="34:35" hidden="1" x14ac:dyDescent="0.2">
      <c r="AH574" s="5" t="s">
        <v>76</v>
      </c>
      <c r="AI574" s="5" t="s">
        <v>958</v>
      </c>
    </row>
    <row r="575" spans="34:35" hidden="1" x14ac:dyDescent="0.2">
      <c r="AH575" s="5" t="s">
        <v>158</v>
      </c>
      <c r="AI575" s="5" t="s">
        <v>159</v>
      </c>
    </row>
    <row r="576" spans="34:35" hidden="1" x14ac:dyDescent="0.2">
      <c r="AH576" s="5" t="s">
        <v>132</v>
      </c>
      <c r="AI576" s="5" t="s">
        <v>160</v>
      </c>
    </row>
    <row r="577" spans="34:35" hidden="1" x14ac:dyDescent="0.2">
      <c r="AH577" s="5" t="s">
        <v>25</v>
      </c>
      <c r="AI577" s="5" t="s">
        <v>41</v>
      </c>
    </row>
    <row r="578" spans="34:35" hidden="1" x14ac:dyDescent="0.2">
      <c r="AH578" s="5" t="s">
        <v>89</v>
      </c>
      <c r="AI578" s="5" t="s">
        <v>396</v>
      </c>
    </row>
    <row r="579" spans="34:35" hidden="1" x14ac:dyDescent="0.2">
      <c r="AH579" s="5" t="s">
        <v>614</v>
      </c>
      <c r="AI579" s="5" t="s">
        <v>143</v>
      </c>
    </row>
    <row r="580" spans="34:35" hidden="1" x14ac:dyDescent="0.2">
      <c r="AH580" s="5" t="s">
        <v>615</v>
      </c>
      <c r="AI580" s="5" t="s">
        <v>144</v>
      </c>
    </row>
    <row r="581" spans="34:35" hidden="1" x14ac:dyDescent="0.2">
      <c r="AH581" s="5" t="s">
        <v>616</v>
      </c>
      <c r="AI581" s="5" t="s">
        <v>4</v>
      </c>
    </row>
    <row r="582" spans="34:35" hidden="1" x14ac:dyDescent="0.2">
      <c r="AH582" s="5" t="s">
        <v>617</v>
      </c>
      <c r="AI582" s="5" t="s">
        <v>5</v>
      </c>
    </row>
    <row r="583" spans="34:35" hidden="1" x14ac:dyDescent="0.2">
      <c r="AH583" s="5" t="s">
        <v>618</v>
      </c>
      <c r="AI583" s="5" t="s">
        <v>145</v>
      </c>
    </row>
    <row r="584" spans="34:35" hidden="1" x14ac:dyDescent="0.2">
      <c r="AH584" s="5" t="s">
        <v>619</v>
      </c>
      <c r="AI584" s="5" t="s">
        <v>2</v>
      </c>
    </row>
    <row r="585" spans="34:35" hidden="1" x14ac:dyDescent="0.2">
      <c r="AH585" s="5" t="s">
        <v>620</v>
      </c>
      <c r="AI585" s="5" t="s">
        <v>146</v>
      </c>
    </row>
    <row r="586" spans="34:35" hidden="1" x14ac:dyDescent="0.2">
      <c r="AH586" s="5" t="s">
        <v>621</v>
      </c>
      <c r="AI586" s="5" t="s">
        <v>3</v>
      </c>
    </row>
    <row r="587" spans="34:35" hidden="1" x14ac:dyDescent="0.2">
      <c r="AH587" s="5" t="s">
        <v>622</v>
      </c>
      <c r="AI587" s="5" t="s">
        <v>147</v>
      </c>
    </row>
    <row r="588" spans="34:35" hidden="1" x14ac:dyDescent="0.2">
      <c r="AH588" s="5" t="s">
        <v>623</v>
      </c>
      <c r="AI588" s="5" t="s">
        <v>148</v>
      </c>
    </row>
    <row r="589" spans="34:35" hidden="1" x14ac:dyDescent="0.2">
      <c r="AH589" s="5" t="s">
        <v>624</v>
      </c>
      <c r="AI589" s="5" t="s">
        <v>183</v>
      </c>
    </row>
    <row r="590" spans="34:35" hidden="1" x14ac:dyDescent="0.2">
      <c r="AH590" s="5" t="s">
        <v>625</v>
      </c>
      <c r="AI590" s="5" t="s">
        <v>149</v>
      </c>
    </row>
    <row r="591" spans="34:35" hidden="1" x14ac:dyDescent="0.2">
      <c r="AH591" s="5" t="s">
        <v>56</v>
      </c>
      <c r="AI591" s="5" t="s">
        <v>477</v>
      </c>
    </row>
    <row r="592" spans="34:35" hidden="1" x14ac:dyDescent="0.2">
      <c r="AH592" s="5" t="s">
        <v>57</v>
      </c>
      <c r="AI592" s="5" t="s">
        <v>63</v>
      </c>
    </row>
    <row r="593" spans="34:35" hidden="1" x14ac:dyDescent="0.2">
      <c r="AH593" s="5" t="s">
        <v>58</v>
      </c>
      <c r="AI593" s="5" t="s">
        <v>64</v>
      </c>
    </row>
    <row r="594" spans="34:35" hidden="1" x14ac:dyDescent="0.2">
      <c r="AH594" s="5" t="s">
        <v>13</v>
      </c>
      <c r="AI594" s="5" t="s">
        <v>29</v>
      </c>
    </row>
    <row r="595" spans="34:35" hidden="1" x14ac:dyDescent="0.2">
      <c r="AH595" s="5" t="s">
        <v>119</v>
      </c>
      <c r="AI595" s="5" t="s">
        <v>150</v>
      </c>
    </row>
    <row r="596" spans="34:35" hidden="1" x14ac:dyDescent="0.2">
      <c r="AH596" s="5" t="s">
        <v>120</v>
      </c>
      <c r="AI596" s="5" t="s">
        <v>156</v>
      </c>
    </row>
    <row r="597" spans="34:35" hidden="1" x14ac:dyDescent="0.2">
      <c r="AH597" s="5" t="s">
        <v>59</v>
      </c>
      <c r="AI597" s="5" t="s">
        <v>65</v>
      </c>
    </row>
    <row r="598" spans="34:35" hidden="1" x14ac:dyDescent="0.2">
      <c r="AH598" s="5" t="s">
        <v>43</v>
      </c>
      <c r="AI598" s="5" t="s">
        <v>47</v>
      </c>
    </row>
    <row r="599" spans="34:35" hidden="1" x14ac:dyDescent="0.2">
      <c r="AH599" s="5" t="s">
        <v>642</v>
      </c>
      <c r="AI599" s="5" t="s">
        <v>68</v>
      </c>
    </row>
    <row r="600" spans="34:35" hidden="1" x14ac:dyDescent="0.2">
      <c r="AH600" s="5" t="s">
        <v>572</v>
      </c>
      <c r="AI600" s="5" t="s">
        <v>50</v>
      </c>
    </row>
    <row r="601" spans="34:35" hidden="1" x14ac:dyDescent="0.2">
      <c r="AH601" s="5" t="s">
        <v>573</v>
      </c>
      <c r="AI601" s="5" t="s">
        <v>51</v>
      </c>
    </row>
    <row r="602" spans="34:35" hidden="1" x14ac:dyDescent="0.2">
      <c r="AH602" s="5" t="s">
        <v>594</v>
      </c>
      <c r="AI602" s="5" t="s">
        <v>82</v>
      </c>
    </row>
    <row r="603" spans="34:35" hidden="1" x14ac:dyDescent="0.2">
      <c r="AH603" s="5" t="s">
        <v>81</v>
      </c>
      <c r="AI603" s="5" t="s">
        <v>689</v>
      </c>
    </row>
    <row r="604" spans="34:35" hidden="1" x14ac:dyDescent="0.2">
      <c r="AH604" s="5" t="s">
        <v>45</v>
      </c>
      <c r="AI604" s="5" t="s">
        <v>52</v>
      </c>
    </row>
    <row r="605" spans="34:35" hidden="1" x14ac:dyDescent="0.2">
      <c r="AH605" s="5" t="s">
        <v>605</v>
      </c>
      <c r="AI605" s="5" t="s">
        <v>956</v>
      </c>
    </row>
    <row r="606" spans="34:35" hidden="1" x14ac:dyDescent="0.2">
      <c r="AH606" s="5" t="s">
        <v>106</v>
      </c>
      <c r="AI606" s="5" t="s">
        <v>113</v>
      </c>
    </row>
    <row r="607" spans="34:35" hidden="1" x14ac:dyDescent="0.2">
      <c r="AH607" s="5" t="s">
        <v>107</v>
      </c>
      <c r="AI607" s="5" t="s">
        <v>66</v>
      </c>
    </row>
    <row r="608" spans="34:35" hidden="1" x14ac:dyDescent="0.2">
      <c r="AH608" s="5" t="s">
        <v>78</v>
      </c>
      <c r="AI608" s="5" t="s">
        <v>77</v>
      </c>
    </row>
    <row r="609" spans="34:35" hidden="1" x14ac:dyDescent="0.2">
      <c r="AH609" s="5" t="s">
        <v>14</v>
      </c>
      <c r="AI609" s="5" t="s">
        <v>30</v>
      </c>
    </row>
    <row r="610" spans="34:35" hidden="1" x14ac:dyDescent="0.2">
      <c r="AH610" s="5" t="s">
        <v>15</v>
      </c>
      <c r="AI610" s="5" t="s">
        <v>31</v>
      </c>
    </row>
    <row r="611" spans="34:35" hidden="1" x14ac:dyDescent="0.2">
      <c r="AH611" s="5" t="s">
        <v>16</v>
      </c>
      <c r="AI611" s="5" t="s">
        <v>32</v>
      </c>
    </row>
    <row r="612" spans="34:35" hidden="1" x14ac:dyDescent="0.2">
      <c r="AH612" s="5" t="s">
        <v>17</v>
      </c>
      <c r="AI612" s="5" t="s">
        <v>33</v>
      </c>
    </row>
    <row r="613" spans="34:35" hidden="1" x14ac:dyDescent="0.2">
      <c r="AH613" s="5" t="s">
        <v>18</v>
      </c>
      <c r="AI613" s="5" t="s">
        <v>34</v>
      </c>
    </row>
    <row r="614" spans="34:35" hidden="1" x14ac:dyDescent="0.2">
      <c r="AH614" s="5" t="s">
        <v>108</v>
      </c>
      <c r="AI614" s="5" t="s">
        <v>114</v>
      </c>
    </row>
    <row r="615" spans="34:35" hidden="1" x14ac:dyDescent="0.2">
      <c r="AH615" s="5" t="s">
        <v>19</v>
      </c>
      <c r="AI615" s="5" t="s">
        <v>35</v>
      </c>
    </row>
    <row r="616" spans="34:35" hidden="1" x14ac:dyDescent="0.2">
      <c r="AH616" s="5" t="s">
        <v>20</v>
      </c>
      <c r="AI616" s="5" t="s">
        <v>36</v>
      </c>
    </row>
    <row r="617" spans="34:35" hidden="1" x14ac:dyDescent="0.2">
      <c r="AH617" s="5" t="s">
        <v>54</v>
      </c>
      <c r="AI617" s="5" t="s">
        <v>61</v>
      </c>
    </row>
    <row r="618" spans="34:35" hidden="1" x14ac:dyDescent="0.2">
      <c r="AH618" s="5" t="s">
        <v>60</v>
      </c>
      <c r="AI618" s="5" t="s">
        <v>66</v>
      </c>
    </row>
    <row r="619" spans="34:35" hidden="1" x14ac:dyDescent="0.2">
      <c r="AH619" s="5" t="s">
        <v>124</v>
      </c>
      <c r="AI619" s="5" t="s">
        <v>157</v>
      </c>
    </row>
    <row r="620" spans="34:35" hidden="1" x14ac:dyDescent="0.2">
      <c r="AH620" s="5" t="s">
        <v>125</v>
      </c>
      <c r="AI620" s="5" t="s">
        <v>151</v>
      </c>
    </row>
    <row r="621" spans="34:35" hidden="1" x14ac:dyDescent="0.2">
      <c r="AH621" s="5" t="s">
        <v>126</v>
      </c>
      <c r="AI621" s="5" t="s">
        <v>152</v>
      </c>
    </row>
    <row r="622" spans="34:35" hidden="1" x14ac:dyDescent="0.2">
      <c r="AH622" s="5" t="s">
        <v>452</v>
      </c>
      <c r="AI622" s="5" t="s">
        <v>153</v>
      </c>
    </row>
    <row r="623" spans="34:35" hidden="1" x14ac:dyDescent="0.2">
      <c r="AH623" s="5" t="s">
        <v>453</v>
      </c>
      <c r="AI623" s="5" t="s">
        <v>454</v>
      </c>
    </row>
    <row r="624" spans="34:35" hidden="1" x14ac:dyDescent="0.2">
      <c r="AH624" s="5" t="s">
        <v>1</v>
      </c>
      <c r="AI624" s="5" t="s">
        <v>337</v>
      </c>
    </row>
    <row r="625" spans="34:35" hidden="1" x14ac:dyDescent="0.2">
      <c r="AH625" s="5" t="s">
        <v>574</v>
      </c>
      <c r="AI625" s="5" t="s">
        <v>576</v>
      </c>
    </row>
    <row r="626" spans="34:35" hidden="1" x14ac:dyDescent="0.2">
      <c r="AH626" s="5" t="s">
        <v>46</v>
      </c>
      <c r="AI626" s="5" t="s">
        <v>577</v>
      </c>
    </row>
    <row r="627" spans="34:35" hidden="1" x14ac:dyDescent="0.2">
      <c r="AH627" s="5" t="s">
        <v>575</v>
      </c>
      <c r="AI627" s="5" t="s">
        <v>523</v>
      </c>
    </row>
    <row r="628" spans="34:35" hidden="1" x14ac:dyDescent="0.2">
      <c r="AH628" s="5" t="s">
        <v>127</v>
      </c>
      <c r="AI628" s="5" t="s">
        <v>957</v>
      </c>
    </row>
    <row r="629" spans="34:35" hidden="1" x14ac:dyDescent="0.2">
      <c r="AH629" s="5" t="s">
        <v>128</v>
      </c>
      <c r="AI629" s="5" t="s">
        <v>154</v>
      </c>
    </row>
    <row r="630" spans="34:35" hidden="1" x14ac:dyDescent="0.2">
      <c r="AH630" s="5" t="s">
        <v>55</v>
      </c>
      <c r="AI630" s="5" t="s">
        <v>62</v>
      </c>
    </row>
    <row r="631" spans="34:35" hidden="1" x14ac:dyDescent="0.2">
      <c r="AH631" s="5" t="s">
        <v>24</v>
      </c>
      <c r="AI631" s="5" t="s">
        <v>40</v>
      </c>
    </row>
    <row r="632" spans="34:35" hidden="1" x14ac:dyDescent="0.2">
      <c r="AH632" s="5" t="s">
        <v>129</v>
      </c>
      <c r="AI632" s="5" t="s">
        <v>155</v>
      </c>
    </row>
    <row r="633" spans="34:35" hidden="1" x14ac:dyDescent="0.2">
      <c r="AH633" s="5" t="s">
        <v>131</v>
      </c>
      <c r="AI633" s="5" t="s">
        <v>165</v>
      </c>
    </row>
    <row r="634" spans="34:35" hidden="1" x14ac:dyDescent="0.2">
      <c r="AH634" s="5" t="s">
        <v>76</v>
      </c>
      <c r="AI634" s="5" t="s">
        <v>958</v>
      </c>
    </row>
    <row r="635" spans="34:35" hidden="1" x14ac:dyDescent="0.2">
      <c r="AH635" s="5" t="s">
        <v>158</v>
      </c>
      <c r="AI635" s="5" t="s">
        <v>159</v>
      </c>
    </row>
    <row r="636" spans="34:35" hidden="1" x14ac:dyDescent="0.2">
      <c r="AH636" s="5" t="s">
        <v>132</v>
      </c>
      <c r="AI636" s="5" t="s">
        <v>160</v>
      </c>
    </row>
    <row r="637" spans="34:35" hidden="1" x14ac:dyDescent="0.2">
      <c r="AH637" s="5" t="s">
        <v>25</v>
      </c>
      <c r="AI637" s="5" t="s">
        <v>41</v>
      </c>
    </row>
    <row r="638" spans="34:35" hidden="1" x14ac:dyDescent="0.2">
      <c r="AH638" s="5" t="s">
        <v>89</v>
      </c>
      <c r="AI638" s="5" t="s">
        <v>396</v>
      </c>
    </row>
    <row r="639" spans="34:35" hidden="1" x14ac:dyDescent="0.2">
      <c r="AH639" s="5" t="s">
        <v>611</v>
      </c>
      <c r="AI639" s="5" t="s">
        <v>258</v>
      </c>
    </row>
    <row r="640" spans="34:35" hidden="1" x14ac:dyDescent="0.2">
      <c r="AH640" s="5" t="s">
        <v>612</v>
      </c>
      <c r="AI640" s="5" t="s">
        <v>259</v>
      </c>
    </row>
    <row r="641" spans="34:35" hidden="1" x14ac:dyDescent="0.2">
      <c r="AH641" s="5" t="s">
        <v>613</v>
      </c>
      <c r="AI641" s="5" t="s">
        <v>84</v>
      </c>
    </row>
    <row r="642" spans="34:35" hidden="1" x14ac:dyDescent="0.2">
      <c r="AH642" s="5" t="s">
        <v>614</v>
      </c>
      <c r="AI642" s="5" t="s">
        <v>143</v>
      </c>
    </row>
    <row r="643" spans="34:35" hidden="1" x14ac:dyDescent="0.2">
      <c r="AH643" s="5" t="s">
        <v>615</v>
      </c>
      <c r="AI643" s="5" t="s">
        <v>144</v>
      </c>
    </row>
    <row r="644" spans="34:35" hidden="1" x14ac:dyDescent="0.2">
      <c r="AH644" s="5" t="s">
        <v>616</v>
      </c>
      <c r="AI644" s="5" t="s">
        <v>4</v>
      </c>
    </row>
    <row r="645" spans="34:35" hidden="1" x14ac:dyDescent="0.2">
      <c r="AH645" s="5" t="s">
        <v>617</v>
      </c>
      <c r="AI645" s="5" t="s">
        <v>5</v>
      </c>
    </row>
    <row r="646" spans="34:35" hidden="1" x14ac:dyDescent="0.2">
      <c r="AH646" s="5" t="s">
        <v>618</v>
      </c>
      <c r="AI646" s="5" t="s">
        <v>145</v>
      </c>
    </row>
    <row r="647" spans="34:35" hidden="1" x14ac:dyDescent="0.2">
      <c r="AH647" s="5" t="s">
        <v>619</v>
      </c>
      <c r="AI647" s="5" t="s">
        <v>2</v>
      </c>
    </row>
    <row r="648" spans="34:35" hidden="1" x14ac:dyDescent="0.2">
      <c r="AH648" s="5" t="s">
        <v>620</v>
      </c>
      <c r="AI648" s="5" t="s">
        <v>146</v>
      </c>
    </row>
    <row r="649" spans="34:35" hidden="1" x14ac:dyDescent="0.2">
      <c r="AH649" s="5" t="s">
        <v>621</v>
      </c>
      <c r="AI649" s="5" t="s">
        <v>3</v>
      </c>
    </row>
    <row r="650" spans="34:35" hidden="1" x14ac:dyDescent="0.2">
      <c r="AH650" s="5" t="s">
        <v>622</v>
      </c>
      <c r="AI650" s="5" t="s">
        <v>147</v>
      </c>
    </row>
    <row r="651" spans="34:35" hidden="1" x14ac:dyDescent="0.2">
      <c r="AH651" s="5" t="s">
        <v>623</v>
      </c>
      <c r="AI651" s="5" t="s">
        <v>148</v>
      </c>
    </row>
    <row r="652" spans="34:35" hidden="1" x14ac:dyDescent="0.2">
      <c r="AH652" s="5" t="s">
        <v>624</v>
      </c>
      <c r="AI652" s="5" t="s">
        <v>183</v>
      </c>
    </row>
    <row r="653" spans="34:35" hidden="1" x14ac:dyDescent="0.2">
      <c r="AH653" s="5" t="s">
        <v>625</v>
      </c>
      <c r="AI653" s="5" t="s">
        <v>149</v>
      </c>
    </row>
    <row r="654" spans="34:35" hidden="1" x14ac:dyDescent="0.2">
      <c r="AH654" s="5" t="s">
        <v>626</v>
      </c>
      <c r="AI654" s="5" t="s">
        <v>6</v>
      </c>
    </row>
    <row r="655" spans="34:35" hidden="1" x14ac:dyDescent="0.2">
      <c r="AH655" s="5" t="s">
        <v>627</v>
      </c>
      <c r="AI655" s="5" t="s">
        <v>7</v>
      </c>
    </row>
    <row r="656" spans="34:35" hidden="1" x14ac:dyDescent="0.2">
      <c r="AH656" s="5" t="s">
        <v>628</v>
      </c>
      <c r="AI656" s="5" t="s">
        <v>8</v>
      </c>
    </row>
    <row r="657" spans="34:35" hidden="1" x14ac:dyDescent="0.2">
      <c r="AH657" s="5" t="s">
        <v>629</v>
      </c>
      <c r="AI657" s="5" t="s">
        <v>184</v>
      </c>
    </row>
    <row r="658" spans="34:35" ht="84" hidden="1" x14ac:dyDescent="0.2">
      <c r="AH658" s="5" t="s">
        <v>630</v>
      </c>
      <c r="AI658" s="26" t="s">
        <v>712</v>
      </c>
    </row>
    <row r="659" spans="34:35" hidden="1" x14ac:dyDescent="0.2">
      <c r="AH659" s="5" t="s">
        <v>631</v>
      </c>
      <c r="AI659" s="5" t="s">
        <v>85</v>
      </c>
    </row>
    <row r="660" spans="34:35" hidden="1" x14ac:dyDescent="0.2">
      <c r="AH660" s="5" t="s">
        <v>632</v>
      </c>
      <c r="AI660" s="5" t="s">
        <v>9</v>
      </c>
    </row>
    <row r="661" spans="34:35" hidden="1" x14ac:dyDescent="0.2">
      <c r="AH661" s="5" t="s">
        <v>633</v>
      </c>
      <c r="AI661" s="5" t="s">
        <v>185</v>
      </c>
    </row>
    <row r="662" spans="34:35" hidden="1" x14ac:dyDescent="0.2">
      <c r="AH662" s="5" t="s">
        <v>634</v>
      </c>
      <c r="AI662" s="5" t="s">
        <v>186</v>
      </c>
    </row>
    <row r="663" spans="34:35" hidden="1" x14ac:dyDescent="0.2">
      <c r="AH663" s="5" t="s">
        <v>635</v>
      </c>
      <c r="AI663" s="5" t="s">
        <v>187</v>
      </c>
    </row>
    <row r="664" spans="34:35" hidden="1" x14ac:dyDescent="0.2">
      <c r="AH664" s="5" t="s">
        <v>636</v>
      </c>
      <c r="AI664" s="5" t="s">
        <v>688</v>
      </c>
    </row>
    <row r="665" spans="34:35" hidden="1" x14ac:dyDescent="0.2">
      <c r="AH665" s="5" t="s">
        <v>637</v>
      </c>
      <c r="AI665" s="5" t="s">
        <v>86</v>
      </c>
    </row>
    <row r="666" spans="34:35" hidden="1" x14ac:dyDescent="0.2">
      <c r="AH666" s="5" t="s">
        <v>638</v>
      </c>
      <c r="AI666" s="5" t="s">
        <v>87</v>
      </c>
    </row>
    <row r="667" spans="34:35" hidden="1" x14ac:dyDescent="0.2">
      <c r="AH667" s="5" t="s">
        <v>639</v>
      </c>
      <c r="AI667" s="5" t="s">
        <v>88</v>
      </c>
    </row>
    <row r="668" spans="34:35" hidden="1" x14ac:dyDescent="0.2">
      <c r="AH668" s="5" t="s">
        <v>640</v>
      </c>
      <c r="AI668" s="5" t="s">
        <v>260</v>
      </c>
    </row>
    <row r="669" spans="34:35" hidden="1" x14ac:dyDescent="0.2">
      <c r="AH669" s="5" t="s">
        <v>641</v>
      </c>
      <c r="AI669" s="5" t="s">
        <v>261</v>
      </c>
    </row>
    <row r="670" spans="34:35" hidden="1" x14ac:dyDescent="0.2">
      <c r="AH670" s="5" t="s">
        <v>57</v>
      </c>
      <c r="AI670" s="5" t="s">
        <v>63</v>
      </c>
    </row>
    <row r="671" spans="34:35" hidden="1" x14ac:dyDescent="0.2">
      <c r="AH671" s="5" t="s">
        <v>13</v>
      </c>
      <c r="AI671" s="5" t="s">
        <v>29</v>
      </c>
    </row>
    <row r="672" spans="34:35" hidden="1" x14ac:dyDescent="0.2">
      <c r="AH672" s="5" t="s">
        <v>609</v>
      </c>
      <c r="AI672" s="5" t="s">
        <v>142</v>
      </c>
    </row>
    <row r="673" spans="34:35" hidden="1" x14ac:dyDescent="0.2">
      <c r="AH673" s="5" t="s">
        <v>394</v>
      </c>
      <c r="AI673" s="5" t="s">
        <v>686</v>
      </c>
    </row>
    <row r="674" spans="34:35" hidden="1" x14ac:dyDescent="0.2">
      <c r="AH674" s="5" t="s">
        <v>83</v>
      </c>
      <c r="AI674" s="5" t="s">
        <v>427</v>
      </c>
    </row>
    <row r="675" spans="34:35" hidden="1" x14ac:dyDescent="0.2">
      <c r="AH675" s="5" t="s">
        <v>11</v>
      </c>
      <c r="AI675" s="5" t="s">
        <v>27</v>
      </c>
    </row>
    <row r="676" spans="34:35" hidden="1" x14ac:dyDescent="0.2">
      <c r="AH676" s="5" t="s">
        <v>12</v>
      </c>
      <c r="AI676" s="5" t="s">
        <v>28</v>
      </c>
    </row>
    <row r="677" spans="34:35" hidden="1" x14ac:dyDescent="0.2">
      <c r="AH677" s="5" t="s">
        <v>619</v>
      </c>
      <c r="AI677" s="5" t="s">
        <v>2</v>
      </c>
    </row>
    <row r="678" spans="34:35" hidden="1" x14ac:dyDescent="0.2">
      <c r="AH678" s="5" t="s">
        <v>621</v>
      </c>
      <c r="AI678" s="5" t="s">
        <v>3</v>
      </c>
    </row>
    <row r="679" spans="34:35" hidden="1" x14ac:dyDescent="0.2">
      <c r="AH679" s="5" t="s">
        <v>56</v>
      </c>
      <c r="AI679" s="5" t="s">
        <v>477</v>
      </c>
    </row>
    <row r="680" spans="34:35" hidden="1" x14ac:dyDescent="0.2">
      <c r="AH680" s="5" t="s">
        <v>13</v>
      </c>
      <c r="AI680" s="5" t="s">
        <v>29</v>
      </c>
    </row>
    <row r="681" spans="34:35" hidden="1" x14ac:dyDescent="0.2">
      <c r="AH681" s="5" t="s">
        <v>119</v>
      </c>
      <c r="AI681" s="5" t="s">
        <v>150</v>
      </c>
    </row>
    <row r="682" spans="34:35" hidden="1" x14ac:dyDescent="0.2">
      <c r="AH682" s="5" t="s">
        <v>120</v>
      </c>
      <c r="AI682" s="5" t="s">
        <v>156</v>
      </c>
    </row>
    <row r="683" spans="34:35" hidden="1" x14ac:dyDescent="0.2">
      <c r="AH683" s="5" t="s">
        <v>609</v>
      </c>
      <c r="AI683" s="5" t="s">
        <v>142</v>
      </c>
    </row>
    <row r="684" spans="34:35" hidden="1" x14ac:dyDescent="0.2">
      <c r="AH684" s="5" t="s">
        <v>649</v>
      </c>
      <c r="AI684" s="5" t="s">
        <v>695</v>
      </c>
    </row>
    <row r="685" spans="34:35" hidden="1" x14ac:dyDescent="0.2">
      <c r="AH685" s="5" t="s">
        <v>394</v>
      </c>
      <c r="AI685" s="5" t="s">
        <v>686</v>
      </c>
    </row>
    <row r="686" spans="34:35" hidden="1" x14ac:dyDescent="0.2">
      <c r="AH686" s="5" t="s">
        <v>83</v>
      </c>
      <c r="AI686" s="5" t="s">
        <v>427</v>
      </c>
    </row>
    <row r="687" spans="34:35" hidden="1" x14ac:dyDescent="0.2">
      <c r="AH687" s="5" t="s">
        <v>43</v>
      </c>
      <c r="AI687" s="5" t="s">
        <v>47</v>
      </c>
    </row>
    <row r="688" spans="34:35" hidden="1" x14ac:dyDescent="0.2">
      <c r="AH688" s="5" t="s">
        <v>610</v>
      </c>
      <c r="AI688" s="5" t="s">
        <v>42</v>
      </c>
    </row>
    <row r="689" spans="34:35" hidden="1" x14ac:dyDescent="0.2">
      <c r="AH689" s="5" t="s">
        <v>26</v>
      </c>
      <c r="AI689" s="5" t="s">
        <v>266</v>
      </c>
    </row>
    <row r="690" spans="34:35" hidden="1" x14ac:dyDescent="0.2">
      <c r="AH690" s="5" t="s">
        <v>547</v>
      </c>
      <c r="AI690" s="5" t="s">
        <v>48</v>
      </c>
    </row>
    <row r="691" spans="34:35" hidden="1" x14ac:dyDescent="0.2">
      <c r="AH691" s="5" t="s">
        <v>650</v>
      </c>
      <c r="AI691" s="5" t="s">
        <v>245</v>
      </c>
    </row>
    <row r="692" spans="34:35" hidden="1" x14ac:dyDescent="0.2">
      <c r="AH692" s="5" t="s">
        <v>651</v>
      </c>
      <c r="AI692" s="5" t="s">
        <v>696</v>
      </c>
    </row>
    <row r="693" spans="34:35" hidden="1" x14ac:dyDescent="0.2">
      <c r="AH693" s="5" t="s">
        <v>569</v>
      </c>
      <c r="AI693" s="5" t="s">
        <v>478</v>
      </c>
    </row>
    <row r="694" spans="34:35" hidden="1" x14ac:dyDescent="0.2">
      <c r="AH694" s="5" t="s">
        <v>44</v>
      </c>
      <c r="AI694" s="5" t="s">
        <v>49</v>
      </c>
    </row>
    <row r="695" spans="34:35" hidden="1" x14ac:dyDescent="0.2">
      <c r="AH695" s="5" t="s">
        <v>642</v>
      </c>
      <c r="AI695" s="5" t="s">
        <v>68</v>
      </c>
    </row>
    <row r="696" spans="34:35" hidden="1" x14ac:dyDescent="0.2">
      <c r="AH696" s="5" t="s">
        <v>652</v>
      </c>
      <c r="AI696" s="5" t="s">
        <v>69</v>
      </c>
    </row>
    <row r="697" spans="34:35" hidden="1" x14ac:dyDescent="0.2">
      <c r="AH697" s="5" t="s">
        <v>67</v>
      </c>
      <c r="AI697" s="5" t="s">
        <v>70</v>
      </c>
    </row>
    <row r="698" spans="34:35" hidden="1" x14ac:dyDescent="0.2">
      <c r="AH698" s="5" t="s">
        <v>178</v>
      </c>
      <c r="AI698" s="5" t="s">
        <v>179</v>
      </c>
    </row>
    <row r="699" spans="34:35" hidden="1" x14ac:dyDescent="0.2">
      <c r="AH699" s="5" t="s">
        <v>72</v>
      </c>
      <c r="AI699" s="5" t="s">
        <v>38</v>
      </c>
    </row>
    <row r="700" spans="34:35" hidden="1" x14ac:dyDescent="0.2">
      <c r="AH700" s="5" t="s">
        <v>73</v>
      </c>
      <c r="AI700" s="5" t="s">
        <v>39</v>
      </c>
    </row>
    <row r="701" spans="34:35" hidden="1" x14ac:dyDescent="0.2">
      <c r="AH701" s="5" t="s">
        <v>74</v>
      </c>
      <c r="AI701" s="5" t="s">
        <v>77</v>
      </c>
    </row>
    <row r="702" spans="34:35" hidden="1" x14ac:dyDescent="0.2">
      <c r="AH702" s="5" t="s">
        <v>75</v>
      </c>
      <c r="AI702" s="5" t="s">
        <v>66</v>
      </c>
    </row>
    <row r="703" spans="34:35" hidden="1" x14ac:dyDescent="0.2">
      <c r="AH703" s="5" t="s">
        <v>570</v>
      </c>
      <c r="AI703" s="5" t="s">
        <v>247</v>
      </c>
    </row>
    <row r="704" spans="34:35" hidden="1" x14ac:dyDescent="0.2">
      <c r="AH704" s="5" t="s">
        <v>180</v>
      </c>
      <c r="AI704" s="5" t="s">
        <v>304</v>
      </c>
    </row>
    <row r="705" spans="34:35" hidden="1" x14ac:dyDescent="0.2">
      <c r="AH705" s="5" t="s">
        <v>244</v>
      </c>
      <c r="AI705" s="5" t="s">
        <v>267</v>
      </c>
    </row>
    <row r="706" spans="34:35" hidden="1" x14ac:dyDescent="0.2">
      <c r="AH706" s="5" t="s">
        <v>121</v>
      </c>
      <c r="AI706" s="5" t="s">
        <v>189</v>
      </c>
    </row>
    <row r="707" spans="34:35" hidden="1" x14ac:dyDescent="0.2">
      <c r="AH707" s="5" t="s">
        <v>604</v>
      </c>
      <c r="AI707" s="5" t="s">
        <v>139</v>
      </c>
    </row>
    <row r="708" spans="34:35" hidden="1" x14ac:dyDescent="0.2">
      <c r="AH708" s="5" t="s">
        <v>10</v>
      </c>
      <c r="AI708" s="5" t="s">
        <v>190</v>
      </c>
    </row>
    <row r="709" spans="34:35" hidden="1" x14ac:dyDescent="0.2">
      <c r="AH709" s="5" t="s">
        <v>572</v>
      </c>
      <c r="AI709" s="5" t="s">
        <v>50</v>
      </c>
    </row>
    <row r="710" spans="34:35" hidden="1" x14ac:dyDescent="0.2">
      <c r="AH710" s="5" t="s">
        <v>573</v>
      </c>
      <c r="AI710" s="5" t="s">
        <v>51</v>
      </c>
    </row>
    <row r="711" spans="34:35" hidden="1" x14ac:dyDescent="0.2">
      <c r="AH711" s="5" t="s">
        <v>594</v>
      </c>
      <c r="AI711" s="5" t="s">
        <v>82</v>
      </c>
    </row>
    <row r="712" spans="34:35" hidden="1" x14ac:dyDescent="0.2">
      <c r="AH712" s="5" t="s">
        <v>45</v>
      </c>
      <c r="AI712" s="5" t="s">
        <v>52</v>
      </c>
    </row>
    <row r="713" spans="34:35" hidden="1" x14ac:dyDescent="0.2">
      <c r="AH713" s="5" t="s">
        <v>181</v>
      </c>
      <c r="AI713" s="5" t="s">
        <v>687</v>
      </c>
    </row>
    <row r="714" spans="34:35" hidden="1" x14ac:dyDescent="0.2">
      <c r="AH714" s="5" t="s">
        <v>653</v>
      </c>
      <c r="AI714" s="5" t="s">
        <v>775</v>
      </c>
    </row>
    <row r="715" spans="34:35" hidden="1" x14ac:dyDescent="0.2">
      <c r="AH715" s="5" t="s">
        <v>654</v>
      </c>
      <c r="AI715" s="5" t="s">
        <v>191</v>
      </c>
    </row>
    <row r="716" spans="34:35" hidden="1" x14ac:dyDescent="0.2">
      <c r="AH716" s="5" t="s">
        <v>606</v>
      </c>
      <c r="AI716" s="5" t="s">
        <v>192</v>
      </c>
    </row>
    <row r="717" spans="34:35" hidden="1" x14ac:dyDescent="0.2">
      <c r="AH717" s="5" t="s">
        <v>14</v>
      </c>
      <c r="AI717" s="5" t="s">
        <v>30</v>
      </c>
    </row>
    <row r="718" spans="34:35" hidden="1" x14ac:dyDescent="0.2">
      <c r="AH718" s="5" t="s">
        <v>15</v>
      </c>
      <c r="AI718" s="5" t="s">
        <v>31</v>
      </c>
    </row>
    <row r="719" spans="34:35" hidden="1" x14ac:dyDescent="0.2">
      <c r="AH719" s="5" t="s">
        <v>16</v>
      </c>
      <c r="AI719" s="5" t="s">
        <v>32</v>
      </c>
    </row>
    <row r="720" spans="34:35" hidden="1" x14ac:dyDescent="0.2">
      <c r="AH720" s="5" t="s">
        <v>17</v>
      </c>
      <c r="AI720" s="5" t="s">
        <v>33</v>
      </c>
    </row>
    <row r="721" spans="34:35" hidden="1" x14ac:dyDescent="0.2">
      <c r="AH721" s="5" t="s">
        <v>18</v>
      </c>
      <c r="AI721" s="5" t="s">
        <v>34</v>
      </c>
    </row>
    <row r="722" spans="34:35" hidden="1" x14ac:dyDescent="0.2">
      <c r="AH722" s="5" t="s">
        <v>108</v>
      </c>
      <c r="AI722" s="5" t="s">
        <v>114</v>
      </c>
    </row>
    <row r="723" spans="34:35" hidden="1" x14ac:dyDescent="0.2">
      <c r="AH723" s="5" t="s">
        <v>19</v>
      </c>
      <c r="AI723" s="5" t="s">
        <v>35</v>
      </c>
    </row>
    <row r="724" spans="34:35" hidden="1" x14ac:dyDescent="0.2">
      <c r="AH724" s="5" t="s">
        <v>655</v>
      </c>
      <c r="AI724" s="5" t="s">
        <v>430</v>
      </c>
    </row>
    <row r="725" spans="34:35" hidden="1" x14ac:dyDescent="0.2">
      <c r="AH725" s="5" t="s">
        <v>20</v>
      </c>
      <c r="AI725" s="5" t="s">
        <v>36</v>
      </c>
    </row>
    <row r="726" spans="34:35" hidden="1" x14ac:dyDescent="0.2">
      <c r="AH726" s="5" t="s">
        <v>331</v>
      </c>
      <c r="AI726" s="5" t="s">
        <v>332</v>
      </c>
    </row>
    <row r="727" spans="34:35" hidden="1" x14ac:dyDescent="0.2">
      <c r="AH727" s="5" t="s">
        <v>22</v>
      </c>
      <c r="AI727" s="5" t="s">
        <v>38</v>
      </c>
    </row>
    <row r="728" spans="34:35" hidden="1" x14ac:dyDescent="0.2">
      <c r="AH728" s="5" t="s">
        <v>23</v>
      </c>
      <c r="AI728" s="5" t="s">
        <v>39</v>
      </c>
    </row>
    <row r="729" spans="34:35" hidden="1" x14ac:dyDescent="0.2">
      <c r="AH729" s="5" t="s">
        <v>79</v>
      </c>
      <c r="AI729" s="5" t="s">
        <v>80</v>
      </c>
    </row>
    <row r="730" spans="34:35" hidden="1" x14ac:dyDescent="0.2">
      <c r="AH730" s="5" t="s">
        <v>122</v>
      </c>
      <c r="AI730" s="5" t="s">
        <v>303</v>
      </c>
    </row>
    <row r="731" spans="34:35" hidden="1" x14ac:dyDescent="0.2">
      <c r="AH731" s="5" t="s">
        <v>140</v>
      </c>
      <c r="AI731" s="5" t="s">
        <v>692</v>
      </c>
    </row>
    <row r="732" spans="34:35" hidden="1" x14ac:dyDescent="0.2">
      <c r="AH732" s="5" t="s">
        <v>54</v>
      </c>
      <c r="AI732" s="5" t="s">
        <v>61</v>
      </c>
    </row>
    <row r="733" spans="34:35" hidden="1" x14ac:dyDescent="0.2">
      <c r="AH733" s="5" t="s">
        <v>46</v>
      </c>
      <c r="AI733" s="5" t="s">
        <v>577</v>
      </c>
    </row>
    <row r="734" spans="34:35" hidden="1" x14ac:dyDescent="0.2">
      <c r="AH734" s="5" t="s">
        <v>24</v>
      </c>
      <c r="AI734" s="5" t="s">
        <v>40</v>
      </c>
    </row>
    <row r="735" spans="34:35" hidden="1" x14ac:dyDescent="0.2">
      <c r="AH735" s="5" t="s">
        <v>25</v>
      </c>
      <c r="AI735" s="5" t="s">
        <v>41</v>
      </c>
    </row>
    <row r="736" spans="34:35" hidden="1" x14ac:dyDescent="0.2">
      <c r="AH736" s="5" t="s">
        <v>572</v>
      </c>
      <c r="AI736" s="5" t="s">
        <v>50</v>
      </c>
    </row>
    <row r="737" spans="34:35" hidden="1" x14ac:dyDescent="0.2">
      <c r="AH737" s="5" t="s">
        <v>573</v>
      </c>
      <c r="AI737" s="5" t="s">
        <v>51</v>
      </c>
    </row>
    <row r="738" spans="34:35" hidden="1" x14ac:dyDescent="0.2">
      <c r="AH738" s="5" t="s">
        <v>594</v>
      </c>
      <c r="AI738" s="5" t="s">
        <v>82</v>
      </c>
    </row>
    <row r="739" spans="34:35" hidden="1" x14ac:dyDescent="0.2">
      <c r="AH739" s="5" t="s">
        <v>81</v>
      </c>
      <c r="AI739" s="5" t="s">
        <v>689</v>
      </c>
    </row>
    <row r="740" spans="34:35" hidden="1" x14ac:dyDescent="0.2">
      <c r="AH740" s="5" t="s">
        <v>45</v>
      </c>
      <c r="AI740" s="5" t="s">
        <v>52</v>
      </c>
    </row>
    <row r="741" spans="34:35" hidden="1" x14ac:dyDescent="0.2">
      <c r="AH741" s="5" t="s">
        <v>605</v>
      </c>
      <c r="AI741" s="5" t="s">
        <v>956</v>
      </c>
    </row>
    <row r="742" spans="34:35" hidden="1" x14ac:dyDescent="0.2">
      <c r="AH742" s="5" t="s">
        <v>574</v>
      </c>
      <c r="AI742" s="5" t="s">
        <v>576</v>
      </c>
    </row>
    <row r="743" spans="34:35" hidden="1" x14ac:dyDescent="0.2">
      <c r="AH743" s="5" t="s">
        <v>46</v>
      </c>
      <c r="AI743" s="5" t="s">
        <v>577</v>
      </c>
    </row>
    <row r="744" spans="34:35" hidden="1" x14ac:dyDescent="0.2">
      <c r="AH744" s="5" t="s">
        <v>285</v>
      </c>
      <c r="AI744" s="5" t="s">
        <v>281</v>
      </c>
    </row>
    <row r="745" spans="34:35" hidden="1" x14ac:dyDescent="0.2">
      <c r="AH745" s="5" t="s">
        <v>290</v>
      </c>
      <c r="AI745" s="5" t="s">
        <v>281</v>
      </c>
    </row>
    <row r="746" spans="34:35" hidden="1" x14ac:dyDescent="0.2">
      <c r="AH746" s="5" t="s">
        <v>296</v>
      </c>
      <c r="AI746" s="5" t="s">
        <v>281</v>
      </c>
    </row>
    <row r="747" spans="34:35" hidden="1" x14ac:dyDescent="0.2">
      <c r="AH747" s="5" t="s">
        <v>590</v>
      </c>
      <c r="AI747" s="5" t="s">
        <v>591</v>
      </c>
    </row>
    <row r="748" spans="34:35" hidden="1" x14ac:dyDescent="0.2">
      <c r="AH748" s="5" t="s">
        <v>56</v>
      </c>
      <c r="AI748" s="5" t="s">
        <v>477</v>
      </c>
    </row>
    <row r="749" spans="34:35" hidden="1" x14ac:dyDescent="0.2">
      <c r="AH749" s="5" t="s">
        <v>57</v>
      </c>
      <c r="AI749" s="5" t="s">
        <v>63</v>
      </c>
    </row>
    <row r="750" spans="34:35" hidden="1" x14ac:dyDescent="0.2">
      <c r="AH750" s="5" t="s">
        <v>58</v>
      </c>
      <c r="AI750" s="5" t="s">
        <v>64</v>
      </c>
    </row>
    <row r="751" spans="34:35" hidden="1" x14ac:dyDescent="0.2">
      <c r="AH751" s="5" t="s">
        <v>13</v>
      </c>
      <c r="AI751" s="5" t="s">
        <v>29</v>
      </c>
    </row>
    <row r="752" spans="34:35" hidden="1" x14ac:dyDescent="0.2">
      <c r="AH752" s="5" t="s">
        <v>119</v>
      </c>
      <c r="AI752" s="5" t="s">
        <v>150</v>
      </c>
    </row>
    <row r="753" spans="34:35" hidden="1" x14ac:dyDescent="0.2">
      <c r="AH753" s="5" t="s">
        <v>120</v>
      </c>
      <c r="AI753" s="5" t="s">
        <v>156</v>
      </c>
    </row>
    <row r="754" spans="34:35" hidden="1" x14ac:dyDescent="0.2">
      <c r="AH754" s="5" t="s">
        <v>59</v>
      </c>
      <c r="AI754" s="5" t="s">
        <v>65</v>
      </c>
    </row>
    <row r="755" spans="34:35" hidden="1" x14ac:dyDescent="0.2">
      <c r="AH755" s="5" t="s">
        <v>392</v>
      </c>
      <c r="AI755" s="5" t="s">
        <v>393</v>
      </c>
    </row>
    <row r="756" spans="34:35" hidden="1" x14ac:dyDescent="0.2">
      <c r="AH756" s="5" t="s">
        <v>609</v>
      </c>
      <c r="AI756" s="5" t="s">
        <v>142</v>
      </c>
    </row>
    <row r="757" spans="34:35" hidden="1" x14ac:dyDescent="0.2">
      <c r="AH757" s="5" t="s">
        <v>43</v>
      </c>
      <c r="AI757" s="5" t="s">
        <v>47</v>
      </c>
    </row>
    <row r="758" spans="34:35" hidden="1" x14ac:dyDescent="0.2">
      <c r="AH758" s="5" t="s">
        <v>72</v>
      </c>
      <c r="AI758" s="5" t="s">
        <v>38</v>
      </c>
    </row>
    <row r="759" spans="34:35" hidden="1" x14ac:dyDescent="0.2">
      <c r="AH759" s="5" t="s">
        <v>73</v>
      </c>
      <c r="AI759" s="5" t="s">
        <v>592</v>
      </c>
    </row>
    <row r="760" spans="34:35" hidden="1" x14ac:dyDescent="0.2">
      <c r="AH760" s="5" t="s">
        <v>74</v>
      </c>
      <c r="AI760" s="5" t="s">
        <v>77</v>
      </c>
    </row>
    <row r="761" spans="34:35" hidden="1" x14ac:dyDescent="0.2">
      <c r="AH761" s="5" t="s">
        <v>75</v>
      </c>
      <c r="AI761" s="5" t="s">
        <v>66</v>
      </c>
    </row>
    <row r="762" spans="34:35" hidden="1" x14ac:dyDescent="0.2">
      <c r="AH762" s="5" t="s">
        <v>593</v>
      </c>
      <c r="AI762" s="5" t="s">
        <v>521</v>
      </c>
    </row>
    <row r="763" spans="34:35" hidden="1" x14ac:dyDescent="0.2">
      <c r="AH763" s="5" t="s">
        <v>121</v>
      </c>
      <c r="AI763" s="5" t="s">
        <v>189</v>
      </c>
    </row>
    <row r="764" spans="34:35" hidden="1" x14ac:dyDescent="0.2">
      <c r="AH764" s="5" t="s">
        <v>572</v>
      </c>
      <c r="AI764" s="5" t="s">
        <v>50</v>
      </c>
    </row>
    <row r="765" spans="34:35" hidden="1" x14ac:dyDescent="0.2">
      <c r="AH765" s="5" t="s">
        <v>573</v>
      </c>
      <c r="AI765" s="5" t="s">
        <v>51</v>
      </c>
    </row>
    <row r="766" spans="34:35" hidden="1" x14ac:dyDescent="0.2">
      <c r="AH766" s="5" t="s">
        <v>594</v>
      </c>
      <c r="AI766" s="5" t="s">
        <v>82</v>
      </c>
    </row>
    <row r="767" spans="34:35" hidden="1" x14ac:dyDescent="0.2">
      <c r="AH767" s="5" t="s">
        <v>81</v>
      </c>
      <c r="AI767" s="5" t="s">
        <v>689</v>
      </c>
    </row>
    <row r="768" spans="34:35" hidden="1" x14ac:dyDescent="0.2">
      <c r="AH768" s="5" t="s">
        <v>45</v>
      </c>
      <c r="AI768" s="5" t="s">
        <v>52</v>
      </c>
    </row>
    <row r="769" spans="34:35" hidden="1" x14ac:dyDescent="0.2">
      <c r="AH769" s="5" t="s">
        <v>106</v>
      </c>
      <c r="AI769" s="5" t="s">
        <v>113</v>
      </c>
    </row>
    <row r="770" spans="34:35" hidden="1" x14ac:dyDescent="0.2">
      <c r="AH770" s="5" t="s">
        <v>107</v>
      </c>
      <c r="AI770" s="5" t="s">
        <v>66</v>
      </c>
    </row>
    <row r="771" spans="34:35" hidden="1" x14ac:dyDescent="0.2">
      <c r="AH771" s="5" t="s">
        <v>78</v>
      </c>
      <c r="AI771" s="5" t="s">
        <v>77</v>
      </c>
    </row>
    <row r="772" spans="34:35" hidden="1" x14ac:dyDescent="0.2">
      <c r="AH772" s="5" t="s">
        <v>14</v>
      </c>
      <c r="AI772" s="5" t="s">
        <v>30</v>
      </c>
    </row>
    <row r="773" spans="34:35" hidden="1" x14ac:dyDescent="0.2">
      <c r="AH773" s="5" t="s">
        <v>15</v>
      </c>
      <c r="AI773" s="5" t="s">
        <v>31</v>
      </c>
    </row>
    <row r="774" spans="34:35" hidden="1" x14ac:dyDescent="0.2">
      <c r="AH774" s="5" t="s">
        <v>16</v>
      </c>
      <c r="AI774" s="5" t="s">
        <v>32</v>
      </c>
    </row>
    <row r="775" spans="34:35" hidden="1" x14ac:dyDescent="0.2">
      <c r="AH775" s="5" t="s">
        <v>17</v>
      </c>
      <c r="AI775" s="5" t="s">
        <v>33</v>
      </c>
    </row>
    <row r="776" spans="34:35" hidden="1" x14ac:dyDescent="0.2">
      <c r="AH776" s="5" t="s">
        <v>18</v>
      </c>
      <c r="AI776" s="5" t="s">
        <v>34</v>
      </c>
    </row>
    <row r="777" spans="34:35" hidden="1" x14ac:dyDescent="0.2">
      <c r="AH777" s="5" t="s">
        <v>108</v>
      </c>
      <c r="AI777" s="5" t="s">
        <v>114</v>
      </c>
    </row>
    <row r="778" spans="34:35" hidden="1" x14ac:dyDescent="0.2">
      <c r="AH778" s="5" t="s">
        <v>19</v>
      </c>
      <c r="AI778" s="5" t="s">
        <v>35</v>
      </c>
    </row>
    <row r="779" spans="34:35" hidden="1" x14ac:dyDescent="0.2">
      <c r="AH779" s="5" t="s">
        <v>20</v>
      </c>
      <c r="AI779" s="5" t="s">
        <v>36</v>
      </c>
    </row>
    <row r="780" spans="34:35" hidden="1" x14ac:dyDescent="0.2">
      <c r="AH780" s="5" t="s">
        <v>511</v>
      </c>
      <c r="AI780" s="22" t="s">
        <v>885</v>
      </c>
    </row>
    <row r="781" spans="34:35" hidden="1" x14ac:dyDescent="0.2">
      <c r="AH781" s="5" t="s">
        <v>54</v>
      </c>
      <c r="AI781" s="5" t="s">
        <v>61</v>
      </c>
    </row>
    <row r="782" spans="34:35" hidden="1" x14ac:dyDescent="0.2">
      <c r="AH782" s="5" t="s">
        <v>60</v>
      </c>
      <c r="AI782" s="5" t="s">
        <v>66</v>
      </c>
    </row>
    <row r="783" spans="34:35" hidden="1" x14ac:dyDescent="0.2">
      <c r="AH783" s="5" t="s">
        <v>124</v>
      </c>
      <c r="AI783" s="5" t="s">
        <v>157</v>
      </c>
    </row>
    <row r="784" spans="34:35" hidden="1" x14ac:dyDescent="0.2">
      <c r="AH784" s="5" t="s">
        <v>125</v>
      </c>
      <c r="AI784" s="5" t="s">
        <v>151</v>
      </c>
    </row>
    <row r="785" spans="34:35" hidden="1" x14ac:dyDescent="0.2">
      <c r="AH785" s="5" t="s">
        <v>126</v>
      </c>
      <c r="AI785" s="5" t="s">
        <v>152</v>
      </c>
    </row>
    <row r="786" spans="34:35" hidden="1" x14ac:dyDescent="0.2">
      <c r="AH786" s="5" t="s">
        <v>452</v>
      </c>
      <c r="AI786" s="5" t="s">
        <v>153</v>
      </c>
    </row>
    <row r="787" spans="34:35" hidden="1" x14ac:dyDescent="0.2">
      <c r="AH787" s="5" t="s">
        <v>453</v>
      </c>
      <c r="AI787" s="5" t="s">
        <v>454</v>
      </c>
    </row>
    <row r="788" spans="34:35" hidden="1" x14ac:dyDescent="0.2">
      <c r="AH788" s="5" t="s">
        <v>1</v>
      </c>
      <c r="AI788" s="5" t="s">
        <v>337</v>
      </c>
    </row>
    <row r="789" spans="34:35" hidden="1" x14ac:dyDescent="0.2">
      <c r="AH789" s="5" t="s">
        <v>574</v>
      </c>
      <c r="AI789" s="5" t="s">
        <v>576</v>
      </c>
    </row>
    <row r="790" spans="34:35" hidden="1" x14ac:dyDescent="0.2">
      <c r="AH790" s="5" t="s">
        <v>46</v>
      </c>
      <c r="AI790" s="5" t="s">
        <v>577</v>
      </c>
    </row>
    <row r="791" spans="34:35" hidden="1" x14ac:dyDescent="0.2">
      <c r="AH791" s="5" t="s">
        <v>575</v>
      </c>
      <c r="AI791" s="5" t="s">
        <v>523</v>
      </c>
    </row>
    <row r="792" spans="34:35" hidden="1" x14ac:dyDescent="0.2">
      <c r="AH792" s="5" t="s">
        <v>127</v>
      </c>
      <c r="AI792" s="5" t="s">
        <v>957</v>
      </c>
    </row>
    <row r="793" spans="34:35" hidden="1" x14ac:dyDescent="0.2">
      <c r="AH793" s="5" t="s">
        <v>128</v>
      </c>
      <c r="AI793" s="5" t="s">
        <v>154</v>
      </c>
    </row>
    <row r="794" spans="34:35" hidden="1" x14ac:dyDescent="0.2">
      <c r="AH794" s="5" t="s">
        <v>55</v>
      </c>
      <c r="AI794" s="5" t="s">
        <v>62</v>
      </c>
    </row>
    <row r="795" spans="34:35" hidden="1" x14ac:dyDescent="0.2">
      <c r="AH795" s="5" t="s">
        <v>24</v>
      </c>
      <c r="AI795" s="5" t="s">
        <v>40</v>
      </c>
    </row>
    <row r="796" spans="34:35" hidden="1" x14ac:dyDescent="0.2">
      <c r="AH796" s="5" t="s">
        <v>91</v>
      </c>
      <c r="AI796" s="5" t="s">
        <v>698</v>
      </c>
    </row>
    <row r="797" spans="34:35" hidden="1" x14ac:dyDescent="0.2">
      <c r="AH797" s="5" t="s">
        <v>129</v>
      </c>
      <c r="AI797" s="5" t="s">
        <v>155</v>
      </c>
    </row>
    <row r="798" spans="34:35" hidden="1" x14ac:dyDescent="0.2">
      <c r="AH798" s="5" t="s">
        <v>131</v>
      </c>
      <c r="AI798" s="5" t="s">
        <v>165</v>
      </c>
    </row>
    <row r="799" spans="34:35" hidden="1" x14ac:dyDescent="0.2">
      <c r="AH799" s="5" t="s">
        <v>76</v>
      </c>
      <c r="AI799" s="5" t="s">
        <v>958</v>
      </c>
    </row>
    <row r="800" spans="34:35" hidden="1" x14ac:dyDescent="0.2">
      <c r="AH800" s="5" t="s">
        <v>158</v>
      </c>
      <c r="AI800" s="5" t="s">
        <v>159</v>
      </c>
    </row>
    <row r="801" spans="34:35" hidden="1" x14ac:dyDescent="0.2">
      <c r="AH801" s="5" t="s">
        <v>132</v>
      </c>
      <c r="AI801" s="5" t="s">
        <v>160</v>
      </c>
    </row>
    <row r="802" spans="34:35" hidden="1" x14ac:dyDescent="0.2">
      <c r="AH802" s="5" t="s">
        <v>25</v>
      </c>
      <c r="AI802" s="5" t="s">
        <v>41</v>
      </c>
    </row>
    <row r="803" spans="34:35" hidden="1" x14ac:dyDescent="0.2">
      <c r="AH803" s="5" t="s">
        <v>89</v>
      </c>
      <c r="AI803" s="5" t="s">
        <v>396</v>
      </c>
    </row>
    <row r="804" spans="34:35" hidden="1" x14ac:dyDescent="0.2">
      <c r="AH804" s="5" t="s">
        <v>11</v>
      </c>
      <c r="AI804" s="5" t="s">
        <v>27</v>
      </c>
    </row>
    <row r="805" spans="34:35" hidden="1" x14ac:dyDescent="0.2">
      <c r="AH805" s="5" t="s">
        <v>12</v>
      </c>
      <c r="AI805" s="5" t="s">
        <v>28</v>
      </c>
    </row>
    <row r="806" spans="34:35" hidden="1" x14ac:dyDescent="0.2">
      <c r="AH806" s="5" t="s">
        <v>610</v>
      </c>
      <c r="AI806" s="5" t="s">
        <v>42</v>
      </c>
    </row>
    <row r="807" spans="34:35" hidden="1" x14ac:dyDescent="0.2">
      <c r="AH807" s="5" t="s">
        <v>26</v>
      </c>
      <c r="AI807" s="5" t="s">
        <v>266</v>
      </c>
    </row>
    <row r="808" spans="34:35" hidden="1" x14ac:dyDescent="0.2">
      <c r="AH808" s="5" t="s">
        <v>547</v>
      </c>
      <c r="AI808" s="5" t="s">
        <v>48</v>
      </c>
    </row>
    <row r="809" spans="34:35" hidden="1" x14ac:dyDescent="0.2">
      <c r="AH809" s="5" t="s">
        <v>569</v>
      </c>
      <c r="AI809" s="5" t="s">
        <v>478</v>
      </c>
    </row>
    <row r="810" spans="34:35" hidden="1" x14ac:dyDescent="0.2">
      <c r="AH810" s="5" t="s">
        <v>44</v>
      </c>
      <c r="AI810" s="5" t="s">
        <v>49</v>
      </c>
    </row>
    <row r="811" spans="34:35" hidden="1" x14ac:dyDescent="0.2">
      <c r="AH811" s="5" t="s">
        <v>72</v>
      </c>
      <c r="AI811" s="5" t="s">
        <v>38</v>
      </c>
    </row>
    <row r="812" spans="34:35" hidden="1" x14ac:dyDescent="0.2">
      <c r="AH812" s="5" t="s">
        <v>73</v>
      </c>
      <c r="AI812" s="5" t="s">
        <v>39</v>
      </c>
    </row>
    <row r="813" spans="34:35" hidden="1" x14ac:dyDescent="0.2">
      <c r="AH813" s="5" t="s">
        <v>74</v>
      </c>
      <c r="AI813" s="5" t="s">
        <v>77</v>
      </c>
    </row>
    <row r="814" spans="34:35" hidden="1" x14ac:dyDescent="0.2">
      <c r="AH814" s="5" t="s">
        <v>75</v>
      </c>
      <c r="AI814" s="5" t="s">
        <v>66</v>
      </c>
    </row>
    <row r="815" spans="34:35" hidden="1" x14ac:dyDescent="0.2">
      <c r="AH815" s="5" t="s">
        <v>572</v>
      </c>
      <c r="AI815" s="5" t="s">
        <v>50</v>
      </c>
    </row>
    <row r="816" spans="34:35" hidden="1" x14ac:dyDescent="0.2">
      <c r="AH816" s="5" t="s">
        <v>573</v>
      </c>
      <c r="AI816" s="5" t="s">
        <v>51</v>
      </c>
    </row>
    <row r="817" spans="34:35" hidden="1" x14ac:dyDescent="0.2">
      <c r="AH817" s="5" t="s">
        <v>181</v>
      </c>
      <c r="AI817" s="5" t="s">
        <v>687</v>
      </c>
    </row>
    <row r="818" spans="34:35" hidden="1" x14ac:dyDescent="0.2">
      <c r="AH818" s="5" t="s">
        <v>14</v>
      </c>
      <c r="AI818" s="5" t="s">
        <v>30</v>
      </c>
    </row>
    <row r="819" spans="34:35" hidden="1" x14ac:dyDescent="0.2">
      <c r="AH819" s="5" t="s">
        <v>15</v>
      </c>
      <c r="AI819" s="5" t="s">
        <v>31</v>
      </c>
    </row>
    <row r="820" spans="34:35" hidden="1" x14ac:dyDescent="0.2">
      <c r="AH820" s="5" t="s">
        <v>16</v>
      </c>
      <c r="AI820" s="5" t="s">
        <v>32</v>
      </c>
    </row>
    <row r="821" spans="34:35" hidden="1" x14ac:dyDescent="0.2">
      <c r="AH821" s="5" t="s">
        <v>17</v>
      </c>
      <c r="AI821" s="5" t="s">
        <v>33</v>
      </c>
    </row>
    <row r="822" spans="34:35" hidden="1" x14ac:dyDescent="0.2">
      <c r="AH822" s="5" t="s">
        <v>18</v>
      </c>
      <c r="AI822" s="5" t="s">
        <v>34</v>
      </c>
    </row>
    <row r="823" spans="34:35" hidden="1" x14ac:dyDescent="0.2">
      <c r="AH823" s="5" t="s">
        <v>108</v>
      </c>
      <c r="AI823" s="5" t="s">
        <v>114</v>
      </c>
    </row>
    <row r="824" spans="34:35" hidden="1" x14ac:dyDescent="0.2">
      <c r="AH824" s="5" t="s">
        <v>19</v>
      </c>
      <c r="AI824" s="5" t="s">
        <v>35</v>
      </c>
    </row>
    <row r="825" spans="34:35" hidden="1" x14ac:dyDescent="0.2">
      <c r="AH825" s="5" t="s">
        <v>24</v>
      </c>
      <c r="AI825" s="5" t="s">
        <v>40</v>
      </c>
    </row>
    <row r="826" spans="34:35" hidden="1" x14ac:dyDescent="0.2">
      <c r="AH826" s="5" t="s">
        <v>10</v>
      </c>
      <c r="AI826" s="5" t="s">
        <v>190</v>
      </c>
    </row>
    <row r="827" spans="34:35" hidden="1" x14ac:dyDescent="0.2">
      <c r="AH827" s="5" t="s">
        <v>101</v>
      </c>
      <c r="AI827" s="5" t="s">
        <v>199</v>
      </c>
    </row>
    <row r="828" spans="34:35" hidden="1" x14ac:dyDescent="0.2">
      <c r="AH828" s="5" t="s">
        <v>1</v>
      </c>
      <c r="AI828" s="5" t="s">
        <v>337</v>
      </c>
    </row>
    <row r="829" spans="34:35" hidden="1" x14ac:dyDescent="0.2">
      <c r="AH829" s="5" t="s">
        <v>43</v>
      </c>
      <c r="AI829" s="5" t="s">
        <v>47</v>
      </c>
    </row>
    <row r="830" spans="34:35" hidden="1" x14ac:dyDescent="0.2">
      <c r="AH830" s="5" t="s">
        <v>610</v>
      </c>
      <c r="AI830" s="5" t="s">
        <v>42</v>
      </c>
    </row>
    <row r="831" spans="34:35" hidden="1" x14ac:dyDescent="0.2">
      <c r="AH831" s="5" t="s">
        <v>26</v>
      </c>
      <c r="AI831" s="5" t="s">
        <v>266</v>
      </c>
    </row>
    <row r="832" spans="34:35" hidden="1" x14ac:dyDescent="0.2">
      <c r="AH832" s="5" t="s">
        <v>547</v>
      </c>
      <c r="AI832" s="5" t="s">
        <v>48</v>
      </c>
    </row>
    <row r="833" spans="34:35" hidden="1" x14ac:dyDescent="0.2">
      <c r="AH833" s="5" t="s">
        <v>650</v>
      </c>
      <c r="AI833" s="5" t="s">
        <v>245</v>
      </c>
    </row>
    <row r="834" spans="34:35" hidden="1" x14ac:dyDescent="0.2">
      <c r="AH834" s="5" t="s">
        <v>656</v>
      </c>
      <c r="AI834" s="5" t="s">
        <v>246</v>
      </c>
    </row>
    <row r="835" spans="34:35" hidden="1" x14ac:dyDescent="0.2">
      <c r="AH835" s="5" t="s">
        <v>651</v>
      </c>
      <c r="AI835" s="5" t="s">
        <v>696</v>
      </c>
    </row>
    <row r="836" spans="34:35" hidden="1" x14ac:dyDescent="0.2">
      <c r="AH836" s="5" t="s">
        <v>569</v>
      </c>
      <c r="AI836" s="5" t="s">
        <v>478</v>
      </c>
    </row>
    <row r="837" spans="34:35" hidden="1" x14ac:dyDescent="0.2">
      <c r="AH837" s="5" t="s">
        <v>44</v>
      </c>
      <c r="AI837" s="5" t="s">
        <v>49</v>
      </c>
    </row>
    <row r="838" spans="34:35" hidden="1" x14ac:dyDescent="0.2">
      <c r="AH838" s="5" t="s">
        <v>642</v>
      </c>
      <c r="AI838" s="5" t="s">
        <v>68</v>
      </c>
    </row>
    <row r="839" spans="34:35" hidden="1" x14ac:dyDescent="0.2">
      <c r="AH839" s="5" t="s">
        <v>652</v>
      </c>
      <c r="AI839" s="5" t="s">
        <v>69</v>
      </c>
    </row>
    <row r="840" spans="34:35" hidden="1" x14ac:dyDescent="0.2">
      <c r="AH840" s="5" t="s">
        <v>67</v>
      </c>
      <c r="AI840" s="5" t="s">
        <v>70</v>
      </c>
    </row>
    <row r="841" spans="34:35" hidden="1" x14ac:dyDescent="0.2">
      <c r="AH841" s="5" t="s">
        <v>178</v>
      </c>
      <c r="AI841" s="5" t="s">
        <v>179</v>
      </c>
    </row>
    <row r="842" spans="34:35" hidden="1" x14ac:dyDescent="0.2">
      <c r="AH842" s="5" t="s">
        <v>72</v>
      </c>
      <c r="AI842" s="5" t="s">
        <v>38</v>
      </c>
    </row>
    <row r="843" spans="34:35" hidden="1" x14ac:dyDescent="0.2">
      <c r="AH843" s="5" t="s">
        <v>73</v>
      </c>
      <c r="AI843" s="5" t="s">
        <v>39</v>
      </c>
    </row>
    <row r="844" spans="34:35" hidden="1" x14ac:dyDescent="0.2">
      <c r="AH844" s="5" t="s">
        <v>74</v>
      </c>
      <c r="AI844" s="5" t="s">
        <v>77</v>
      </c>
    </row>
    <row r="845" spans="34:35" hidden="1" x14ac:dyDescent="0.2">
      <c r="AH845" s="5" t="s">
        <v>75</v>
      </c>
      <c r="AI845" s="5" t="s">
        <v>66</v>
      </c>
    </row>
    <row r="846" spans="34:35" hidden="1" x14ac:dyDescent="0.2">
      <c r="AH846" s="5" t="s">
        <v>570</v>
      </c>
      <c r="AI846" s="5" t="s">
        <v>247</v>
      </c>
    </row>
    <row r="847" spans="34:35" hidden="1" x14ac:dyDescent="0.2">
      <c r="AH847" s="5" t="s">
        <v>180</v>
      </c>
      <c r="AI847" s="5" t="s">
        <v>304</v>
      </c>
    </row>
    <row r="848" spans="34:35" hidden="1" x14ac:dyDescent="0.2">
      <c r="AH848" s="5" t="s">
        <v>244</v>
      </c>
      <c r="AI848" s="5" t="s">
        <v>267</v>
      </c>
    </row>
    <row r="849" spans="34:35" hidden="1" x14ac:dyDescent="0.2">
      <c r="AH849" s="5" t="s">
        <v>11</v>
      </c>
      <c r="AI849" s="5" t="s">
        <v>27</v>
      </c>
    </row>
    <row r="850" spans="34:35" hidden="1" x14ac:dyDescent="0.2">
      <c r="AH850" s="5" t="s">
        <v>12</v>
      </c>
      <c r="AI850" s="5" t="s">
        <v>28</v>
      </c>
    </row>
    <row r="851" spans="34:35" hidden="1" x14ac:dyDescent="0.2">
      <c r="AH851" s="5" t="s">
        <v>610</v>
      </c>
      <c r="AI851" s="5" t="s">
        <v>42</v>
      </c>
    </row>
    <row r="852" spans="34:35" hidden="1" x14ac:dyDescent="0.2">
      <c r="AH852" s="5" t="s">
        <v>26</v>
      </c>
      <c r="AI852" s="5" t="s">
        <v>266</v>
      </c>
    </row>
    <row r="853" spans="34:35" hidden="1" x14ac:dyDescent="0.2">
      <c r="AH853" s="5" t="s">
        <v>547</v>
      </c>
      <c r="AI853" s="5" t="s">
        <v>48</v>
      </c>
    </row>
    <row r="854" spans="34:35" hidden="1" x14ac:dyDescent="0.2">
      <c r="AH854" s="5" t="s">
        <v>569</v>
      </c>
      <c r="AI854" s="5" t="s">
        <v>478</v>
      </c>
    </row>
    <row r="855" spans="34:35" hidden="1" x14ac:dyDescent="0.2">
      <c r="AH855" s="5" t="s">
        <v>44</v>
      </c>
      <c r="AI855" s="5" t="s">
        <v>49</v>
      </c>
    </row>
    <row r="856" spans="34:35" hidden="1" x14ac:dyDescent="0.2">
      <c r="AH856" s="5" t="s">
        <v>72</v>
      </c>
      <c r="AI856" s="5" t="s">
        <v>38</v>
      </c>
    </row>
    <row r="857" spans="34:35" hidden="1" x14ac:dyDescent="0.2">
      <c r="AH857" s="5" t="s">
        <v>73</v>
      </c>
      <c r="AI857" s="5" t="s">
        <v>39</v>
      </c>
    </row>
    <row r="858" spans="34:35" hidden="1" x14ac:dyDescent="0.2">
      <c r="AH858" s="5" t="s">
        <v>74</v>
      </c>
      <c r="AI858" s="5" t="s">
        <v>77</v>
      </c>
    </row>
    <row r="859" spans="34:35" hidden="1" x14ac:dyDescent="0.2">
      <c r="AH859" s="5" t="s">
        <v>75</v>
      </c>
      <c r="AI859" s="5" t="s">
        <v>66</v>
      </c>
    </row>
    <row r="860" spans="34:35" hidden="1" x14ac:dyDescent="0.2">
      <c r="AH860" s="5" t="s">
        <v>572</v>
      </c>
      <c r="AI860" s="5" t="s">
        <v>50</v>
      </c>
    </row>
    <row r="861" spans="34:35" hidden="1" x14ac:dyDescent="0.2">
      <c r="AH861" s="5" t="s">
        <v>573</v>
      </c>
      <c r="AI861" s="5" t="s">
        <v>51</v>
      </c>
    </row>
    <row r="862" spans="34:35" hidden="1" x14ac:dyDescent="0.2">
      <c r="AH862" s="5" t="s">
        <v>181</v>
      </c>
      <c r="AI862" s="5" t="s">
        <v>687</v>
      </c>
    </row>
    <row r="863" spans="34:35" hidden="1" x14ac:dyDescent="0.2">
      <c r="AH863" s="5" t="s">
        <v>14</v>
      </c>
      <c r="AI863" s="5" t="s">
        <v>30</v>
      </c>
    </row>
    <row r="864" spans="34:35" hidden="1" x14ac:dyDescent="0.2">
      <c r="AH864" s="5" t="s">
        <v>15</v>
      </c>
      <c r="AI864" s="5" t="s">
        <v>31</v>
      </c>
    </row>
    <row r="865" spans="34:35" hidden="1" x14ac:dyDescent="0.2">
      <c r="AH865" s="5" t="s">
        <v>16</v>
      </c>
      <c r="AI865" s="5" t="s">
        <v>32</v>
      </c>
    </row>
    <row r="866" spans="34:35" hidden="1" x14ac:dyDescent="0.2">
      <c r="AH866" s="5" t="s">
        <v>17</v>
      </c>
      <c r="AI866" s="5" t="s">
        <v>33</v>
      </c>
    </row>
    <row r="867" spans="34:35" hidden="1" x14ac:dyDescent="0.2">
      <c r="AH867" s="5" t="s">
        <v>18</v>
      </c>
      <c r="AI867" s="5" t="s">
        <v>34</v>
      </c>
    </row>
    <row r="868" spans="34:35" hidden="1" x14ac:dyDescent="0.2">
      <c r="AH868" s="5" t="s">
        <v>108</v>
      </c>
      <c r="AI868" s="5" t="s">
        <v>114</v>
      </c>
    </row>
    <row r="869" spans="34:35" hidden="1" x14ac:dyDescent="0.2">
      <c r="AH869" s="5" t="s">
        <v>19</v>
      </c>
      <c r="AI869" s="5" t="s">
        <v>35</v>
      </c>
    </row>
    <row r="870" spans="34:35" hidden="1" x14ac:dyDescent="0.2">
      <c r="AH870" s="5" t="s">
        <v>24</v>
      </c>
      <c r="AI870" s="5" t="s">
        <v>40</v>
      </c>
    </row>
    <row r="871" spans="34:35" hidden="1" x14ac:dyDescent="0.2">
      <c r="AH871" s="25" t="s">
        <v>57</v>
      </c>
      <c r="AI871" s="5" t="s">
        <v>63</v>
      </c>
    </row>
    <row r="872" spans="34:35" hidden="1" x14ac:dyDescent="0.2">
      <c r="AH872" s="25" t="s">
        <v>55</v>
      </c>
      <c r="AI872" s="5" t="s">
        <v>62</v>
      </c>
    </row>
    <row r="873" spans="34:35" hidden="1" x14ac:dyDescent="0.2">
      <c r="AH873" s="5" t="s">
        <v>612</v>
      </c>
      <c r="AI873" s="5" t="s">
        <v>259</v>
      </c>
    </row>
    <row r="874" spans="34:35" hidden="1" x14ac:dyDescent="0.2">
      <c r="AH874" s="5" t="s">
        <v>657</v>
      </c>
      <c r="AI874" s="5" t="s">
        <v>390</v>
      </c>
    </row>
    <row r="875" spans="34:35" hidden="1" x14ac:dyDescent="0.2">
      <c r="AH875" s="5" t="s">
        <v>658</v>
      </c>
      <c r="AI875" s="5" t="s">
        <v>391</v>
      </c>
    </row>
    <row r="876" spans="34:35" hidden="1" x14ac:dyDescent="0.2">
      <c r="AH876" s="5" t="s">
        <v>641</v>
      </c>
      <c r="AI876" s="5" t="s">
        <v>261</v>
      </c>
    </row>
    <row r="877" spans="34:35" hidden="1" x14ac:dyDescent="0.2">
      <c r="AH877" s="5" t="s">
        <v>56</v>
      </c>
      <c r="AI877" s="5" t="s">
        <v>477</v>
      </c>
    </row>
    <row r="878" spans="34:35" hidden="1" x14ac:dyDescent="0.2">
      <c r="AH878" s="5" t="s">
        <v>57</v>
      </c>
      <c r="AI878" s="5" t="s">
        <v>63</v>
      </c>
    </row>
    <row r="879" spans="34:35" hidden="1" x14ac:dyDescent="0.2">
      <c r="AH879" s="5" t="s">
        <v>58</v>
      </c>
      <c r="AI879" s="5" t="s">
        <v>64</v>
      </c>
    </row>
    <row r="880" spans="34:35" hidden="1" x14ac:dyDescent="0.2">
      <c r="AH880" s="5" t="s">
        <v>13</v>
      </c>
      <c r="AI880" s="5" t="s">
        <v>29</v>
      </c>
    </row>
    <row r="881" spans="34:35" hidden="1" x14ac:dyDescent="0.2">
      <c r="AH881" s="5" t="s">
        <v>120</v>
      </c>
      <c r="AI881" s="5" t="s">
        <v>156</v>
      </c>
    </row>
    <row r="882" spans="34:35" hidden="1" x14ac:dyDescent="0.2">
      <c r="AH882" s="5" t="s">
        <v>59</v>
      </c>
      <c r="AI882" s="5" t="s">
        <v>65</v>
      </c>
    </row>
    <row r="883" spans="34:35" hidden="1" x14ac:dyDescent="0.2">
      <c r="AH883" s="5" t="s">
        <v>392</v>
      </c>
      <c r="AI883" s="5" t="s">
        <v>393</v>
      </c>
    </row>
    <row r="884" spans="34:35" hidden="1" x14ac:dyDescent="0.2">
      <c r="AH884" s="5" t="s">
        <v>609</v>
      </c>
      <c r="AI884" s="5" t="s">
        <v>142</v>
      </c>
    </row>
    <row r="885" spans="34:35" hidden="1" x14ac:dyDescent="0.2">
      <c r="AH885" s="5" t="s">
        <v>649</v>
      </c>
      <c r="AI885" s="5" t="s">
        <v>695</v>
      </c>
    </row>
    <row r="886" spans="34:35" hidden="1" x14ac:dyDescent="0.2">
      <c r="AH886" s="5" t="s">
        <v>394</v>
      </c>
      <c r="AI886" s="5" t="s">
        <v>686</v>
      </c>
    </row>
    <row r="887" spans="34:35" hidden="1" x14ac:dyDescent="0.2">
      <c r="AH887" s="5" t="s">
        <v>83</v>
      </c>
      <c r="AI887" s="5" t="s">
        <v>427</v>
      </c>
    </row>
    <row r="888" spans="34:35" hidden="1" x14ac:dyDescent="0.2">
      <c r="AH888" s="5" t="s">
        <v>43</v>
      </c>
      <c r="AI888" s="5" t="s">
        <v>47</v>
      </c>
    </row>
    <row r="889" spans="34:35" hidden="1" x14ac:dyDescent="0.2">
      <c r="AH889" s="5" t="s">
        <v>610</v>
      </c>
      <c r="AI889" s="5" t="s">
        <v>42</v>
      </c>
    </row>
    <row r="890" spans="34:35" hidden="1" x14ac:dyDescent="0.2">
      <c r="AH890" s="5" t="s">
        <v>26</v>
      </c>
      <c r="AI890" s="5" t="s">
        <v>460</v>
      </c>
    </row>
    <row r="891" spans="34:35" hidden="1" x14ac:dyDescent="0.2">
      <c r="AH891" s="5" t="s">
        <v>547</v>
      </c>
      <c r="AI891" s="5" t="s">
        <v>48</v>
      </c>
    </row>
    <row r="892" spans="34:35" hidden="1" x14ac:dyDescent="0.2">
      <c r="AH892" s="5" t="s">
        <v>569</v>
      </c>
      <c r="AI892" s="5" t="s">
        <v>478</v>
      </c>
    </row>
    <row r="893" spans="34:35" hidden="1" x14ac:dyDescent="0.2">
      <c r="AH893" s="5" t="s">
        <v>44</v>
      </c>
      <c r="AI893" s="5" t="s">
        <v>49</v>
      </c>
    </row>
    <row r="894" spans="34:35" hidden="1" x14ac:dyDescent="0.2">
      <c r="AH894" s="5" t="s">
        <v>642</v>
      </c>
      <c r="AI894" s="5" t="s">
        <v>68</v>
      </c>
    </row>
    <row r="895" spans="34:35" hidden="1" x14ac:dyDescent="0.2">
      <c r="AH895" s="5" t="s">
        <v>652</v>
      </c>
      <c r="AI895" s="5" t="s">
        <v>69</v>
      </c>
    </row>
    <row r="896" spans="34:35" hidden="1" x14ac:dyDescent="0.2">
      <c r="AH896" s="5" t="s">
        <v>67</v>
      </c>
      <c r="AI896" s="5" t="s">
        <v>70</v>
      </c>
    </row>
    <row r="897" spans="34:35" hidden="1" x14ac:dyDescent="0.2">
      <c r="AH897" s="5" t="s">
        <v>72</v>
      </c>
      <c r="AI897" s="5" t="s">
        <v>38</v>
      </c>
    </row>
    <row r="898" spans="34:35" hidden="1" x14ac:dyDescent="0.2">
      <c r="AH898" s="5" t="s">
        <v>73</v>
      </c>
      <c r="AI898" s="5" t="s">
        <v>39</v>
      </c>
    </row>
    <row r="899" spans="34:35" hidden="1" x14ac:dyDescent="0.2">
      <c r="AH899" s="5" t="s">
        <v>74</v>
      </c>
      <c r="AI899" s="5" t="s">
        <v>77</v>
      </c>
    </row>
    <row r="900" spans="34:35" hidden="1" x14ac:dyDescent="0.2">
      <c r="AH900" s="5" t="s">
        <v>75</v>
      </c>
      <c r="AI900" s="5" t="s">
        <v>66</v>
      </c>
    </row>
    <row r="901" spans="34:35" hidden="1" x14ac:dyDescent="0.2">
      <c r="AH901" s="5" t="s">
        <v>180</v>
      </c>
      <c r="AI901" s="5" t="s">
        <v>304</v>
      </c>
    </row>
    <row r="902" spans="34:35" hidden="1" x14ac:dyDescent="0.2">
      <c r="AH902" s="5" t="s">
        <v>244</v>
      </c>
      <c r="AI902" s="5" t="s">
        <v>267</v>
      </c>
    </row>
    <row r="903" spans="34:35" hidden="1" x14ac:dyDescent="0.2">
      <c r="AH903" s="5" t="s">
        <v>572</v>
      </c>
      <c r="AI903" s="5" t="s">
        <v>50</v>
      </c>
    </row>
    <row r="904" spans="34:35" hidden="1" x14ac:dyDescent="0.2">
      <c r="AH904" s="5" t="s">
        <v>81</v>
      </c>
      <c r="AI904" s="5" t="s">
        <v>689</v>
      </c>
    </row>
    <row r="905" spans="34:35" hidden="1" x14ac:dyDescent="0.2">
      <c r="AH905" s="5" t="s">
        <v>659</v>
      </c>
      <c r="AI905" s="5" t="s">
        <v>71</v>
      </c>
    </row>
    <row r="906" spans="34:35" hidden="1" x14ac:dyDescent="0.2">
      <c r="AH906" s="5" t="s">
        <v>606</v>
      </c>
      <c r="AI906" s="5" t="s">
        <v>192</v>
      </c>
    </row>
    <row r="907" spans="34:35" hidden="1" x14ac:dyDescent="0.2">
      <c r="AH907" s="5" t="s">
        <v>102</v>
      </c>
      <c r="AI907" s="5" t="s">
        <v>117</v>
      </c>
    </row>
    <row r="908" spans="34:35" hidden="1" x14ac:dyDescent="0.2">
      <c r="AH908" s="5" t="s">
        <v>103</v>
      </c>
      <c r="AI908" s="5" t="s">
        <v>118</v>
      </c>
    </row>
    <row r="909" spans="34:35" hidden="1" x14ac:dyDescent="0.2">
      <c r="AH909" s="5" t="s">
        <v>104</v>
      </c>
      <c r="AI909" s="5" t="s">
        <v>425</v>
      </c>
    </row>
    <row r="910" spans="34:35" hidden="1" x14ac:dyDescent="0.2">
      <c r="AH910" s="5" t="s">
        <v>105</v>
      </c>
      <c r="AI910" s="5" t="s">
        <v>607</v>
      </c>
    </row>
    <row r="911" spans="34:35" hidden="1" x14ac:dyDescent="0.2">
      <c r="AH911" s="5" t="s">
        <v>106</v>
      </c>
      <c r="AI911" s="5" t="s">
        <v>113</v>
      </c>
    </row>
    <row r="912" spans="34:35" hidden="1" x14ac:dyDescent="0.2">
      <c r="AH912" s="5" t="s">
        <v>107</v>
      </c>
      <c r="AI912" s="5" t="s">
        <v>66</v>
      </c>
    </row>
    <row r="913" spans="34:35" hidden="1" x14ac:dyDescent="0.2">
      <c r="AH913" s="5" t="s">
        <v>78</v>
      </c>
      <c r="AI913" s="5" t="s">
        <v>77</v>
      </c>
    </row>
    <row r="914" spans="34:35" hidden="1" x14ac:dyDescent="0.2">
      <c r="AH914" s="5" t="s">
        <v>660</v>
      </c>
      <c r="AI914" s="5" t="s">
        <v>193</v>
      </c>
    </row>
    <row r="915" spans="34:35" hidden="1" x14ac:dyDescent="0.2">
      <c r="AH915" s="5" t="s">
        <v>661</v>
      </c>
      <c r="AI915" s="5" t="s">
        <v>194</v>
      </c>
    </row>
    <row r="916" spans="34:35" hidden="1" x14ac:dyDescent="0.2">
      <c r="AH916" s="5" t="s">
        <v>262</v>
      </c>
      <c r="AI916" s="5" t="s">
        <v>263</v>
      </c>
    </row>
    <row r="917" spans="34:35" hidden="1" x14ac:dyDescent="0.2">
      <c r="AH917" s="5" t="s">
        <v>662</v>
      </c>
      <c r="AI917" s="5" t="s">
        <v>195</v>
      </c>
    </row>
    <row r="918" spans="34:35" hidden="1" x14ac:dyDescent="0.2">
      <c r="AH918" s="5" t="s">
        <v>14</v>
      </c>
      <c r="AI918" s="5" t="s">
        <v>30</v>
      </c>
    </row>
    <row r="919" spans="34:35" hidden="1" x14ac:dyDescent="0.2">
      <c r="AH919" s="5" t="s">
        <v>15</v>
      </c>
      <c r="AI919" s="5" t="s">
        <v>31</v>
      </c>
    </row>
    <row r="920" spans="34:35" hidden="1" x14ac:dyDescent="0.2">
      <c r="AH920" s="5" t="s">
        <v>16</v>
      </c>
      <c r="AI920" s="5" t="s">
        <v>32</v>
      </c>
    </row>
    <row r="921" spans="34:35" hidden="1" x14ac:dyDescent="0.2">
      <c r="AH921" s="5" t="s">
        <v>17</v>
      </c>
      <c r="AI921" s="5" t="s">
        <v>33</v>
      </c>
    </row>
    <row r="922" spans="34:35" hidden="1" x14ac:dyDescent="0.2">
      <c r="AH922" s="5" t="s">
        <v>18</v>
      </c>
      <c r="AI922" s="5" t="s">
        <v>34</v>
      </c>
    </row>
    <row r="923" spans="34:35" hidden="1" x14ac:dyDescent="0.2">
      <c r="AH923" s="5" t="s">
        <v>19</v>
      </c>
      <c r="AI923" s="5" t="s">
        <v>35</v>
      </c>
    </row>
    <row r="924" spans="34:35" hidden="1" x14ac:dyDescent="0.2">
      <c r="AH924" s="5" t="s">
        <v>20</v>
      </c>
      <c r="AI924" s="5" t="s">
        <v>36</v>
      </c>
    </row>
    <row r="925" spans="34:35" hidden="1" x14ac:dyDescent="0.2">
      <c r="AH925" s="5" t="s">
        <v>663</v>
      </c>
      <c r="AI925" s="5" t="s">
        <v>196</v>
      </c>
    </row>
    <row r="926" spans="34:35" hidden="1" x14ac:dyDescent="0.2">
      <c r="AH926" s="5" t="s">
        <v>109</v>
      </c>
      <c r="AI926" s="5" t="s">
        <v>115</v>
      </c>
    </row>
    <row r="927" spans="34:35" hidden="1" x14ac:dyDescent="0.2">
      <c r="AH927" s="5" t="s">
        <v>110</v>
      </c>
      <c r="AI927" s="5" t="s">
        <v>116</v>
      </c>
    </row>
    <row r="928" spans="34:35" hidden="1" x14ac:dyDescent="0.2">
      <c r="AH928" s="5" t="s">
        <v>111</v>
      </c>
      <c r="AI928" s="5" t="s">
        <v>197</v>
      </c>
    </row>
    <row r="929" spans="34:35" hidden="1" x14ac:dyDescent="0.2">
      <c r="AH929" s="5" t="s">
        <v>112</v>
      </c>
      <c r="AI929" s="5" t="s">
        <v>309</v>
      </c>
    </row>
    <row r="930" spans="34:35" hidden="1" x14ac:dyDescent="0.2">
      <c r="AH930" s="5" t="s">
        <v>21</v>
      </c>
      <c r="AI930" s="5" t="s">
        <v>37</v>
      </c>
    </row>
    <row r="931" spans="34:35" hidden="1" x14ac:dyDescent="0.2">
      <c r="AH931" s="5" t="s">
        <v>314</v>
      </c>
      <c r="AI931" s="5" t="s">
        <v>395</v>
      </c>
    </row>
    <row r="932" spans="34:35" hidden="1" x14ac:dyDescent="0.2">
      <c r="AH932" s="5" t="s">
        <v>331</v>
      </c>
      <c r="AI932" s="5" t="s">
        <v>332</v>
      </c>
    </row>
    <row r="933" spans="34:35" hidden="1" x14ac:dyDescent="0.2">
      <c r="AH933" s="5" t="s">
        <v>22</v>
      </c>
      <c r="AI933" s="5" t="s">
        <v>38</v>
      </c>
    </row>
    <row r="934" spans="34:35" hidden="1" x14ac:dyDescent="0.2">
      <c r="AH934" s="5" t="s">
        <v>23</v>
      </c>
      <c r="AI934" s="5" t="s">
        <v>39</v>
      </c>
    </row>
    <row r="935" spans="34:35" hidden="1" x14ac:dyDescent="0.2">
      <c r="AH935" s="5" t="s">
        <v>79</v>
      </c>
      <c r="AI935" s="5" t="s">
        <v>80</v>
      </c>
    </row>
    <row r="936" spans="34:35" hidden="1" x14ac:dyDescent="0.2">
      <c r="AH936" s="5" t="s">
        <v>122</v>
      </c>
      <c r="AI936" s="5" t="s">
        <v>303</v>
      </c>
    </row>
    <row r="937" spans="34:35" hidden="1" x14ac:dyDescent="0.2">
      <c r="AH937" s="5" t="s">
        <v>123</v>
      </c>
      <c r="AI937" s="5" t="s">
        <v>333</v>
      </c>
    </row>
    <row r="938" spans="34:35" hidden="1" x14ac:dyDescent="0.2">
      <c r="AH938" s="5" t="s">
        <v>334</v>
      </c>
      <c r="AI938" s="5" t="s">
        <v>335</v>
      </c>
    </row>
    <row r="939" spans="34:35" hidden="1" x14ac:dyDescent="0.2">
      <c r="AH939" s="5" t="s">
        <v>664</v>
      </c>
      <c r="AI939" s="5" t="s">
        <v>697</v>
      </c>
    </row>
    <row r="940" spans="34:35" hidden="1" x14ac:dyDescent="0.2">
      <c r="AH940" s="5" t="s">
        <v>140</v>
      </c>
      <c r="AI940" s="5" t="s">
        <v>692</v>
      </c>
    </row>
    <row r="941" spans="34:35" hidden="1" x14ac:dyDescent="0.2">
      <c r="AH941" s="5" t="s">
        <v>54</v>
      </c>
      <c r="AI941" s="5" t="s">
        <v>61</v>
      </c>
    </row>
    <row r="942" spans="34:35" hidden="1" x14ac:dyDescent="0.2">
      <c r="AH942" s="5" t="s">
        <v>60</v>
      </c>
      <c r="AI942" s="5" t="s">
        <v>66</v>
      </c>
    </row>
    <row r="943" spans="34:35" hidden="1" x14ac:dyDescent="0.2">
      <c r="AH943" s="5" t="s">
        <v>124</v>
      </c>
      <c r="AI943" s="5" t="s">
        <v>157</v>
      </c>
    </row>
    <row r="944" spans="34:35" hidden="1" x14ac:dyDescent="0.2">
      <c r="AH944" s="5" t="s">
        <v>125</v>
      </c>
      <c r="AI944" s="5" t="s">
        <v>151</v>
      </c>
    </row>
    <row r="945" spans="34:35" hidden="1" x14ac:dyDescent="0.2">
      <c r="AH945" s="5" t="s">
        <v>126</v>
      </c>
      <c r="AI945" s="5" t="s">
        <v>152</v>
      </c>
    </row>
    <row r="946" spans="34:35" hidden="1" x14ac:dyDescent="0.2">
      <c r="AH946" s="5" t="s">
        <v>452</v>
      </c>
      <c r="AI946" s="5" t="s">
        <v>153</v>
      </c>
    </row>
    <row r="947" spans="34:35" hidden="1" x14ac:dyDescent="0.2">
      <c r="AH947" s="5" t="s">
        <v>177</v>
      </c>
      <c r="AI947" s="5" t="s">
        <v>957</v>
      </c>
    </row>
    <row r="948" spans="34:35" hidden="1" x14ac:dyDescent="0.2">
      <c r="AH948" s="5" t="s">
        <v>128</v>
      </c>
      <c r="AI948" s="5" t="s">
        <v>154</v>
      </c>
    </row>
    <row r="949" spans="34:35" hidden="1" x14ac:dyDescent="0.2">
      <c r="AH949" s="5" t="s">
        <v>55</v>
      </c>
      <c r="AI949" s="5" t="s">
        <v>62</v>
      </c>
    </row>
    <row r="950" spans="34:35" hidden="1" x14ac:dyDescent="0.2">
      <c r="AH950" s="5" t="s">
        <v>24</v>
      </c>
      <c r="AI950" s="5" t="s">
        <v>40</v>
      </c>
    </row>
    <row r="951" spans="34:35" hidden="1" x14ac:dyDescent="0.2">
      <c r="AH951" s="5" t="s">
        <v>91</v>
      </c>
      <c r="AI951" s="5" t="s">
        <v>698</v>
      </c>
    </row>
    <row r="952" spans="34:35" hidden="1" x14ac:dyDescent="0.2">
      <c r="AH952" s="5" t="s">
        <v>129</v>
      </c>
      <c r="AI952" s="5" t="s">
        <v>155</v>
      </c>
    </row>
    <row r="953" spans="34:35" hidden="1" x14ac:dyDescent="0.2">
      <c r="AH953" s="5" t="s">
        <v>76</v>
      </c>
      <c r="AI953" s="5" t="s">
        <v>958</v>
      </c>
    </row>
    <row r="954" spans="34:35" hidden="1" x14ac:dyDescent="0.2">
      <c r="AH954" s="5" t="s">
        <v>25</v>
      </c>
      <c r="AI954" s="5" t="s">
        <v>41</v>
      </c>
    </row>
    <row r="955" spans="34:35" hidden="1" x14ac:dyDescent="0.2">
      <c r="AH955" s="5" t="s">
        <v>89</v>
      </c>
      <c r="AI955" s="5" t="s">
        <v>396</v>
      </c>
    </row>
    <row r="956" spans="34:35" hidden="1" x14ac:dyDescent="0.2">
      <c r="AH956" s="5" t="s">
        <v>13</v>
      </c>
      <c r="AI956" s="5" t="s">
        <v>29</v>
      </c>
    </row>
    <row r="957" spans="34:35" hidden="1" x14ac:dyDescent="0.2">
      <c r="AH957" s="5" t="s">
        <v>83</v>
      </c>
      <c r="AI957" s="5" t="s">
        <v>427</v>
      </c>
    </row>
    <row r="958" spans="34:35" hidden="1" x14ac:dyDescent="0.2">
      <c r="AH958" s="5" t="s">
        <v>43</v>
      </c>
      <c r="AI958" s="5" t="s">
        <v>47</v>
      </c>
    </row>
    <row r="959" spans="34:35" hidden="1" x14ac:dyDescent="0.2">
      <c r="AH959" s="5" t="s">
        <v>547</v>
      </c>
      <c r="AI959" s="5" t="s">
        <v>48</v>
      </c>
    </row>
    <row r="960" spans="34:35" hidden="1" x14ac:dyDescent="0.2">
      <c r="AH960" s="5" t="s">
        <v>569</v>
      </c>
      <c r="AI960" s="5" t="s">
        <v>478</v>
      </c>
    </row>
    <row r="961" spans="34:35" hidden="1" x14ac:dyDescent="0.2">
      <c r="AH961" s="5" t="s">
        <v>44</v>
      </c>
      <c r="AI961" s="5" t="s">
        <v>49</v>
      </c>
    </row>
    <row r="962" spans="34:35" hidden="1" x14ac:dyDescent="0.2">
      <c r="AH962" s="5" t="s">
        <v>72</v>
      </c>
      <c r="AI962" s="5" t="s">
        <v>38</v>
      </c>
    </row>
    <row r="963" spans="34:35" hidden="1" x14ac:dyDescent="0.2">
      <c r="AH963" s="5" t="s">
        <v>73</v>
      </c>
      <c r="AI963" s="5" t="s">
        <v>39</v>
      </c>
    </row>
    <row r="964" spans="34:35" hidden="1" x14ac:dyDescent="0.2">
      <c r="AH964" s="5" t="s">
        <v>74</v>
      </c>
      <c r="AI964" s="5" t="s">
        <v>77</v>
      </c>
    </row>
    <row r="965" spans="34:35" hidden="1" x14ac:dyDescent="0.2">
      <c r="AH965" s="5" t="s">
        <v>75</v>
      </c>
      <c r="AI965" s="5" t="s">
        <v>66</v>
      </c>
    </row>
    <row r="966" spans="34:35" hidden="1" x14ac:dyDescent="0.2">
      <c r="AH966" s="5" t="s">
        <v>601</v>
      </c>
      <c r="AI966" s="5" t="s">
        <v>188</v>
      </c>
    </row>
    <row r="967" spans="34:35" hidden="1" x14ac:dyDescent="0.2">
      <c r="AH967" s="5" t="s">
        <v>602</v>
      </c>
      <c r="AI967" s="5" t="s">
        <v>201</v>
      </c>
    </row>
    <row r="968" spans="34:35" hidden="1" x14ac:dyDescent="0.2">
      <c r="AH968" s="5" t="s">
        <v>593</v>
      </c>
      <c r="AI968" s="5" t="s">
        <v>521</v>
      </c>
    </row>
    <row r="969" spans="34:35" hidden="1" x14ac:dyDescent="0.2">
      <c r="AH969" s="5" t="s">
        <v>603</v>
      </c>
      <c r="AI969" s="5" t="s">
        <v>202</v>
      </c>
    </row>
    <row r="970" spans="34:35" hidden="1" x14ac:dyDescent="0.2">
      <c r="AH970" s="5" t="s">
        <v>571</v>
      </c>
      <c r="AI970" s="5" t="s">
        <v>522</v>
      </c>
    </row>
    <row r="971" spans="34:35" hidden="1" x14ac:dyDescent="0.2">
      <c r="AH971" s="5" t="s">
        <v>121</v>
      </c>
      <c r="AI971" s="5" t="s">
        <v>189</v>
      </c>
    </row>
    <row r="972" spans="34:35" hidden="1" x14ac:dyDescent="0.2">
      <c r="AH972" s="5" t="s">
        <v>604</v>
      </c>
      <c r="AI972" s="5" t="s">
        <v>139</v>
      </c>
    </row>
    <row r="973" spans="34:35" hidden="1" x14ac:dyDescent="0.2">
      <c r="AH973" s="5" t="s">
        <v>10</v>
      </c>
      <c r="AI973" s="5" t="s">
        <v>190</v>
      </c>
    </row>
    <row r="974" spans="34:35" hidden="1" x14ac:dyDescent="0.2">
      <c r="AH974" s="5" t="s">
        <v>572</v>
      </c>
      <c r="AI974" s="5" t="s">
        <v>50</v>
      </c>
    </row>
    <row r="975" spans="34:35" hidden="1" x14ac:dyDescent="0.2">
      <c r="AH975" s="5" t="s">
        <v>573</v>
      </c>
      <c r="AI975" s="5" t="s">
        <v>51</v>
      </c>
    </row>
    <row r="976" spans="34:35" hidden="1" x14ac:dyDescent="0.2">
      <c r="AH976" s="5" t="s">
        <v>594</v>
      </c>
      <c r="AI976" s="5" t="s">
        <v>82</v>
      </c>
    </row>
    <row r="977" spans="34:35" hidden="1" x14ac:dyDescent="0.2">
      <c r="AH977" s="5" t="s">
        <v>81</v>
      </c>
      <c r="AI977" s="5" t="s">
        <v>689</v>
      </c>
    </row>
    <row r="978" spans="34:35" hidden="1" x14ac:dyDescent="0.2">
      <c r="AH978" s="5" t="s">
        <v>45</v>
      </c>
      <c r="AI978" s="5" t="s">
        <v>52</v>
      </c>
    </row>
    <row r="979" spans="34:35" hidden="1" x14ac:dyDescent="0.2">
      <c r="AH979" s="5" t="s">
        <v>605</v>
      </c>
      <c r="AI979" s="5" t="s">
        <v>956</v>
      </c>
    </row>
    <row r="980" spans="34:35" hidden="1" x14ac:dyDescent="0.2">
      <c r="AH980" s="5" t="s">
        <v>659</v>
      </c>
      <c r="AI980" s="5" t="s">
        <v>71</v>
      </c>
    </row>
    <row r="981" spans="34:35" hidden="1" x14ac:dyDescent="0.2">
      <c r="AH981" s="5" t="s">
        <v>606</v>
      </c>
      <c r="AI981" s="5" t="s">
        <v>192</v>
      </c>
    </row>
    <row r="982" spans="34:35" hidden="1" x14ac:dyDescent="0.2">
      <c r="AH982" s="5" t="s">
        <v>105</v>
      </c>
      <c r="AI982" s="5" t="s">
        <v>607</v>
      </c>
    </row>
    <row r="983" spans="34:35" hidden="1" x14ac:dyDescent="0.2">
      <c r="AH983" s="5" t="s">
        <v>106</v>
      </c>
      <c r="AI983" s="5" t="s">
        <v>113</v>
      </c>
    </row>
    <row r="984" spans="34:35" hidden="1" x14ac:dyDescent="0.2">
      <c r="AH984" s="5" t="s">
        <v>107</v>
      </c>
      <c r="AI984" s="5" t="s">
        <v>66</v>
      </c>
    </row>
    <row r="985" spans="34:35" hidden="1" x14ac:dyDescent="0.2">
      <c r="AH985" s="5" t="s">
        <v>15</v>
      </c>
      <c r="AI985" s="5" t="s">
        <v>31</v>
      </c>
    </row>
    <row r="986" spans="34:35" hidden="1" x14ac:dyDescent="0.2">
      <c r="AH986" s="5" t="s">
        <v>18</v>
      </c>
      <c r="AI986" s="5" t="s">
        <v>34</v>
      </c>
    </row>
    <row r="987" spans="34:35" hidden="1" x14ac:dyDescent="0.2">
      <c r="AH987" s="5" t="s">
        <v>19</v>
      </c>
      <c r="AI987" s="5" t="s">
        <v>35</v>
      </c>
    </row>
    <row r="988" spans="34:35" hidden="1" x14ac:dyDescent="0.2">
      <c r="AH988" s="5" t="s">
        <v>20</v>
      </c>
      <c r="AI988" s="5" t="s">
        <v>36</v>
      </c>
    </row>
    <row r="989" spans="34:35" hidden="1" x14ac:dyDescent="0.2">
      <c r="AH989" s="5" t="s">
        <v>22</v>
      </c>
      <c r="AI989" s="5" t="s">
        <v>38</v>
      </c>
    </row>
    <row r="990" spans="34:35" hidden="1" x14ac:dyDescent="0.2">
      <c r="AH990" s="5" t="s">
        <v>23</v>
      </c>
      <c r="AI990" s="5" t="s">
        <v>39</v>
      </c>
    </row>
    <row r="991" spans="34:35" hidden="1" x14ac:dyDescent="0.2">
      <c r="AH991" s="5" t="s">
        <v>79</v>
      </c>
      <c r="AI991" s="5" t="s">
        <v>80</v>
      </c>
    </row>
    <row r="992" spans="34:35" hidden="1" x14ac:dyDescent="0.2">
      <c r="AH992" s="5" t="s">
        <v>122</v>
      </c>
      <c r="AI992" s="5" t="s">
        <v>303</v>
      </c>
    </row>
    <row r="993" spans="34:35" hidden="1" x14ac:dyDescent="0.2">
      <c r="AH993" s="5" t="s">
        <v>140</v>
      </c>
      <c r="AI993" s="5" t="s">
        <v>692</v>
      </c>
    </row>
    <row r="994" spans="34:35" hidden="1" x14ac:dyDescent="0.2">
      <c r="AH994" s="5" t="s">
        <v>60</v>
      </c>
      <c r="AI994" s="5" t="s">
        <v>66</v>
      </c>
    </row>
    <row r="995" spans="34:35" hidden="1" x14ac:dyDescent="0.2">
      <c r="AH995" s="5" t="s">
        <v>452</v>
      </c>
      <c r="AI995" s="5" t="s">
        <v>153</v>
      </c>
    </row>
    <row r="996" spans="34:35" hidden="1" x14ac:dyDescent="0.2">
      <c r="AH996" s="5" t="s">
        <v>453</v>
      </c>
      <c r="AI996" s="5" t="s">
        <v>454</v>
      </c>
    </row>
    <row r="997" spans="34:35" hidden="1" x14ac:dyDescent="0.2">
      <c r="AH997" s="5" t="s">
        <v>574</v>
      </c>
      <c r="AI997" s="5" t="s">
        <v>576</v>
      </c>
    </row>
    <row r="998" spans="34:35" hidden="1" x14ac:dyDescent="0.2">
      <c r="AH998" s="5" t="s">
        <v>46</v>
      </c>
      <c r="AI998" s="5" t="s">
        <v>577</v>
      </c>
    </row>
    <row r="999" spans="34:35" hidden="1" x14ac:dyDescent="0.2">
      <c r="AH999" s="5" t="s">
        <v>575</v>
      </c>
      <c r="AI999" s="5" t="s">
        <v>523</v>
      </c>
    </row>
    <row r="1000" spans="34:35" hidden="1" x14ac:dyDescent="0.2">
      <c r="AH1000" s="5" t="s">
        <v>177</v>
      </c>
      <c r="AI1000" s="5" t="s">
        <v>957</v>
      </c>
    </row>
    <row r="1001" spans="34:35" hidden="1" x14ac:dyDescent="0.2">
      <c r="AH1001" s="5" t="s">
        <v>55</v>
      </c>
      <c r="AI1001" s="5" t="s">
        <v>62</v>
      </c>
    </row>
    <row r="1002" spans="34:35" hidden="1" x14ac:dyDescent="0.2">
      <c r="AH1002" s="5" t="s">
        <v>24</v>
      </c>
      <c r="AI1002" s="5" t="s">
        <v>40</v>
      </c>
    </row>
    <row r="1003" spans="34:35" hidden="1" x14ac:dyDescent="0.2">
      <c r="AH1003" s="5" t="s">
        <v>129</v>
      </c>
      <c r="AI1003" s="5" t="s">
        <v>155</v>
      </c>
    </row>
    <row r="1004" spans="34:35" hidden="1" x14ac:dyDescent="0.2">
      <c r="AH1004" s="5" t="s">
        <v>657</v>
      </c>
      <c r="AI1004" s="5" t="s">
        <v>390</v>
      </c>
    </row>
    <row r="1005" spans="34:35" hidden="1" x14ac:dyDescent="0.2">
      <c r="AH1005" s="5" t="s">
        <v>426</v>
      </c>
      <c r="AI1005" s="5" t="s">
        <v>451</v>
      </c>
    </row>
    <row r="1006" spans="34:35" hidden="1" x14ac:dyDescent="0.2">
      <c r="AH1006" s="5" t="s">
        <v>11</v>
      </c>
      <c r="AI1006" s="5" t="s">
        <v>27</v>
      </c>
    </row>
    <row r="1007" spans="34:35" hidden="1" x14ac:dyDescent="0.2">
      <c r="AH1007" s="5" t="s">
        <v>12</v>
      </c>
      <c r="AI1007" s="5" t="s">
        <v>28</v>
      </c>
    </row>
    <row r="1008" spans="34:35" hidden="1" x14ac:dyDescent="0.2">
      <c r="AH1008" s="5" t="s">
        <v>137</v>
      </c>
      <c r="AI1008" s="5" t="s">
        <v>138</v>
      </c>
    </row>
    <row r="1009" spans="34:35" ht="84" hidden="1" x14ac:dyDescent="0.2">
      <c r="AH1009" s="26" t="s">
        <v>630</v>
      </c>
      <c r="AI1009" s="26" t="s">
        <v>712</v>
      </c>
    </row>
    <row r="1010" spans="34:35" ht="84" hidden="1" x14ac:dyDescent="0.2">
      <c r="AH1010" s="26" t="s">
        <v>632</v>
      </c>
      <c r="AI1010" s="26" t="s">
        <v>9</v>
      </c>
    </row>
    <row r="1011" spans="34:35" ht="96" hidden="1" x14ac:dyDescent="0.2">
      <c r="AH1011" s="26" t="s">
        <v>633</v>
      </c>
      <c r="AI1011" s="26" t="s">
        <v>185</v>
      </c>
    </row>
    <row r="1012" spans="34:35" ht="144" hidden="1" x14ac:dyDescent="0.2">
      <c r="AH1012" s="26" t="s">
        <v>634</v>
      </c>
      <c r="AI1012" s="26" t="s">
        <v>186</v>
      </c>
    </row>
    <row r="1013" spans="34:35" ht="24" hidden="1" x14ac:dyDescent="0.2">
      <c r="AH1013" s="26" t="s">
        <v>635</v>
      </c>
      <c r="AI1013" s="26" t="s">
        <v>187</v>
      </c>
    </row>
    <row r="1014" spans="34:35" hidden="1" x14ac:dyDescent="0.2">
      <c r="AH1014" s="26" t="s">
        <v>713</v>
      </c>
      <c r="AI1014" s="26" t="s">
        <v>714</v>
      </c>
    </row>
    <row r="1015" spans="34:35" ht="72" hidden="1" x14ac:dyDescent="0.2">
      <c r="AH1015" s="26" t="s">
        <v>636</v>
      </c>
      <c r="AI1015" s="26" t="s">
        <v>688</v>
      </c>
    </row>
    <row r="1016" spans="34:35" hidden="1" x14ac:dyDescent="0.2">
      <c r="AH1016" s="5" t="s">
        <v>56</v>
      </c>
      <c r="AI1016" s="5" t="s">
        <v>477</v>
      </c>
    </row>
    <row r="1017" spans="34:35" hidden="1" x14ac:dyDescent="0.2">
      <c r="AH1017" s="5" t="s">
        <v>57</v>
      </c>
      <c r="AI1017" s="5" t="s">
        <v>63</v>
      </c>
    </row>
    <row r="1018" spans="34:35" hidden="1" x14ac:dyDescent="0.2">
      <c r="AH1018" s="5" t="s">
        <v>58</v>
      </c>
      <c r="AI1018" s="5" t="s">
        <v>64</v>
      </c>
    </row>
    <row r="1019" spans="34:35" hidden="1" x14ac:dyDescent="0.2">
      <c r="AH1019" s="5" t="s">
        <v>13</v>
      </c>
      <c r="AI1019" s="5" t="s">
        <v>29</v>
      </c>
    </row>
    <row r="1020" spans="34:35" hidden="1" x14ac:dyDescent="0.2">
      <c r="AH1020" s="5" t="s">
        <v>119</v>
      </c>
      <c r="AI1020" s="5" t="s">
        <v>150</v>
      </c>
    </row>
    <row r="1021" spans="34:35" hidden="1" x14ac:dyDescent="0.2">
      <c r="AH1021" s="5" t="s">
        <v>120</v>
      </c>
      <c r="AI1021" s="5" t="s">
        <v>156</v>
      </c>
    </row>
    <row r="1022" spans="34:35" hidden="1" x14ac:dyDescent="0.2">
      <c r="AH1022" s="5" t="s">
        <v>59</v>
      </c>
      <c r="AI1022" s="5" t="s">
        <v>65</v>
      </c>
    </row>
    <row r="1023" spans="34:35" hidden="1" x14ac:dyDescent="0.2">
      <c r="AH1023" s="5" t="s">
        <v>392</v>
      </c>
      <c r="AI1023" s="5" t="s">
        <v>393</v>
      </c>
    </row>
    <row r="1024" spans="34:35" hidden="1" x14ac:dyDescent="0.2">
      <c r="AH1024" s="5" t="s">
        <v>609</v>
      </c>
      <c r="AI1024" s="5" t="s">
        <v>142</v>
      </c>
    </row>
    <row r="1025" spans="34:35" hidden="1" x14ac:dyDescent="0.2">
      <c r="AH1025" s="5" t="s">
        <v>649</v>
      </c>
      <c r="AI1025" s="5" t="s">
        <v>695</v>
      </c>
    </row>
    <row r="1026" spans="34:35" hidden="1" x14ac:dyDescent="0.2">
      <c r="AH1026" s="5" t="s">
        <v>394</v>
      </c>
      <c r="AI1026" s="5" t="s">
        <v>686</v>
      </c>
    </row>
    <row r="1027" spans="34:35" hidden="1" x14ac:dyDescent="0.2">
      <c r="AH1027" s="5" t="s">
        <v>83</v>
      </c>
      <c r="AI1027" s="5" t="s">
        <v>427</v>
      </c>
    </row>
    <row r="1028" spans="34:35" hidden="1" x14ac:dyDescent="0.2">
      <c r="AH1028" s="5" t="s">
        <v>43</v>
      </c>
      <c r="AI1028" s="5" t="s">
        <v>47</v>
      </c>
    </row>
    <row r="1029" spans="34:35" hidden="1" x14ac:dyDescent="0.2">
      <c r="AH1029" s="5" t="s">
        <v>610</v>
      </c>
      <c r="AI1029" s="5" t="s">
        <v>42</v>
      </c>
    </row>
    <row r="1030" spans="34:35" hidden="1" x14ac:dyDescent="0.2">
      <c r="AH1030" s="5" t="s">
        <v>26</v>
      </c>
      <c r="AI1030" s="5" t="s">
        <v>266</v>
      </c>
    </row>
    <row r="1031" spans="34:35" hidden="1" x14ac:dyDescent="0.2">
      <c r="AH1031" s="5" t="s">
        <v>547</v>
      </c>
      <c r="AI1031" s="5" t="s">
        <v>48</v>
      </c>
    </row>
    <row r="1032" spans="34:35" hidden="1" x14ac:dyDescent="0.2">
      <c r="AH1032" s="5" t="s">
        <v>650</v>
      </c>
      <c r="AI1032" s="5" t="s">
        <v>245</v>
      </c>
    </row>
    <row r="1033" spans="34:35" hidden="1" x14ac:dyDescent="0.2">
      <c r="AH1033" s="5" t="s">
        <v>656</v>
      </c>
      <c r="AI1033" s="5" t="s">
        <v>246</v>
      </c>
    </row>
    <row r="1034" spans="34:35" hidden="1" x14ac:dyDescent="0.2">
      <c r="AH1034" s="5" t="s">
        <v>651</v>
      </c>
      <c r="AI1034" s="5" t="s">
        <v>696</v>
      </c>
    </row>
    <row r="1035" spans="34:35" hidden="1" x14ac:dyDescent="0.2">
      <c r="AH1035" s="5" t="s">
        <v>569</v>
      </c>
      <c r="AI1035" s="5" t="s">
        <v>478</v>
      </c>
    </row>
    <row r="1036" spans="34:35" hidden="1" x14ac:dyDescent="0.2">
      <c r="AH1036" s="5" t="s">
        <v>44</v>
      </c>
      <c r="AI1036" s="5" t="s">
        <v>49</v>
      </c>
    </row>
    <row r="1037" spans="34:35" hidden="1" x14ac:dyDescent="0.2">
      <c r="AH1037" s="5" t="s">
        <v>642</v>
      </c>
      <c r="AI1037" s="5" t="s">
        <v>68</v>
      </c>
    </row>
    <row r="1038" spans="34:35" hidden="1" x14ac:dyDescent="0.2">
      <c r="AH1038" s="5" t="s">
        <v>652</v>
      </c>
      <c r="AI1038" s="5" t="s">
        <v>69</v>
      </c>
    </row>
    <row r="1039" spans="34:35" hidden="1" x14ac:dyDescent="0.2">
      <c r="AH1039" s="5" t="s">
        <v>67</v>
      </c>
      <c r="AI1039" s="5" t="s">
        <v>70</v>
      </c>
    </row>
    <row r="1040" spans="34:35" hidden="1" x14ac:dyDescent="0.2">
      <c r="AH1040" s="5" t="s">
        <v>178</v>
      </c>
      <c r="AI1040" s="5" t="s">
        <v>179</v>
      </c>
    </row>
    <row r="1041" spans="34:35" hidden="1" x14ac:dyDescent="0.2">
      <c r="AH1041" s="5" t="s">
        <v>72</v>
      </c>
      <c r="AI1041" s="5" t="s">
        <v>38</v>
      </c>
    </row>
    <row r="1042" spans="34:35" hidden="1" x14ac:dyDescent="0.2">
      <c r="AH1042" s="5" t="s">
        <v>73</v>
      </c>
      <c r="AI1042" s="5" t="s">
        <v>39</v>
      </c>
    </row>
    <row r="1043" spans="34:35" hidden="1" x14ac:dyDescent="0.2">
      <c r="AH1043" s="5" t="s">
        <v>74</v>
      </c>
      <c r="AI1043" s="5" t="s">
        <v>77</v>
      </c>
    </row>
    <row r="1044" spans="34:35" hidden="1" x14ac:dyDescent="0.2">
      <c r="AH1044" s="5" t="s">
        <v>75</v>
      </c>
      <c r="AI1044" s="5" t="s">
        <v>66</v>
      </c>
    </row>
    <row r="1045" spans="34:35" hidden="1" x14ac:dyDescent="0.2">
      <c r="AH1045" s="5" t="s">
        <v>570</v>
      </c>
      <c r="AI1045" s="5" t="s">
        <v>247</v>
      </c>
    </row>
    <row r="1046" spans="34:35" hidden="1" x14ac:dyDescent="0.2">
      <c r="AH1046" s="5" t="s">
        <v>180</v>
      </c>
      <c r="AI1046" s="5" t="s">
        <v>304</v>
      </c>
    </row>
    <row r="1047" spans="34:35" hidden="1" x14ac:dyDescent="0.2">
      <c r="AH1047" s="5" t="s">
        <v>244</v>
      </c>
      <c r="AI1047" s="5" t="s">
        <v>267</v>
      </c>
    </row>
    <row r="1048" spans="34:35" hidden="1" x14ac:dyDescent="0.2">
      <c r="AH1048" s="5" t="s">
        <v>601</v>
      </c>
      <c r="AI1048" s="5" t="s">
        <v>188</v>
      </c>
    </row>
    <row r="1049" spans="34:35" hidden="1" x14ac:dyDescent="0.2">
      <c r="AH1049" s="5" t="s">
        <v>593</v>
      </c>
      <c r="AI1049" s="5" t="s">
        <v>521</v>
      </c>
    </row>
    <row r="1050" spans="34:35" hidden="1" x14ac:dyDescent="0.2">
      <c r="AH1050" s="5" t="s">
        <v>571</v>
      </c>
      <c r="AI1050" s="5" t="s">
        <v>522</v>
      </c>
    </row>
    <row r="1051" spans="34:35" hidden="1" x14ac:dyDescent="0.2">
      <c r="AH1051" s="5" t="s">
        <v>121</v>
      </c>
      <c r="AI1051" s="5" t="s">
        <v>189</v>
      </c>
    </row>
    <row r="1052" spans="34:35" hidden="1" x14ac:dyDescent="0.2">
      <c r="AH1052" s="5" t="s">
        <v>604</v>
      </c>
      <c r="AI1052" s="5" t="s">
        <v>139</v>
      </c>
    </row>
    <row r="1053" spans="34:35" hidden="1" x14ac:dyDescent="0.2">
      <c r="AH1053" s="5" t="s">
        <v>10</v>
      </c>
      <c r="AI1053" s="5" t="s">
        <v>190</v>
      </c>
    </row>
    <row r="1054" spans="34:35" hidden="1" x14ac:dyDescent="0.2">
      <c r="AH1054" s="5" t="s">
        <v>572</v>
      </c>
      <c r="AI1054" s="5" t="s">
        <v>50</v>
      </c>
    </row>
    <row r="1055" spans="34:35" hidden="1" x14ac:dyDescent="0.2">
      <c r="AH1055" s="5" t="s">
        <v>573</v>
      </c>
      <c r="AI1055" s="5" t="s">
        <v>51</v>
      </c>
    </row>
    <row r="1056" spans="34:35" hidden="1" x14ac:dyDescent="0.2">
      <c r="AH1056" s="5" t="s">
        <v>81</v>
      </c>
      <c r="AI1056" s="5" t="s">
        <v>689</v>
      </c>
    </row>
    <row r="1057" spans="34:35" hidden="1" x14ac:dyDescent="0.2">
      <c r="AH1057" s="5" t="s">
        <v>45</v>
      </c>
      <c r="AI1057" s="5" t="s">
        <v>52</v>
      </c>
    </row>
    <row r="1058" spans="34:35" hidden="1" x14ac:dyDescent="0.2">
      <c r="AH1058" s="5" t="s">
        <v>181</v>
      </c>
      <c r="AI1058" s="5" t="s">
        <v>687</v>
      </c>
    </row>
    <row r="1059" spans="34:35" hidden="1" x14ac:dyDescent="0.2">
      <c r="AH1059" s="5" t="s">
        <v>606</v>
      </c>
      <c r="AI1059" s="5" t="s">
        <v>192</v>
      </c>
    </row>
    <row r="1060" spans="34:35" hidden="1" x14ac:dyDescent="0.2">
      <c r="AH1060" s="5" t="s">
        <v>102</v>
      </c>
      <c r="AI1060" s="5" t="s">
        <v>117</v>
      </c>
    </row>
    <row r="1061" spans="34:35" hidden="1" x14ac:dyDescent="0.2">
      <c r="AH1061" s="5" t="s">
        <v>103</v>
      </c>
      <c r="AI1061" s="5" t="s">
        <v>118</v>
      </c>
    </row>
    <row r="1062" spans="34:35" hidden="1" x14ac:dyDescent="0.2">
      <c r="AH1062" s="5" t="s">
        <v>104</v>
      </c>
      <c r="AI1062" s="5" t="s">
        <v>425</v>
      </c>
    </row>
    <row r="1063" spans="34:35" hidden="1" x14ac:dyDescent="0.2">
      <c r="AH1063" s="5" t="s">
        <v>666</v>
      </c>
      <c r="AI1063" s="5" t="s">
        <v>429</v>
      </c>
    </row>
    <row r="1064" spans="34:35" hidden="1" x14ac:dyDescent="0.2">
      <c r="AH1064" s="5" t="s">
        <v>105</v>
      </c>
      <c r="AI1064" s="5" t="s">
        <v>607</v>
      </c>
    </row>
    <row r="1065" spans="34:35" hidden="1" x14ac:dyDescent="0.2">
      <c r="AH1065" s="5" t="s">
        <v>106</v>
      </c>
      <c r="AI1065" s="5" t="s">
        <v>113</v>
      </c>
    </row>
    <row r="1066" spans="34:35" hidden="1" x14ac:dyDescent="0.2">
      <c r="AH1066" s="5" t="s">
        <v>107</v>
      </c>
      <c r="AI1066" s="5" t="s">
        <v>66</v>
      </c>
    </row>
    <row r="1067" spans="34:35" hidden="1" x14ac:dyDescent="0.2">
      <c r="AH1067" s="5" t="s">
        <v>78</v>
      </c>
      <c r="AI1067" s="5" t="s">
        <v>77</v>
      </c>
    </row>
    <row r="1068" spans="34:35" hidden="1" x14ac:dyDescent="0.2">
      <c r="AH1068" s="5" t="s">
        <v>660</v>
      </c>
      <c r="AI1068" s="5" t="s">
        <v>193</v>
      </c>
    </row>
    <row r="1069" spans="34:35" hidden="1" x14ac:dyDescent="0.2">
      <c r="AH1069" s="5" t="s">
        <v>661</v>
      </c>
      <c r="AI1069" s="5" t="s">
        <v>194</v>
      </c>
    </row>
    <row r="1070" spans="34:35" hidden="1" x14ac:dyDescent="0.2">
      <c r="AH1070" s="5" t="s">
        <v>262</v>
      </c>
      <c r="AI1070" s="5" t="s">
        <v>263</v>
      </c>
    </row>
    <row r="1071" spans="34:35" hidden="1" x14ac:dyDescent="0.2">
      <c r="AH1071" s="5" t="s">
        <v>662</v>
      </c>
      <c r="AI1071" s="5" t="s">
        <v>195</v>
      </c>
    </row>
    <row r="1072" spans="34:35" hidden="1" x14ac:dyDescent="0.2">
      <c r="AH1072" s="5" t="s">
        <v>14</v>
      </c>
      <c r="AI1072" s="5" t="s">
        <v>30</v>
      </c>
    </row>
    <row r="1073" spans="34:35" hidden="1" x14ac:dyDescent="0.2">
      <c r="AH1073" s="5" t="s">
        <v>15</v>
      </c>
      <c r="AI1073" s="5" t="s">
        <v>31</v>
      </c>
    </row>
    <row r="1074" spans="34:35" hidden="1" x14ac:dyDescent="0.2">
      <c r="AH1074" s="5" t="s">
        <v>16</v>
      </c>
      <c r="AI1074" s="5" t="s">
        <v>32</v>
      </c>
    </row>
    <row r="1075" spans="34:35" hidden="1" x14ac:dyDescent="0.2">
      <c r="AH1075" s="5" t="s">
        <v>17</v>
      </c>
      <c r="AI1075" s="5" t="s">
        <v>33</v>
      </c>
    </row>
    <row r="1076" spans="34:35" hidden="1" x14ac:dyDescent="0.2">
      <c r="AH1076" s="5" t="s">
        <v>18</v>
      </c>
      <c r="AI1076" s="5" t="s">
        <v>34</v>
      </c>
    </row>
    <row r="1077" spans="34:35" hidden="1" x14ac:dyDescent="0.2">
      <c r="AH1077" s="5" t="s">
        <v>108</v>
      </c>
      <c r="AI1077" s="5" t="s">
        <v>114</v>
      </c>
    </row>
    <row r="1078" spans="34:35" hidden="1" x14ac:dyDescent="0.2">
      <c r="AH1078" s="5" t="s">
        <v>19</v>
      </c>
      <c r="AI1078" s="5" t="s">
        <v>35</v>
      </c>
    </row>
    <row r="1079" spans="34:35" hidden="1" x14ac:dyDescent="0.2">
      <c r="AH1079" s="5" t="s">
        <v>655</v>
      </c>
      <c r="AI1079" s="5" t="s">
        <v>430</v>
      </c>
    </row>
    <row r="1080" spans="34:35" hidden="1" x14ac:dyDescent="0.2">
      <c r="AH1080" s="5" t="s">
        <v>667</v>
      </c>
      <c r="AI1080" s="5" t="s">
        <v>431</v>
      </c>
    </row>
    <row r="1081" spans="34:35" hidden="1" x14ac:dyDescent="0.2">
      <c r="AH1081" s="5" t="s">
        <v>20</v>
      </c>
      <c r="AI1081" s="5" t="s">
        <v>36</v>
      </c>
    </row>
    <row r="1082" spans="34:35" hidden="1" x14ac:dyDescent="0.2">
      <c r="AH1082" s="5" t="s">
        <v>663</v>
      </c>
      <c r="AI1082" s="5" t="s">
        <v>196</v>
      </c>
    </row>
    <row r="1083" spans="34:35" hidden="1" x14ac:dyDescent="0.2">
      <c r="AH1083" s="5" t="s">
        <v>109</v>
      </c>
      <c r="AI1083" s="5" t="s">
        <v>115</v>
      </c>
    </row>
    <row r="1084" spans="34:35" hidden="1" x14ac:dyDescent="0.2">
      <c r="AH1084" s="5" t="s">
        <v>432</v>
      </c>
      <c r="AI1084" s="5" t="s">
        <v>433</v>
      </c>
    </row>
    <row r="1085" spans="34:35" hidden="1" x14ac:dyDescent="0.2">
      <c r="AH1085" s="5" t="s">
        <v>668</v>
      </c>
      <c r="AI1085" s="5" t="s">
        <v>434</v>
      </c>
    </row>
    <row r="1086" spans="34:35" hidden="1" x14ac:dyDescent="0.2">
      <c r="AH1086" s="5" t="s">
        <v>110</v>
      </c>
      <c r="AI1086" s="5" t="s">
        <v>116</v>
      </c>
    </row>
    <row r="1087" spans="34:35" hidden="1" x14ac:dyDescent="0.2">
      <c r="AH1087" s="5" t="s">
        <v>669</v>
      </c>
      <c r="AI1087" s="5" t="s">
        <v>435</v>
      </c>
    </row>
    <row r="1088" spans="34:35" hidden="1" x14ac:dyDescent="0.2">
      <c r="AH1088" s="5" t="s">
        <v>670</v>
      </c>
      <c r="AI1088" s="5" t="s">
        <v>436</v>
      </c>
    </row>
    <row r="1089" spans="34:35" hidden="1" x14ac:dyDescent="0.2">
      <c r="AH1089" s="5" t="s">
        <v>111</v>
      </c>
      <c r="AI1089" s="5" t="s">
        <v>197</v>
      </c>
    </row>
    <row r="1090" spans="34:35" hidden="1" x14ac:dyDescent="0.2">
      <c r="AH1090" s="5" t="s">
        <v>671</v>
      </c>
      <c r="AI1090" s="5" t="s">
        <v>699</v>
      </c>
    </row>
    <row r="1091" spans="34:35" hidden="1" x14ac:dyDescent="0.2">
      <c r="AH1091" s="5" t="s">
        <v>112</v>
      </c>
      <c r="AI1091" s="5" t="s">
        <v>309</v>
      </c>
    </row>
    <row r="1092" spans="34:35" hidden="1" x14ac:dyDescent="0.2">
      <c r="AH1092" s="42" t="s">
        <v>92</v>
      </c>
      <c r="AI1092" s="42" t="s">
        <v>737</v>
      </c>
    </row>
    <row r="1093" spans="34:35" hidden="1" x14ac:dyDescent="0.2">
      <c r="AH1093" s="42" t="s">
        <v>172</v>
      </c>
      <c r="AI1093" s="42" t="s">
        <v>693</v>
      </c>
    </row>
    <row r="1094" spans="34:35" hidden="1" x14ac:dyDescent="0.2">
      <c r="AH1094" s="42" t="s">
        <v>643</v>
      </c>
      <c r="AI1094" s="42" t="s">
        <v>736</v>
      </c>
    </row>
    <row r="1095" spans="34:35" hidden="1" x14ac:dyDescent="0.2">
      <c r="AH1095" s="42" t="s">
        <v>90</v>
      </c>
      <c r="AI1095" s="42" t="s">
        <v>700</v>
      </c>
    </row>
    <row r="1096" spans="34:35" hidden="1" x14ac:dyDescent="0.2">
      <c r="AH1096" s="42" t="s">
        <v>644</v>
      </c>
      <c r="AI1096" s="42" t="s">
        <v>173</v>
      </c>
    </row>
    <row r="1097" spans="34:35" hidden="1" x14ac:dyDescent="0.2">
      <c r="AH1097" s="42" t="s">
        <v>93</v>
      </c>
      <c r="AI1097" s="42" t="s">
        <v>310</v>
      </c>
    </row>
    <row r="1098" spans="34:35" hidden="1" x14ac:dyDescent="0.2">
      <c r="AH1098" s="42" t="s">
        <v>645</v>
      </c>
      <c r="AI1098" s="42" t="s">
        <v>174</v>
      </c>
    </row>
    <row r="1099" spans="34:35" hidden="1" x14ac:dyDescent="0.2">
      <c r="AH1099" s="42" t="s">
        <v>94</v>
      </c>
      <c r="AI1099" s="42" t="s">
        <v>312</v>
      </c>
    </row>
    <row r="1100" spans="34:35" hidden="1" x14ac:dyDescent="0.2">
      <c r="AH1100" s="42" t="s">
        <v>684</v>
      </c>
      <c r="AI1100" s="42" t="s">
        <v>198</v>
      </c>
    </row>
    <row r="1101" spans="34:35" hidden="1" x14ac:dyDescent="0.2">
      <c r="AH1101" s="42" t="s">
        <v>95</v>
      </c>
      <c r="AI1101" s="42" t="s">
        <v>694</v>
      </c>
    </row>
    <row r="1102" spans="34:35" hidden="1" x14ac:dyDescent="0.2">
      <c r="AH1102" s="42" t="s">
        <v>646</v>
      </c>
      <c r="AI1102" s="42" t="s">
        <v>736</v>
      </c>
    </row>
    <row r="1103" spans="34:35" hidden="1" x14ac:dyDescent="0.2">
      <c r="AH1103" s="42" t="s">
        <v>96</v>
      </c>
      <c r="AI1103" s="42" t="s">
        <v>948</v>
      </c>
    </row>
    <row r="1104" spans="34:35" hidden="1" x14ac:dyDescent="0.2">
      <c r="AH1104" s="42" t="s">
        <v>647</v>
      </c>
      <c r="AI1104" s="42" t="s">
        <v>173</v>
      </c>
    </row>
    <row r="1105" spans="34:35" hidden="1" x14ac:dyDescent="0.2">
      <c r="AH1105" s="42" t="s">
        <v>97</v>
      </c>
      <c r="AI1105" s="42" t="s">
        <v>311</v>
      </c>
    </row>
    <row r="1106" spans="34:35" hidden="1" x14ac:dyDescent="0.2">
      <c r="AH1106" s="42" t="s">
        <v>648</v>
      </c>
      <c r="AI1106" s="42" t="s">
        <v>175</v>
      </c>
    </row>
    <row r="1107" spans="34:35" hidden="1" x14ac:dyDescent="0.2">
      <c r="AH1107" s="42" t="s">
        <v>98</v>
      </c>
      <c r="AI1107" s="42" t="s">
        <v>313</v>
      </c>
    </row>
    <row r="1108" spans="34:35" hidden="1" x14ac:dyDescent="0.2">
      <c r="AH1108" s="5" t="s">
        <v>21</v>
      </c>
      <c r="AI1108" s="5" t="s">
        <v>37</v>
      </c>
    </row>
    <row r="1109" spans="34:35" hidden="1" x14ac:dyDescent="0.2">
      <c r="AH1109" s="5" t="s">
        <v>331</v>
      </c>
      <c r="AI1109" s="5" t="s">
        <v>332</v>
      </c>
    </row>
    <row r="1110" spans="34:35" hidden="1" x14ac:dyDescent="0.2">
      <c r="AH1110" s="5" t="s">
        <v>22</v>
      </c>
      <c r="AI1110" s="5" t="s">
        <v>38</v>
      </c>
    </row>
    <row r="1111" spans="34:35" hidden="1" x14ac:dyDescent="0.2">
      <c r="AH1111" s="5" t="s">
        <v>23</v>
      </c>
      <c r="AI1111" s="5" t="s">
        <v>39</v>
      </c>
    </row>
    <row r="1112" spans="34:35" hidden="1" x14ac:dyDescent="0.2">
      <c r="AH1112" s="5" t="s">
        <v>79</v>
      </c>
      <c r="AI1112" s="5" t="s">
        <v>80</v>
      </c>
    </row>
    <row r="1113" spans="34:35" hidden="1" x14ac:dyDescent="0.2">
      <c r="AH1113" s="5" t="s">
        <v>122</v>
      </c>
      <c r="AI1113" s="5" t="s">
        <v>303</v>
      </c>
    </row>
    <row r="1114" spans="34:35" hidden="1" x14ac:dyDescent="0.2">
      <c r="AH1114" s="5" t="s">
        <v>672</v>
      </c>
      <c r="AI1114" s="5" t="s">
        <v>437</v>
      </c>
    </row>
    <row r="1115" spans="34:35" hidden="1" x14ac:dyDescent="0.2">
      <c r="AH1115" s="5" t="s">
        <v>123</v>
      </c>
      <c r="AI1115" s="5" t="s">
        <v>333</v>
      </c>
    </row>
    <row r="1116" spans="34:35" hidden="1" x14ac:dyDescent="0.2">
      <c r="AH1116" s="5" t="s">
        <v>334</v>
      </c>
      <c r="AI1116" s="5" t="s">
        <v>335</v>
      </c>
    </row>
    <row r="1117" spans="34:35" hidden="1" x14ac:dyDescent="0.2">
      <c r="AH1117" s="5" t="s">
        <v>336</v>
      </c>
      <c r="AI1117" s="5" t="s">
        <v>748</v>
      </c>
    </row>
    <row r="1118" spans="34:35" hidden="1" x14ac:dyDescent="0.2">
      <c r="AH1118" s="5" t="s">
        <v>664</v>
      </c>
      <c r="AI1118" s="5" t="s">
        <v>697</v>
      </c>
    </row>
    <row r="1119" spans="34:35" hidden="1" x14ac:dyDescent="0.2">
      <c r="AH1119" s="5" t="s">
        <v>140</v>
      </c>
      <c r="AI1119" s="5" t="s">
        <v>692</v>
      </c>
    </row>
    <row r="1120" spans="34:35" hidden="1" x14ac:dyDescent="0.2">
      <c r="AH1120" s="5" t="s">
        <v>54</v>
      </c>
      <c r="AI1120" s="5" t="s">
        <v>61</v>
      </c>
    </row>
    <row r="1121" spans="34:35" hidden="1" x14ac:dyDescent="0.2">
      <c r="AH1121" s="5" t="s">
        <v>60</v>
      </c>
      <c r="AI1121" s="5" t="s">
        <v>66</v>
      </c>
    </row>
    <row r="1122" spans="34:35" hidden="1" x14ac:dyDescent="0.2">
      <c r="AH1122" s="5" t="s">
        <v>124</v>
      </c>
      <c r="AI1122" s="5" t="s">
        <v>157</v>
      </c>
    </row>
    <row r="1123" spans="34:35" hidden="1" x14ac:dyDescent="0.2">
      <c r="AH1123" s="5" t="s">
        <v>125</v>
      </c>
      <c r="AI1123" s="5" t="s">
        <v>151</v>
      </c>
    </row>
    <row r="1124" spans="34:35" hidden="1" x14ac:dyDescent="0.2">
      <c r="AH1124" s="5" t="s">
        <v>126</v>
      </c>
      <c r="AI1124" s="5" t="s">
        <v>152</v>
      </c>
    </row>
    <row r="1125" spans="34:35" hidden="1" x14ac:dyDescent="0.2">
      <c r="AH1125" s="5" t="s">
        <v>673</v>
      </c>
      <c r="AI1125" s="5" t="s">
        <v>438</v>
      </c>
    </row>
    <row r="1126" spans="34:35" hidden="1" x14ac:dyDescent="0.2">
      <c r="AH1126" s="5" t="s">
        <v>674</v>
      </c>
      <c r="AI1126" s="5" t="s">
        <v>439</v>
      </c>
    </row>
    <row r="1127" spans="34:35" hidden="1" x14ac:dyDescent="0.2">
      <c r="AH1127" s="5" t="s">
        <v>675</v>
      </c>
      <c r="AI1127" s="5" t="s">
        <v>440</v>
      </c>
    </row>
    <row r="1128" spans="34:35" hidden="1" x14ac:dyDescent="0.2">
      <c r="AH1128" s="5" t="s">
        <v>676</v>
      </c>
      <c r="AI1128" s="5" t="s">
        <v>441</v>
      </c>
    </row>
    <row r="1129" spans="34:35" hidden="1" x14ac:dyDescent="0.2">
      <c r="AH1129" s="5" t="s">
        <v>677</v>
      </c>
      <c r="AI1129" s="5" t="s">
        <v>442</v>
      </c>
    </row>
    <row r="1130" spans="34:35" hidden="1" x14ac:dyDescent="0.2">
      <c r="AH1130" s="5" t="s">
        <v>452</v>
      </c>
      <c r="AI1130" s="5" t="s">
        <v>153</v>
      </c>
    </row>
    <row r="1131" spans="34:35" hidden="1" x14ac:dyDescent="0.2">
      <c r="AH1131" s="5" t="s">
        <v>453</v>
      </c>
      <c r="AI1131" s="5" t="s">
        <v>454</v>
      </c>
    </row>
    <row r="1132" spans="34:35" hidden="1" x14ac:dyDescent="0.2">
      <c r="AH1132" s="5" t="s">
        <v>1</v>
      </c>
      <c r="AI1132" s="5" t="s">
        <v>337</v>
      </c>
    </row>
    <row r="1133" spans="34:35" hidden="1" x14ac:dyDescent="0.2">
      <c r="AH1133" s="5" t="s">
        <v>678</v>
      </c>
      <c r="AI1133" s="5" t="s">
        <v>443</v>
      </c>
    </row>
    <row r="1134" spans="34:35" hidden="1" x14ac:dyDescent="0.2">
      <c r="AH1134" s="5" t="s">
        <v>679</v>
      </c>
      <c r="AI1134" s="5" t="s">
        <v>444</v>
      </c>
    </row>
    <row r="1135" spans="34:35" hidden="1" x14ac:dyDescent="0.2">
      <c r="AH1135" s="5" t="s">
        <v>445</v>
      </c>
      <c r="AI1135" s="5" t="s">
        <v>446</v>
      </c>
    </row>
    <row r="1136" spans="34:35" hidden="1" x14ac:dyDescent="0.2">
      <c r="AH1136" s="5" t="s">
        <v>680</v>
      </c>
      <c r="AI1136" s="5" t="s">
        <v>447</v>
      </c>
    </row>
    <row r="1137" spans="34:35" hidden="1" x14ac:dyDescent="0.2">
      <c r="AH1137" s="5" t="s">
        <v>253</v>
      </c>
      <c r="AI1137" s="5" t="s">
        <v>255</v>
      </c>
    </row>
    <row r="1138" spans="34:35" hidden="1" x14ac:dyDescent="0.2">
      <c r="AH1138" s="5" t="s">
        <v>574</v>
      </c>
      <c r="AI1138" s="5" t="s">
        <v>576</v>
      </c>
    </row>
    <row r="1139" spans="34:35" hidden="1" x14ac:dyDescent="0.2">
      <c r="AH1139" s="5" t="s">
        <v>46</v>
      </c>
      <c r="AI1139" s="5" t="s">
        <v>577</v>
      </c>
    </row>
    <row r="1140" spans="34:35" hidden="1" x14ac:dyDescent="0.2">
      <c r="AH1140" s="5" t="s">
        <v>575</v>
      </c>
      <c r="AI1140" s="5" t="s">
        <v>523</v>
      </c>
    </row>
    <row r="1141" spans="34:35" hidden="1" x14ac:dyDescent="0.2">
      <c r="AH1141" s="5" t="s">
        <v>127</v>
      </c>
      <c r="AI1141" s="5" t="s">
        <v>957</v>
      </c>
    </row>
    <row r="1142" spans="34:35" hidden="1" x14ac:dyDescent="0.2">
      <c r="AH1142" s="5" t="s">
        <v>681</v>
      </c>
      <c r="AI1142" s="5" t="s">
        <v>437</v>
      </c>
    </row>
    <row r="1143" spans="34:35" hidden="1" x14ac:dyDescent="0.2">
      <c r="AH1143" s="5" t="s">
        <v>128</v>
      </c>
      <c r="AI1143" s="5" t="s">
        <v>154</v>
      </c>
    </row>
    <row r="1144" spans="34:35" hidden="1" x14ac:dyDescent="0.2">
      <c r="AH1144" s="5" t="s">
        <v>55</v>
      </c>
      <c r="AI1144" s="5" t="s">
        <v>62</v>
      </c>
    </row>
    <row r="1145" spans="34:35" hidden="1" x14ac:dyDescent="0.2">
      <c r="AH1145" s="5" t="s">
        <v>24</v>
      </c>
      <c r="AI1145" s="5" t="s">
        <v>40</v>
      </c>
    </row>
    <row r="1146" spans="34:35" hidden="1" x14ac:dyDescent="0.2">
      <c r="AH1146" s="5" t="s">
        <v>254</v>
      </c>
      <c r="AI1146" s="5" t="s">
        <v>256</v>
      </c>
    </row>
    <row r="1147" spans="34:35" hidden="1" x14ac:dyDescent="0.2">
      <c r="AH1147" s="5" t="s">
        <v>91</v>
      </c>
      <c r="AI1147" s="5" t="s">
        <v>698</v>
      </c>
    </row>
    <row r="1148" spans="34:35" hidden="1" x14ac:dyDescent="0.2">
      <c r="AH1148" s="5" t="s">
        <v>129</v>
      </c>
      <c r="AI1148" s="5" t="s">
        <v>155</v>
      </c>
    </row>
    <row r="1149" spans="34:35" hidden="1" x14ac:dyDescent="0.2">
      <c r="AH1149" s="5" t="s">
        <v>130</v>
      </c>
      <c r="AI1149" s="5" t="s">
        <v>164</v>
      </c>
    </row>
    <row r="1150" spans="34:35" hidden="1" x14ac:dyDescent="0.2">
      <c r="AH1150" s="5" t="s">
        <v>131</v>
      </c>
      <c r="AI1150" s="5" t="s">
        <v>165</v>
      </c>
    </row>
    <row r="1151" spans="34:35" hidden="1" x14ac:dyDescent="0.2">
      <c r="AH1151" s="5" t="s">
        <v>76</v>
      </c>
      <c r="AI1151" s="5" t="s">
        <v>958</v>
      </c>
    </row>
    <row r="1152" spans="34:35" hidden="1" x14ac:dyDescent="0.2">
      <c r="AH1152" s="5" t="s">
        <v>158</v>
      </c>
      <c r="AI1152" s="5" t="s">
        <v>159</v>
      </c>
    </row>
    <row r="1153" spans="34:35" hidden="1" x14ac:dyDescent="0.2">
      <c r="AH1153" s="5" t="s">
        <v>132</v>
      </c>
      <c r="AI1153" s="5" t="s">
        <v>160</v>
      </c>
    </row>
    <row r="1154" spans="34:35" hidden="1" x14ac:dyDescent="0.2">
      <c r="AH1154" s="5" t="s">
        <v>133</v>
      </c>
      <c r="AI1154" s="5" t="s">
        <v>448</v>
      </c>
    </row>
    <row r="1155" spans="34:35" hidden="1" x14ac:dyDescent="0.2">
      <c r="AH1155" s="5" t="s">
        <v>339</v>
      </c>
      <c r="AI1155" s="5" t="s">
        <v>473</v>
      </c>
    </row>
    <row r="1156" spans="34:35" hidden="1" x14ac:dyDescent="0.2">
      <c r="AH1156" s="5" t="s">
        <v>25</v>
      </c>
      <c r="AI1156" s="5" t="s">
        <v>41</v>
      </c>
    </row>
    <row r="1157" spans="34:35" hidden="1" x14ac:dyDescent="0.2">
      <c r="AH1157" s="5" t="s">
        <v>89</v>
      </c>
      <c r="AI1157" s="5" t="s">
        <v>396</v>
      </c>
    </row>
    <row r="1158" spans="34:35" hidden="1" x14ac:dyDescent="0.2">
      <c r="AH1158" s="5" t="s">
        <v>53</v>
      </c>
      <c r="AI1158" s="5" t="s">
        <v>690</v>
      </c>
    </row>
    <row r="1159" spans="34:35" hidden="1" x14ac:dyDescent="0.2">
      <c r="AH1159" s="5" t="s">
        <v>665</v>
      </c>
      <c r="AI1159" s="5" t="s">
        <v>182</v>
      </c>
    </row>
    <row r="1160" spans="34:35" hidden="1" x14ac:dyDescent="0.2">
      <c r="AH1160" s="5" t="s">
        <v>134</v>
      </c>
      <c r="AI1160" s="5" t="s">
        <v>200</v>
      </c>
    </row>
    <row r="1161" spans="34:35" hidden="1" x14ac:dyDescent="0.2">
      <c r="AH1161" s="5" t="s">
        <v>11</v>
      </c>
      <c r="AI1161" s="5" t="s">
        <v>27</v>
      </c>
    </row>
    <row r="1162" spans="34:35" hidden="1" x14ac:dyDescent="0.2">
      <c r="AH1162" s="5" t="s">
        <v>12</v>
      </c>
      <c r="AI1162" s="5" t="s">
        <v>28</v>
      </c>
    </row>
    <row r="1163" spans="34:35" hidden="1" x14ac:dyDescent="0.2">
      <c r="AH1163" s="5" t="s">
        <v>137</v>
      </c>
      <c r="AI1163" s="5" t="s">
        <v>138</v>
      </c>
    </row>
    <row r="1164" spans="34:35" hidden="1" x14ac:dyDescent="0.2">
      <c r="AH1164" s="5" t="s">
        <v>56</v>
      </c>
      <c r="AI1164" s="5" t="s">
        <v>477</v>
      </c>
    </row>
    <row r="1165" spans="34:35" hidden="1" x14ac:dyDescent="0.2">
      <c r="AH1165" s="5" t="s">
        <v>57</v>
      </c>
      <c r="AI1165" s="5" t="s">
        <v>63</v>
      </c>
    </row>
    <row r="1166" spans="34:35" hidden="1" x14ac:dyDescent="0.2">
      <c r="AH1166" s="5" t="s">
        <v>58</v>
      </c>
      <c r="AI1166" s="5" t="s">
        <v>64</v>
      </c>
    </row>
    <row r="1167" spans="34:35" hidden="1" x14ac:dyDescent="0.2">
      <c r="AH1167" s="5" t="s">
        <v>13</v>
      </c>
      <c r="AI1167" s="5" t="s">
        <v>29</v>
      </c>
    </row>
    <row r="1168" spans="34:35" hidden="1" x14ac:dyDescent="0.2">
      <c r="AH1168" s="5" t="s">
        <v>119</v>
      </c>
      <c r="AI1168" s="5" t="s">
        <v>150</v>
      </c>
    </row>
    <row r="1169" spans="34:35" hidden="1" x14ac:dyDescent="0.2">
      <c r="AH1169" s="5" t="s">
        <v>120</v>
      </c>
      <c r="AI1169" s="5" t="s">
        <v>156</v>
      </c>
    </row>
    <row r="1170" spans="34:35" hidden="1" x14ac:dyDescent="0.2">
      <c r="AH1170" s="5" t="s">
        <v>59</v>
      </c>
      <c r="AI1170" s="5" t="s">
        <v>65</v>
      </c>
    </row>
    <row r="1171" spans="34:35" hidden="1" x14ac:dyDescent="0.2">
      <c r="AH1171" s="5" t="s">
        <v>609</v>
      </c>
      <c r="AI1171" s="5" t="s">
        <v>142</v>
      </c>
    </row>
    <row r="1172" spans="34:35" hidden="1" x14ac:dyDescent="0.2">
      <c r="AH1172" s="5" t="s">
        <v>649</v>
      </c>
      <c r="AI1172" s="5" t="s">
        <v>695</v>
      </c>
    </row>
    <row r="1173" spans="34:35" hidden="1" x14ac:dyDescent="0.2">
      <c r="AH1173" s="5" t="s">
        <v>394</v>
      </c>
      <c r="AI1173" s="5" t="s">
        <v>686</v>
      </c>
    </row>
    <row r="1174" spans="34:35" hidden="1" x14ac:dyDescent="0.2">
      <c r="AH1174" s="5" t="s">
        <v>83</v>
      </c>
      <c r="AI1174" s="5" t="s">
        <v>427</v>
      </c>
    </row>
    <row r="1175" spans="34:35" hidden="1" x14ac:dyDescent="0.2">
      <c r="AH1175" s="5" t="s">
        <v>43</v>
      </c>
      <c r="AI1175" s="5" t="s">
        <v>47</v>
      </c>
    </row>
    <row r="1176" spans="34:35" hidden="1" x14ac:dyDescent="0.2">
      <c r="AH1176" s="5" t="s">
        <v>72</v>
      </c>
      <c r="AI1176" s="5" t="s">
        <v>38</v>
      </c>
    </row>
    <row r="1177" spans="34:35" hidden="1" x14ac:dyDescent="0.2">
      <c r="AH1177" s="5" t="s">
        <v>73</v>
      </c>
      <c r="AI1177" s="5" t="s">
        <v>39</v>
      </c>
    </row>
    <row r="1178" spans="34:35" hidden="1" x14ac:dyDescent="0.2">
      <c r="AH1178" s="5" t="s">
        <v>601</v>
      </c>
      <c r="AI1178" s="5" t="s">
        <v>188</v>
      </c>
    </row>
    <row r="1179" spans="34:35" hidden="1" x14ac:dyDescent="0.2">
      <c r="AH1179" s="5" t="s">
        <v>10</v>
      </c>
      <c r="AI1179" s="5" t="s">
        <v>190</v>
      </c>
    </row>
    <row r="1180" spans="34:35" hidden="1" x14ac:dyDescent="0.2">
      <c r="AH1180" s="5" t="s">
        <v>572</v>
      </c>
      <c r="AI1180" s="5" t="s">
        <v>50</v>
      </c>
    </row>
    <row r="1181" spans="34:35" hidden="1" x14ac:dyDescent="0.2">
      <c r="AH1181" s="5" t="s">
        <v>573</v>
      </c>
      <c r="AI1181" s="5" t="s">
        <v>51</v>
      </c>
    </row>
    <row r="1182" spans="34:35" hidden="1" x14ac:dyDescent="0.2">
      <c r="AH1182" s="5" t="s">
        <v>81</v>
      </c>
      <c r="AI1182" s="5" t="s">
        <v>689</v>
      </c>
    </row>
    <row r="1183" spans="34:35" hidden="1" x14ac:dyDescent="0.2">
      <c r="AH1183" s="5" t="s">
        <v>45</v>
      </c>
      <c r="AI1183" s="5" t="s">
        <v>52</v>
      </c>
    </row>
    <row r="1184" spans="34:35" hidden="1" x14ac:dyDescent="0.2">
      <c r="AH1184" s="5" t="s">
        <v>102</v>
      </c>
      <c r="AI1184" s="5" t="s">
        <v>117</v>
      </c>
    </row>
    <row r="1185" spans="34:35" hidden="1" x14ac:dyDescent="0.2">
      <c r="AH1185" s="5" t="s">
        <v>103</v>
      </c>
      <c r="AI1185" s="5" t="s">
        <v>118</v>
      </c>
    </row>
    <row r="1186" spans="34:35" hidden="1" x14ac:dyDescent="0.2">
      <c r="AH1186" s="5" t="s">
        <v>104</v>
      </c>
      <c r="AI1186" s="5" t="s">
        <v>425</v>
      </c>
    </row>
    <row r="1187" spans="34:35" hidden="1" x14ac:dyDescent="0.2">
      <c r="AH1187" s="5" t="s">
        <v>105</v>
      </c>
      <c r="AI1187" s="5" t="s">
        <v>607</v>
      </c>
    </row>
    <row r="1188" spans="34:35" hidden="1" x14ac:dyDescent="0.2">
      <c r="AH1188" s="5" t="s">
        <v>106</v>
      </c>
      <c r="AI1188" s="5" t="s">
        <v>113</v>
      </c>
    </row>
    <row r="1189" spans="34:35" hidden="1" x14ac:dyDescent="0.2">
      <c r="AH1189" s="5" t="s">
        <v>107</v>
      </c>
      <c r="AI1189" s="5" t="s">
        <v>66</v>
      </c>
    </row>
    <row r="1190" spans="34:35" hidden="1" x14ac:dyDescent="0.2">
      <c r="AH1190" s="5" t="s">
        <v>78</v>
      </c>
      <c r="AI1190" s="5" t="s">
        <v>77</v>
      </c>
    </row>
    <row r="1191" spans="34:35" hidden="1" x14ac:dyDescent="0.2">
      <c r="AH1191" s="5" t="s">
        <v>660</v>
      </c>
      <c r="AI1191" s="5" t="s">
        <v>193</v>
      </c>
    </row>
    <row r="1192" spans="34:35" hidden="1" x14ac:dyDescent="0.2">
      <c r="AH1192" s="5" t="s">
        <v>661</v>
      </c>
      <c r="AI1192" s="5" t="s">
        <v>194</v>
      </c>
    </row>
    <row r="1193" spans="34:35" hidden="1" x14ac:dyDescent="0.2">
      <c r="AH1193" s="5" t="s">
        <v>662</v>
      </c>
      <c r="AI1193" s="5" t="s">
        <v>195</v>
      </c>
    </row>
    <row r="1194" spans="34:35" hidden="1" x14ac:dyDescent="0.2">
      <c r="AH1194" s="5" t="s">
        <v>14</v>
      </c>
      <c r="AI1194" s="5" t="s">
        <v>30</v>
      </c>
    </row>
    <row r="1195" spans="34:35" hidden="1" x14ac:dyDescent="0.2">
      <c r="AH1195" s="5" t="s">
        <v>15</v>
      </c>
      <c r="AI1195" s="5" t="s">
        <v>31</v>
      </c>
    </row>
    <row r="1196" spans="34:35" hidden="1" x14ac:dyDescent="0.2">
      <c r="AH1196" s="5" t="s">
        <v>16</v>
      </c>
      <c r="AI1196" s="5" t="s">
        <v>32</v>
      </c>
    </row>
    <row r="1197" spans="34:35" hidden="1" x14ac:dyDescent="0.2">
      <c r="AH1197" s="5" t="s">
        <v>17</v>
      </c>
      <c r="AI1197" s="5" t="s">
        <v>33</v>
      </c>
    </row>
    <row r="1198" spans="34:35" hidden="1" x14ac:dyDescent="0.2">
      <c r="AH1198" s="5" t="s">
        <v>18</v>
      </c>
      <c r="AI1198" s="5" t="s">
        <v>34</v>
      </c>
    </row>
    <row r="1199" spans="34:35" hidden="1" x14ac:dyDescent="0.2">
      <c r="AH1199" s="5" t="s">
        <v>108</v>
      </c>
      <c r="AI1199" s="5" t="s">
        <v>114</v>
      </c>
    </row>
    <row r="1200" spans="34:35" hidden="1" x14ac:dyDescent="0.2">
      <c r="AH1200" s="5" t="s">
        <v>19</v>
      </c>
      <c r="AI1200" s="5" t="s">
        <v>35</v>
      </c>
    </row>
    <row r="1201" spans="34:35" hidden="1" x14ac:dyDescent="0.2">
      <c r="AH1201" s="5" t="s">
        <v>20</v>
      </c>
      <c r="AI1201" s="5" t="s">
        <v>36</v>
      </c>
    </row>
    <row r="1202" spans="34:35" hidden="1" x14ac:dyDescent="0.2">
      <c r="AH1202" s="5" t="s">
        <v>663</v>
      </c>
      <c r="AI1202" s="5" t="s">
        <v>196</v>
      </c>
    </row>
    <row r="1203" spans="34:35" hidden="1" x14ac:dyDescent="0.2">
      <c r="AH1203" s="5" t="s">
        <v>109</v>
      </c>
      <c r="AI1203" s="5" t="s">
        <v>115</v>
      </c>
    </row>
    <row r="1204" spans="34:35" hidden="1" x14ac:dyDescent="0.2">
      <c r="AH1204" s="5" t="s">
        <v>110</v>
      </c>
      <c r="AI1204" s="5" t="s">
        <v>116</v>
      </c>
    </row>
    <row r="1205" spans="34:35" hidden="1" x14ac:dyDescent="0.2">
      <c r="AH1205" s="5" t="s">
        <v>111</v>
      </c>
      <c r="AI1205" s="5" t="s">
        <v>197</v>
      </c>
    </row>
    <row r="1206" spans="34:35" hidden="1" x14ac:dyDescent="0.2">
      <c r="AH1206" s="5" t="s">
        <v>112</v>
      </c>
      <c r="AI1206" s="5" t="s">
        <v>309</v>
      </c>
    </row>
    <row r="1207" spans="34:35" hidden="1" x14ac:dyDescent="0.2">
      <c r="AH1207" s="5" t="s">
        <v>21</v>
      </c>
      <c r="AI1207" s="5" t="s">
        <v>37</v>
      </c>
    </row>
    <row r="1208" spans="34:35" hidden="1" x14ac:dyDescent="0.2">
      <c r="AH1208" s="5" t="s">
        <v>331</v>
      </c>
      <c r="AI1208" s="5" t="s">
        <v>332</v>
      </c>
    </row>
    <row r="1209" spans="34:35" hidden="1" x14ac:dyDescent="0.2">
      <c r="AH1209" s="5" t="s">
        <v>22</v>
      </c>
      <c r="AI1209" s="5" t="s">
        <v>38</v>
      </c>
    </row>
    <row r="1210" spans="34:35" hidden="1" x14ac:dyDescent="0.2">
      <c r="AH1210" s="5" t="s">
        <v>23</v>
      </c>
      <c r="AI1210" s="5" t="s">
        <v>39</v>
      </c>
    </row>
    <row r="1211" spans="34:35" hidden="1" x14ac:dyDescent="0.2">
      <c r="AH1211" s="5" t="s">
        <v>79</v>
      </c>
      <c r="AI1211" s="5" t="s">
        <v>80</v>
      </c>
    </row>
    <row r="1212" spans="34:35" hidden="1" x14ac:dyDescent="0.2">
      <c r="AH1212" s="5" t="s">
        <v>122</v>
      </c>
      <c r="AI1212" s="5" t="s">
        <v>303</v>
      </c>
    </row>
    <row r="1213" spans="34:35" hidden="1" x14ac:dyDescent="0.2">
      <c r="AH1213" s="5" t="s">
        <v>123</v>
      </c>
      <c r="AI1213" s="5" t="s">
        <v>333</v>
      </c>
    </row>
    <row r="1214" spans="34:35" hidden="1" x14ac:dyDescent="0.2">
      <c r="AH1214" s="5" t="s">
        <v>334</v>
      </c>
      <c r="AI1214" s="5" t="s">
        <v>335</v>
      </c>
    </row>
    <row r="1215" spans="34:35" hidden="1" x14ac:dyDescent="0.2">
      <c r="AH1215" s="5" t="s">
        <v>664</v>
      </c>
      <c r="AI1215" s="5" t="s">
        <v>697</v>
      </c>
    </row>
    <row r="1216" spans="34:35" hidden="1" x14ac:dyDescent="0.2">
      <c r="AH1216" s="5" t="s">
        <v>140</v>
      </c>
      <c r="AI1216" s="5" t="s">
        <v>692</v>
      </c>
    </row>
    <row r="1217" spans="34:35" hidden="1" x14ac:dyDescent="0.2">
      <c r="AH1217" s="5" t="s">
        <v>54</v>
      </c>
      <c r="AI1217" s="5" t="s">
        <v>61</v>
      </c>
    </row>
    <row r="1218" spans="34:35" hidden="1" x14ac:dyDescent="0.2">
      <c r="AH1218" s="5" t="s">
        <v>60</v>
      </c>
      <c r="AI1218" s="5" t="s">
        <v>66</v>
      </c>
    </row>
    <row r="1219" spans="34:35" hidden="1" x14ac:dyDescent="0.2">
      <c r="AH1219" s="5" t="s">
        <v>124</v>
      </c>
      <c r="AI1219" s="5" t="s">
        <v>157</v>
      </c>
    </row>
    <row r="1220" spans="34:35" hidden="1" x14ac:dyDescent="0.2">
      <c r="AH1220" s="5" t="s">
        <v>125</v>
      </c>
      <c r="AI1220" s="5" t="s">
        <v>151</v>
      </c>
    </row>
    <row r="1221" spans="34:35" hidden="1" x14ac:dyDescent="0.2">
      <c r="AH1221" s="5" t="s">
        <v>126</v>
      </c>
      <c r="AI1221" s="5" t="s">
        <v>152</v>
      </c>
    </row>
    <row r="1222" spans="34:35" hidden="1" x14ac:dyDescent="0.2">
      <c r="AH1222" s="5" t="s">
        <v>452</v>
      </c>
      <c r="AI1222" s="5" t="s">
        <v>153</v>
      </c>
    </row>
    <row r="1223" spans="34:35" hidden="1" x14ac:dyDescent="0.2">
      <c r="AH1223" s="5" t="s">
        <v>453</v>
      </c>
      <c r="AI1223" s="5" t="s">
        <v>454</v>
      </c>
    </row>
    <row r="1224" spans="34:35" hidden="1" x14ac:dyDescent="0.2">
      <c r="AH1224" s="5" t="s">
        <v>46</v>
      </c>
      <c r="AI1224" s="5" t="s">
        <v>577</v>
      </c>
    </row>
    <row r="1225" spans="34:35" hidden="1" x14ac:dyDescent="0.2">
      <c r="AH1225" s="5" t="s">
        <v>575</v>
      </c>
      <c r="AI1225" s="5" t="s">
        <v>523</v>
      </c>
    </row>
    <row r="1226" spans="34:35" hidden="1" x14ac:dyDescent="0.2">
      <c r="AH1226" s="5" t="s">
        <v>127</v>
      </c>
      <c r="AI1226" s="5" t="s">
        <v>957</v>
      </c>
    </row>
    <row r="1227" spans="34:35" hidden="1" x14ac:dyDescent="0.2">
      <c r="AH1227" s="5" t="s">
        <v>128</v>
      </c>
      <c r="AI1227" s="5" t="s">
        <v>154</v>
      </c>
    </row>
    <row r="1228" spans="34:35" hidden="1" x14ac:dyDescent="0.2">
      <c r="AH1228" s="5" t="s">
        <v>55</v>
      </c>
      <c r="AI1228" s="5" t="s">
        <v>62</v>
      </c>
    </row>
    <row r="1229" spans="34:35" hidden="1" x14ac:dyDescent="0.2">
      <c r="AH1229" s="5" t="s">
        <v>24</v>
      </c>
      <c r="AI1229" s="5" t="s">
        <v>40</v>
      </c>
    </row>
    <row r="1230" spans="34:35" hidden="1" x14ac:dyDescent="0.2">
      <c r="AH1230" s="5" t="s">
        <v>91</v>
      </c>
      <c r="AI1230" s="5" t="s">
        <v>698</v>
      </c>
    </row>
    <row r="1231" spans="34:35" hidden="1" x14ac:dyDescent="0.2">
      <c r="AH1231" s="5" t="s">
        <v>129</v>
      </c>
      <c r="AI1231" s="5" t="s">
        <v>155</v>
      </c>
    </row>
    <row r="1232" spans="34:35" hidden="1" x14ac:dyDescent="0.2">
      <c r="AH1232" s="5" t="s">
        <v>76</v>
      </c>
      <c r="AI1232" s="5" t="s">
        <v>958</v>
      </c>
    </row>
    <row r="1233" spans="34:35" hidden="1" x14ac:dyDescent="0.2">
      <c r="AH1233" s="5" t="s">
        <v>158</v>
      </c>
      <c r="AI1233" s="5" t="s">
        <v>159</v>
      </c>
    </row>
    <row r="1234" spans="34:35" hidden="1" x14ac:dyDescent="0.2">
      <c r="AH1234" s="5" t="s">
        <v>25</v>
      </c>
      <c r="AI1234" s="5" t="s">
        <v>41</v>
      </c>
    </row>
    <row r="1235" spans="34:35" hidden="1" x14ac:dyDescent="0.2">
      <c r="AH1235" s="5" t="s">
        <v>89</v>
      </c>
      <c r="AI1235" s="5" t="s">
        <v>396</v>
      </c>
    </row>
    <row r="1236" spans="34:35" hidden="1" x14ac:dyDescent="0.2">
      <c r="AH1236" s="5" t="s">
        <v>527</v>
      </c>
      <c r="AI1236" s="5" t="s">
        <v>528</v>
      </c>
    </row>
    <row r="1237" spans="34:35" hidden="1" x14ac:dyDescent="0.2">
      <c r="AH1237" s="5" t="s">
        <v>79</v>
      </c>
      <c r="AI1237" s="5" t="s">
        <v>80</v>
      </c>
    </row>
    <row r="1238" spans="34:35" hidden="1" x14ac:dyDescent="0.2">
      <c r="AH1238" s="5" t="s">
        <v>101</v>
      </c>
      <c r="AI1238" s="5" t="s">
        <v>199</v>
      </c>
    </row>
    <row r="1239" spans="34:35" hidden="1" x14ac:dyDescent="0.2">
      <c r="AH1239" s="5" t="s">
        <v>1</v>
      </c>
      <c r="AI1239" s="5" t="s">
        <v>337</v>
      </c>
    </row>
    <row r="1240" spans="34:35" hidden="1" x14ac:dyDescent="0.2">
      <c r="AH1240" s="5" t="s">
        <v>253</v>
      </c>
      <c r="AI1240" s="5" t="s">
        <v>255</v>
      </c>
    </row>
    <row r="1241" spans="34:35" hidden="1" x14ac:dyDescent="0.2">
      <c r="AH1241" s="5" t="s">
        <v>254</v>
      </c>
      <c r="AI1241" s="5" t="s">
        <v>256</v>
      </c>
    </row>
    <row r="1242" spans="34:35" hidden="1" x14ac:dyDescent="0.2">
      <c r="AH1242" s="5" t="s">
        <v>91</v>
      </c>
      <c r="AI1242" s="5" t="s">
        <v>698</v>
      </c>
    </row>
    <row r="1243" spans="34:35" hidden="1" x14ac:dyDescent="0.2">
      <c r="AH1243" s="25" t="s">
        <v>102</v>
      </c>
      <c r="AI1243" s="26" t="s">
        <v>117</v>
      </c>
    </row>
    <row r="1244" spans="34:35" hidden="1" x14ac:dyDescent="0.2">
      <c r="AH1244" s="25" t="s">
        <v>103</v>
      </c>
      <c r="AI1244" s="26" t="s">
        <v>118</v>
      </c>
    </row>
    <row r="1245" spans="34:35" hidden="1" x14ac:dyDescent="0.2">
      <c r="AH1245" s="25" t="s">
        <v>104</v>
      </c>
      <c r="AI1245" s="5" t="s">
        <v>425</v>
      </c>
    </row>
    <row r="1246" spans="34:35" hidden="1" x14ac:dyDescent="0.2">
      <c r="AH1246" s="5" t="s">
        <v>105</v>
      </c>
      <c r="AI1246" s="5" t="s">
        <v>607</v>
      </c>
    </row>
    <row r="1247" spans="34:35" hidden="1" x14ac:dyDescent="0.2">
      <c r="AH1247" s="25" t="s">
        <v>572</v>
      </c>
      <c r="AI1247" s="5" t="s">
        <v>50</v>
      </c>
    </row>
    <row r="1248" spans="34:35" hidden="1" x14ac:dyDescent="0.2">
      <c r="AH1248" s="5" t="s">
        <v>574</v>
      </c>
      <c r="AI1248" s="5" t="s">
        <v>576</v>
      </c>
    </row>
    <row r="1249" spans="34:35" hidden="1" x14ac:dyDescent="0.2">
      <c r="AH1249" s="5" t="s">
        <v>102</v>
      </c>
      <c r="AI1249" s="5" t="s">
        <v>117</v>
      </c>
    </row>
    <row r="1250" spans="34:35" hidden="1" x14ac:dyDescent="0.2">
      <c r="AH1250" s="5" t="s">
        <v>103</v>
      </c>
      <c r="AI1250" s="5" t="s">
        <v>118</v>
      </c>
    </row>
    <row r="1251" spans="34:35" hidden="1" x14ac:dyDescent="0.2">
      <c r="AH1251" s="5" t="s">
        <v>104</v>
      </c>
      <c r="AI1251" s="5" t="s">
        <v>425</v>
      </c>
    </row>
    <row r="1252" spans="34:35" hidden="1" x14ac:dyDescent="0.2">
      <c r="AH1252" s="5" t="s">
        <v>105</v>
      </c>
      <c r="AI1252" s="5" t="s">
        <v>607</v>
      </c>
    </row>
    <row r="1253" spans="34:35" hidden="1" x14ac:dyDescent="0.2">
      <c r="AH1253" s="5" t="s">
        <v>107</v>
      </c>
      <c r="AI1253" s="5" t="s">
        <v>66</v>
      </c>
    </row>
    <row r="1254" spans="34:35" hidden="1" x14ac:dyDescent="0.2">
      <c r="AH1254" s="5" t="s">
        <v>109</v>
      </c>
      <c r="AI1254" s="5" t="s">
        <v>115</v>
      </c>
    </row>
    <row r="1255" spans="34:35" hidden="1" x14ac:dyDescent="0.2">
      <c r="AH1255" s="5" t="s">
        <v>122</v>
      </c>
      <c r="AI1255" s="5" t="s">
        <v>303</v>
      </c>
    </row>
    <row r="1256" spans="34:35" hidden="1" x14ac:dyDescent="0.2">
      <c r="AH1256" s="5" t="s">
        <v>130</v>
      </c>
      <c r="AI1256" s="5" t="s">
        <v>164</v>
      </c>
    </row>
    <row r="1257" spans="34:35" hidden="1" x14ac:dyDescent="0.2">
      <c r="AH1257" s="5" t="s">
        <v>11</v>
      </c>
      <c r="AI1257" s="5" t="s">
        <v>27</v>
      </c>
    </row>
    <row r="1258" spans="34:35" hidden="1" x14ac:dyDescent="0.2">
      <c r="AH1258" s="5" t="s">
        <v>12</v>
      </c>
      <c r="AI1258" s="5" t="s">
        <v>28</v>
      </c>
    </row>
    <row r="1259" spans="34:35" hidden="1" x14ac:dyDescent="0.2">
      <c r="AH1259" s="5" t="s">
        <v>57</v>
      </c>
      <c r="AI1259" s="5" t="s">
        <v>63</v>
      </c>
    </row>
    <row r="1260" spans="34:35" hidden="1" x14ac:dyDescent="0.2">
      <c r="AH1260" s="5" t="s">
        <v>58</v>
      </c>
      <c r="AI1260" s="5" t="s">
        <v>64</v>
      </c>
    </row>
    <row r="1261" spans="34:35" hidden="1" x14ac:dyDescent="0.2">
      <c r="AH1261" s="5" t="s">
        <v>43</v>
      </c>
      <c r="AI1261" s="5" t="s">
        <v>47</v>
      </c>
    </row>
    <row r="1262" spans="34:35" hidden="1" x14ac:dyDescent="0.2">
      <c r="AH1262" s="5" t="s">
        <v>26</v>
      </c>
      <c r="AI1262" s="5" t="s">
        <v>266</v>
      </c>
    </row>
    <row r="1263" spans="34:35" hidden="1" x14ac:dyDescent="0.2">
      <c r="AH1263" s="5" t="s">
        <v>547</v>
      </c>
      <c r="AI1263" s="5" t="s">
        <v>48</v>
      </c>
    </row>
    <row r="1264" spans="34:35" hidden="1" x14ac:dyDescent="0.2">
      <c r="AH1264" s="5" t="s">
        <v>44</v>
      </c>
      <c r="AI1264" s="5" t="s">
        <v>49</v>
      </c>
    </row>
    <row r="1265" spans="34:35" hidden="1" x14ac:dyDescent="0.2">
      <c r="AH1265" s="5" t="s">
        <v>72</v>
      </c>
      <c r="AI1265" s="5" t="s">
        <v>38</v>
      </c>
    </row>
    <row r="1266" spans="34:35" hidden="1" x14ac:dyDescent="0.2">
      <c r="AH1266" s="5" t="s">
        <v>73</v>
      </c>
      <c r="AI1266" s="5" t="s">
        <v>39</v>
      </c>
    </row>
    <row r="1267" spans="34:35" hidden="1" x14ac:dyDescent="0.2">
      <c r="AH1267" s="5" t="s">
        <v>74</v>
      </c>
      <c r="AI1267" s="5" t="s">
        <v>77</v>
      </c>
    </row>
    <row r="1268" spans="34:35" hidden="1" x14ac:dyDescent="0.2">
      <c r="AH1268" s="5" t="s">
        <v>593</v>
      </c>
      <c r="AI1268" s="5" t="s">
        <v>521</v>
      </c>
    </row>
    <row r="1269" spans="34:35" hidden="1" x14ac:dyDescent="0.2">
      <c r="AH1269" s="5" t="s">
        <v>571</v>
      </c>
      <c r="AI1269" s="5" t="s">
        <v>522</v>
      </c>
    </row>
    <row r="1270" spans="34:35" hidden="1" x14ac:dyDescent="0.2">
      <c r="AH1270" s="5" t="s">
        <v>121</v>
      </c>
      <c r="AI1270" s="5" t="s">
        <v>189</v>
      </c>
    </row>
    <row r="1271" spans="34:35" hidden="1" x14ac:dyDescent="0.2">
      <c r="AH1271" s="5" t="s">
        <v>572</v>
      </c>
      <c r="AI1271" s="5" t="s">
        <v>50</v>
      </c>
    </row>
    <row r="1272" spans="34:35" hidden="1" x14ac:dyDescent="0.2">
      <c r="AH1272" s="5" t="s">
        <v>181</v>
      </c>
      <c r="AI1272" s="5" t="s">
        <v>687</v>
      </c>
    </row>
    <row r="1273" spans="34:35" hidden="1" x14ac:dyDescent="0.2">
      <c r="AH1273" s="5" t="s">
        <v>106</v>
      </c>
      <c r="AI1273" s="5" t="s">
        <v>113</v>
      </c>
    </row>
    <row r="1274" spans="34:35" hidden="1" x14ac:dyDescent="0.2">
      <c r="AH1274" s="5" t="s">
        <v>107</v>
      </c>
      <c r="AI1274" s="5" t="s">
        <v>66</v>
      </c>
    </row>
    <row r="1275" spans="34:35" hidden="1" x14ac:dyDescent="0.2">
      <c r="AH1275" s="5" t="s">
        <v>14</v>
      </c>
      <c r="AI1275" s="5" t="s">
        <v>30</v>
      </c>
    </row>
    <row r="1276" spans="34:35" hidden="1" x14ac:dyDescent="0.2">
      <c r="AH1276" s="5" t="s">
        <v>15</v>
      </c>
      <c r="AI1276" s="5" t="s">
        <v>31</v>
      </c>
    </row>
    <row r="1277" spans="34:35" hidden="1" x14ac:dyDescent="0.2">
      <c r="AH1277" s="5" t="s">
        <v>16</v>
      </c>
      <c r="AI1277" s="5" t="s">
        <v>32</v>
      </c>
    </row>
    <row r="1278" spans="34:35" hidden="1" x14ac:dyDescent="0.2">
      <c r="AH1278" s="5" t="s">
        <v>17</v>
      </c>
      <c r="AI1278" s="5" t="s">
        <v>33</v>
      </c>
    </row>
    <row r="1279" spans="34:35" hidden="1" x14ac:dyDescent="0.2">
      <c r="AH1279" s="5" t="s">
        <v>18</v>
      </c>
      <c r="AI1279" s="5" t="s">
        <v>34</v>
      </c>
    </row>
    <row r="1280" spans="34:35" hidden="1" x14ac:dyDescent="0.2">
      <c r="AH1280" s="5" t="s">
        <v>108</v>
      </c>
      <c r="AI1280" s="5" t="s">
        <v>114</v>
      </c>
    </row>
    <row r="1281" spans="34:35" hidden="1" x14ac:dyDescent="0.2">
      <c r="AH1281" s="5" t="s">
        <v>19</v>
      </c>
      <c r="AI1281" s="5" t="s">
        <v>35</v>
      </c>
    </row>
    <row r="1282" spans="34:35" hidden="1" x14ac:dyDescent="0.2">
      <c r="AH1282" s="5" t="s">
        <v>20</v>
      </c>
      <c r="AI1282" s="5" t="s">
        <v>36</v>
      </c>
    </row>
    <row r="1283" spans="34:35" hidden="1" x14ac:dyDescent="0.2">
      <c r="AH1283" s="5" t="s">
        <v>22</v>
      </c>
      <c r="AI1283" s="5" t="s">
        <v>38</v>
      </c>
    </row>
    <row r="1284" spans="34:35" hidden="1" x14ac:dyDescent="0.2">
      <c r="AH1284" s="5" t="s">
        <v>23</v>
      </c>
      <c r="AI1284" s="5" t="s">
        <v>39</v>
      </c>
    </row>
    <row r="1285" spans="34:35" hidden="1" x14ac:dyDescent="0.2">
      <c r="AH1285" s="5" t="s">
        <v>453</v>
      </c>
      <c r="AI1285" s="5" t="s">
        <v>454</v>
      </c>
    </row>
    <row r="1286" spans="34:35" hidden="1" x14ac:dyDescent="0.2">
      <c r="AH1286" s="5" t="s">
        <v>575</v>
      </c>
      <c r="AI1286" s="5" t="s">
        <v>523</v>
      </c>
    </row>
    <row r="1287" spans="34:35" hidden="1" x14ac:dyDescent="0.2">
      <c r="AH1287" s="5" t="s">
        <v>177</v>
      </c>
      <c r="AI1287" s="5" t="s">
        <v>957</v>
      </c>
    </row>
    <row r="1288" spans="34:35" hidden="1" x14ac:dyDescent="0.2">
      <c r="AH1288" s="5" t="s">
        <v>24</v>
      </c>
      <c r="AI1288" s="5" t="s">
        <v>40</v>
      </c>
    </row>
    <row r="1289" spans="34:35" hidden="1" x14ac:dyDescent="0.2">
      <c r="AH1289" s="42" t="s">
        <v>682</v>
      </c>
      <c r="AI1289" s="42" t="s">
        <v>99</v>
      </c>
    </row>
    <row r="1290" spans="34:35" ht="72" hidden="1" x14ac:dyDescent="0.2">
      <c r="AH1290" s="49" t="s">
        <v>710</v>
      </c>
      <c r="AI1290" s="50" t="s">
        <v>711</v>
      </c>
    </row>
    <row r="1291" spans="34:35" hidden="1" x14ac:dyDescent="0.2">
      <c r="AH1291" s="42" t="s">
        <v>683</v>
      </c>
      <c r="AI1291" s="42" t="s">
        <v>100</v>
      </c>
    </row>
    <row r="1292" spans="34:35" hidden="1" x14ac:dyDescent="0.2">
      <c r="AH1292" s="42" t="s">
        <v>92</v>
      </c>
      <c r="AI1292" s="42" t="s">
        <v>737</v>
      </c>
    </row>
    <row r="1293" spans="34:35" ht="144" hidden="1" x14ac:dyDescent="0.2">
      <c r="AH1293" s="49" t="s">
        <v>172</v>
      </c>
      <c r="AI1293" s="50" t="s">
        <v>693</v>
      </c>
    </row>
    <row r="1294" spans="34:35" hidden="1" x14ac:dyDescent="0.2">
      <c r="AH1294" s="42" t="s">
        <v>643</v>
      </c>
      <c r="AI1294" s="42" t="s">
        <v>736</v>
      </c>
    </row>
    <row r="1295" spans="34:35" hidden="1" x14ac:dyDescent="0.2">
      <c r="AH1295" s="42" t="s">
        <v>90</v>
      </c>
      <c r="AI1295" s="42" t="s">
        <v>700</v>
      </c>
    </row>
    <row r="1296" spans="34:35" hidden="1" x14ac:dyDescent="0.2">
      <c r="AH1296" s="42" t="s">
        <v>644</v>
      </c>
      <c r="AI1296" s="42" t="s">
        <v>173</v>
      </c>
    </row>
    <row r="1297" spans="34:35" hidden="1" x14ac:dyDescent="0.2">
      <c r="AH1297" s="42" t="s">
        <v>93</v>
      </c>
      <c r="AI1297" s="42" t="s">
        <v>310</v>
      </c>
    </row>
    <row r="1298" spans="34:35" hidden="1" x14ac:dyDescent="0.2">
      <c r="AH1298" s="42" t="s">
        <v>645</v>
      </c>
      <c r="AI1298" s="42" t="s">
        <v>174</v>
      </c>
    </row>
    <row r="1299" spans="34:35" hidden="1" x14ac:dyDescent="0.2">
      <c r="AH1299" s="42" t="s">
        <v>94</v>
      </c>
      <c r="AI1299" s="42" t="s">
        <v>312</v>
      </c>
    </row>
    <row r="1300" spans="34:35" hidden="1" x14ac:dyDescent="0.2">
      <c r="AH1300" s="42" t="s">
        <v>684</v>
      </c>
      <c r="AI1300" s="42" t="s">
        <v>198</v>
      </c>
    </row>
    <row r="1301" spans="34:35" hidden="1" x14ac:dyDescent="0.2">
      <c r="AH1301" s="42" t="s">
        <v>95</v>
      </c>
      <c r="AI1301" s="42" t="s">
        <v>694</v>
      </c>
    </row>
    <row r="1302" spans="34:35" hidden="1" x14ac:dyDescent="0.2">
      <c r="AH1302" s="42" t="s">
        <v>646</v>
      </c>
      <c r="AI1302" s="42" t="s">
        <v>736</v>
      </c>
    </row>
    <row r="1303" spans="34:35" hidden="1" x14ac:dyDescent="0.2">
      <c r="AH1303" s="42" t="s">
        <v>96</v>
      </c>
      <c r="AI1303" s="42" t="s">
        <v>948</v>
      </c>
    </row>
    <row r="1304" spans="34:35" hidden="1" x14ac:dyDescent="0.2">
      <c r="AH1304" s="42" t="s">
        <v>647</v>
      </c>
      <c r="AI1304" s="42" t="s">
        <v>173</v>
      </c>
    </row>
    <row r="1305" spans="34:35" hidden="1" x14ac:dyDescent="0.2">
      <c r="AH1305" s="42" t="s">
        <v>97</v>
      </c>
      <c r="AI1305" s="42" t="s">
        <v>311</v>
      </c>
    </row>
    <row r="1306" spans="34:35" hidden="1" x14ac:dyDescent="0.2">
      <c r="AH1306" s="42" t="s">
        <v>648</v>
      </c>
      <c r="AI1306" s="42" t="s">
        <v>175</v>
      </c>
    </row>
    <row r="1307" spans="34:35" hidden="1" x14ac:dyDescent="0.2">
      <c r="AH1307" s="42" t="s">
        <v>98</v>
      </c>
      <c r="AI1307" s="42" t="s">
        <v>313</v>
      </c>
    </row>
    <row r="1308" spans="34:35" hidden="1" x14ac:dyDescent="0.2">
      <c r="AH1308" s="5" t="s">
        <v>609</v>
      </c>
      <c r="AI1308" s="5" t="s">
        <v>142</v>
      </c>
    </row>
    <row r="1309" spans="34:35" hidden="1" x14ac:dyDescent="0.2">
      <c r="AH1309" s="5" t="s">
        <v>573</v>
      </c>
      <c r="AI1309" s="5" t="s">
        <v>51</v>
      </c>
    </row>
    <row r="1310" spans="34:35" hidden="1" x14ac:dyDescent="0.2">
      <c r="AH1310" s="5" t="s">
        <v>594</v>
      </c>
      <c r="AI1310" s="5" t="s">
        <v>82</v>
      </c>
    </row>
    <row r="1311" spans="34:35" hidden="1" x14ac:dyDescent="0.2">
      <c r="AH1311" s="5" t="s">
        <v>81</v>
      </c>
      <c r="AI1311" s="5" t="s">
        <v>689</v>
      </c>
    </row>
    <row r="1312" spans="34:35" hidden="1" x14ac:dyDescent="0.2">
      <c r="AH1312" s="5" t="s">
        <v>45</v>
      </c>
      <c r="AI1312" s="5" t="s">
        <v>52</v>
      </c>
    </row>
    <row r="1313" spans="34:35" hidden="1" x14ac:dyDescent="0.2">
      <c r="AH1313" s="5" t="s">
        <v>90</v>
      </c>
      <c r="AI1313" s="5" t="s">
        <v>700</v>
      </c>
    </row>
    <row r="1314" spans="34:35" hidden="1" x14ac:dyDescent="0.2">
      <c r="AH1314" s="5" t="s">
        <v>511</v>
      </c>
      <c r="AI1314" s="22" t="s">
        <v>885</v>
      </c>
    </row>
    <row r="1315" spans="34:35" hidden="1" x14ac:dyDescent="0.2">
      <c r="AH1315" s="5" t="s">
        <v>574</v>
      </c>
      <c r="AI1315" s="5" t="s">
        <v>576</v>
      </c>
    </row>
    <row r="1316" spans="34:35" hidden="1" x14ac:dyDescent="0.2">
      <c r="AH1316" s="5" t="s">
        <v>46</v>
      </c>
      <c r="AI1316" s="5" t="s">
        <v>577</v>
      </c>
    </row>
    <row r="1317" spans="34:35" hidden="1" x14ac:dyDescent="0.2">
      <c r="AH1317" s="5" t="s">
        <v>76</v>
      </c>
      <c r="AI1317" s="5" t="s">
        <v>958</v>
      </c>
    </row>
    <row r="1318" spans="34:35" hidden="1" x14ac:dyDescent="0.2">
      <c r="AH1318" s="5" t="s">
        <v>89</v>
      </c>
      <c r="AI1318" s="5" t="s">
        <v>396</v>
      </c>
    </row>
    <row r="1319" spans="34:35" hidden="1" x14ac:dyDescent="0.2">
      <c r="AH1319" s="5" t="s">
        <v>11</v>
      </c>
      <c r="AI1319" s="5" t="s">
        <v>27</v>
      </c>
    </row>
    <row r="1320" spans="34:35" hidden="1" x14ac:dyDescent="0.2">
      <c r="AH1320" s="5" t="s">
        <v>12</v>
      </c>
      <c r="AI1320" s="5" t="s">
        <v>28</v>
      </c>
    </row>
    <row r="1321" spans="34:35" hidden="1" x14ac:dyDescent="0.2">
      <c r="AH1321" s="5" t="s">
        <v>13</v>
      </c>
      <c r="AI1321" s="5" t="s">
        <v>29</v>
      </c>
    </row>
    <row r="1322" spans="34:35" hidden="1" x14ac:dyDescent="0.2">
      <c r="AH1322" s="5" t="s">
        <v>43</v>
      </c>
      <c r="AI1322" s="5" t="s">
        <v>176</v>
      </c>
    </row>
    <row r="1323" spans="34:35" hidden="1" x14ac:dyDescent="0.2">
      <c r="AH1323" s="5" t="s">
        <v>44</v>
      </c>
      <c r="AI1323" s="5" t="s">
        <v>49</v>
      </c>
    </row>
    <row r="1324" spans="34:35" hidden="1" x14ac:dyDescent="0.2">
      <c r="AH1324" s="5" t="s">
        <v>72</v>
      </c>
      <c r="AI1324" s="5" t="s">
        <v>38</v>
      </c>
    </row>
    <row r="1325" spans="34:35" hidden="1" x14ac:dyDescent="0.2">
      <c r="AH1325" s="5" t="s">
        <v>73</v>
      </c>
      <c r="AI1325" s="5" t="s">
        <v>39</v>
      </c>
    </row>
    <row r="1326" spans="34:35" hidden="1" x14ac:dyDescent="0.2">
      <c r="AH1326" s="5" t="s">
        <v>593</v>
      </c>
      <c r="AI1326" s="5" t="s">
        <v>521</v>
      </c>
    </row>
    <row r="1327" spans="34:35" hidden="1" x14ac:dyDescent="0.2">
      <c r="AH1327" s="5" t="s">
        <v>571</v>
      </c>
      <c r="AI1327" s="5" t="s">
        <v>522</v>
      </c>
    </row>
    <row r="1328" spans="34:35" hidden="1" x14ac:dyDescent="0.2">
      <c r="AH1328" s="5" t="s">
        <v>121</v>
      </c>
      <c r="AI1328" s="5" t="s">
        <v>189</v>
      </c>
    </row>
    <row r="1329" spans="34:35" hidden="1" x14ac:dyDescent="0.2">
      <c r="AH1329" s="5" t="s">
        <v>572</v>
      </c>
      <c r="AI1329" s="5" t="s">
        <v>50</v>
      </c>
    </row>
    <row r="1330" spans="34:35" hidden="1" x14ac:dyDescent="0.2">
      <c r="AH1330" s="5" t="s">
        <v>573</v>
      </c>
      <c r="AI1330" s="5" t="s">
        <v>51</v>
      </c>
    </row>
    <row r="1331" spans="34:35" hidden="1" x14ac:dyDescent="0.2">
      <c r="AH1331" s="5" t="s">
        <v>106</v>
      </c>
      <c r="AI1331" s="5" t="s">
        <v>113</v>
      </c>
    </row>
    <row r="1332" spans="34:35" hidden="1" x14ac:dyDescent="0.2">
      <c r="AH1332" s="5" t="s">
        <v>107</v>
      </c>
      <c r="AI1332" s="5" t="s">
        <v>66</v>
      </c>
    </row>
    <row r="1333" spans="34:35" hidden="1" x14ac:dyDescent="0.2">
      <c r="AH1333" s="5" t="s">
        <v>78</v>
      </c>
      <c r="AI1333" s="5" t="s">
        <v>77</v>
      </c>
    </row>
    <row r="1334" spans="34:35" hidden="1" x14ac:dyDescent="0.2">
      <c r="AH1334" s="5" t="s">
        <v>14</v>
      </c>
      <c r="AI1334" s="5" t="s">
        <v>30</v>
      </c>
    </row>
    <row r="1335" spans="34:35" hidden="1" x14ac:dyDescent="0.2">
      <c r="AH1335" s="5" t="s">
        <v>15</v>
      </c>
      <c r="AI1335" s="5" t="s">
        <v>31</v>
      </c>
    </row>
    <row r="1336" spans="34:35" hidden="1" x14ac:dyDescent="0.2">
      <c r="AH1336" s="5" t="s">
        <v>16</v>
      </c>
      <c r="AI1336" s="5" t="s">
        <v>32</v>
      </c>
    </row>
    <row r="1337" spans="34:35" hidden="1" x14ac:dyDescent="0.2">
      <c r="AH1337" s="5" t="s">
        <v>17</v>
      </c>
      <c r="AI1337" s="5" t="s">
        <v>33</v>
      </c>
    </row>
    <row r="1338" spans="34:35" hidden="1" x14ac:dyDescent="0.2">
      <c r="AH1338" s="5" t="s">
        <v>18</v>
      </c>
      <c r="AI1338" s="5" t="s">
        <v>34</v>
      </c>
    </row>
    <row r="1339" spans="34:35" hidden="1" x14ac:dyDescent="0.2">
      <c r="AH1339" s="5" t="s">
        <v>108</v>
      </c>
      <c r="AI1339" s="5" t="s">
        <v>114</v>
      </c>
    </row>
    <row r="1340" spans="34:35" hidden="1" x14ac:dyDescent="0.2">
      <c r="AH1340" s="5" t="s">
        <v>19</v>
      </c>
      <c r="AI1340" s="5" t="s">
        <v>35</v>
      </c>
    </row>
    <row r="1341" spans="34:35" hidden="1" x14ac:dyDescent="0.2">
      <c r="AH1341" s="5" t="s">
        <v>20</v>
      </c>
      <c r="AI1341" s="5" t="s">
        <v>36</v>
      </c>
    </row>
    <row r="1342" spans="34:35" hidden="1" x14ac:dyDescent="0.2">
      <c r="AH1342" s="5" t="s">
        <v>22</v>
      </c>
      <c r="AI1342" s="5" t="s">
        <v>38</v>
      </c>
    </row>
    <row r="1343" spans="34:35" hidden="1" x14ac:dyDescent="0.2">
      <c r="AH1343" s="5" t="s">
        <v>358</v>
      </c>
      <c r="AI1343" s="5" t="s">
        <v>39</v>
      </c>
    </row>
    <row r="1344" spans="34:35" hidden="1" x14ac:dyDescent="0.2">
      <c r="AH1344" s="5" t="s">
        <v>54</v>
      </c>
      <c r="AI1344" s="5" t="s">
        <v>61</v>
      </c>
    </row>
    <row r="1345" spans="34:35" hidden="1" x14ac:dyDescent="0.2">
      <c r="AH1345" s="5" t="s">
        <v>60</v>
      </c>
      <c r="AI1345" s="5" t="s">
        <v>66</v>
      </c>
    </row>
    <row r="1346" spans="34:35" hidden="1" x14ac:dyDescent="0.2">
      <c r="AH1346" s="5" t="s">
        <v>452</v>
      </c>
      <c r="AI1346" s="5" t="s">
        <v>153</v>
      </c>
    </row>
    <row r="1347" spans="34:35" hidden="1" x14ac:dyDescent="0.2">
      <c r="AH1347" s="5" t="s">
        <v>453</v>
      </c>
      <c r="AI1347" s="5" t="s">
        <v>454</v>
      </c>
    </row>
    <row r="1348" spans="34:35" hidden="1" x14ac:dyDescent="0.2">
      <c r="AH1348" s="5" t="s">
        <v>575</v>
      </c>
      <c r="AI1348" s="5" t="s">
        <v>523</v>
      </c>
    </row>
    <row r="1349" spans="34:35" hidden="1" x14ac:dyDescent="0.2">
      <c r="AH1349" s="5" t="s">
        <v>127</v>
      </c>
      <c r="AI1349" s="5" t="s">
        <v>957</v>
      </c>
    </row>
    <row r="1350" spans="34:35" ht="13.5" hidden="1" thickBot="1" x14ac:dyDescent="0.25">
      <c r="AH1350" s="8" t="s">
        <v>24</v>
      </c>
      <c r="AI1350" s="8" t="s">
        <v>40</v>
      </c>
    </row>
  </sheetData>
  <autoFilter ref="A2:AD247" xr:uid="{402010D7-C904-473C-BFC9-98C0243DC228}"/>
  <mergeCells count="2">
    <mergeCell ref="A2:A6"/>
    <mergeCell ref="B2:B6"/>
  </mergeCells>
  <conditionalFormatting sqref="A7:AD247">
    <cfRule type="expression" dxfId="1" priority="1">
      <formula>SEARCH(Pesquisa,$A7&amp;$B7)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4782D-DBCA-449E-B23D-FA3F01100C2F}">
  <sheetPr>
    <tabColor rgb="FFFFFF00"/>
  </sheetPr>
  <dimension ref="A1:AD248"/>
  <sheetViews>
    <sheetView tabSelected="1" zoomScale="106" zoomScaleNormal="106" workbookViewId="0">
      <pane xSplit="2" ySplit="6" topLeftCell="O7" activePane="bottomRight" state="frozen"/>
      <selection pane="topRight" activeCell="C1" sqref="C1"/>
      <selection pane="bottomLeft" activeCell="A7" sqref="A7"/>
      <selection pane="bottomRight" activeCell="B194" sqref="B194"/>
    </sheetView>
  </sheetViews>
  <sheetFormatPr defaultColWidth="0" defaultRowHeight="12.75" zeroHeight="1" x14ac:dyDescent="0.2"/>
  <cols>
    <col min="1" max="1" width="11.42578125" customWidth="1"/>
    <col min="2" max="2" width="71.7109375" customWidth="1"/>
    <col min="3" max="3" width="13.7109375" bestFit="1" customWidth="1"/>
    <col min="4" max="4" width="9" bestFit="1" customWidth="1"/>
    <col min="5" max="5" width="13.7109375" bestFit="1" customWidth="1"/>
    <col min="6" max="6" width="12.7109375" bestFit="1" customWidth="1"/>
    <col min="7" max="7" width="13.7109375" bestFit="1" customWidth="1"/>
    <col min="8" max="8" width="8.5703125" bestFit="1" customWidth="1"/>
    <col min="9" max="10" width="13.7109375" bestFit="1" customWidth="1"/>
    <col min="11" max="18" width="9" bestFit="1" customWidth="1"/>
    <col min="19" max="19" width="15.5703125" bestFit="1" customWidth="1"/>
    <col min="20" max="21" width="13.7109375" bestFit="1" customWidth="1"/>
    <col min="22" max="22" width="10" bestFit="1" customWidth="1"/>
    <col min="23" max="28" width="9" bestFit="1" customWidth="1"/>
    <col min="29" max="29" width="12.7109375" bestFit="1" customWidth="1"/>
    <col min="30" max="30" width="9" bestFit="1" customWidth="1"/>
    <col min="31" max="16384" width="9.140625" hidden="1"/>
  </cols>
  <sheetData>
    <row r="1" spans="1:30" ht="15" customHeight="1" x14ac:dyDescent="0.2">
      <c r="A1" s="63" t="s">
        <v>959</v>
      </c>
      <c r="B1" s="86"/>
      <c r="T1" s="100" t="s">
        <v>963</v>
      </c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2" spans="1:30" ht="147" customHeight="1" x14ac:dyDescent="0.2">
      <c r="A2" s="103" t="s">
        <v>960</v>
      </c>
      <c r="B2" s="101" t="s">
        <v>961</v>
      </c>
      <c r="C2" s="39" t="s">
        <v>557</v>
      </c>
      <c r="D2" s="39" t="s">
        <v>509</v>
      </c>
      <c r="E2" s="40" t="s">
        <v>937</v>
      </c>
      <c r="F2" s="40" t="s">
        <v>938</v>
      </c>
      <c r="G2" s="40" t="s">
        <v>939</v>
      </c>
      <c r="H2" s="40" t="s">
        <v>940</v>
      </c>
      <c r="I2" s="39" t="s">
        <v>213</v>
      </c>
      <c r="J2" s="39" t="s">
        <v>210</v>
      </c>
      <c r="K2" s="39" t="s">
        <v>703</v>
      </c>
      <c r="L2" s="40" t="s">
        <v>943</v>
      </c>
      <c r="M2" s="40" t="s">
        <v>936</v>
      </c>
      <c r="N2" s="39" t="s">
        <v>211</v>
      </c>
      <c r="O2" s="39" t="s">
        <v>216</v>
      </c>
      <c r="P2" s="39" t="s">
        <v>249</v>
      </c>
      <c r="Q2" s="39" t="s">
        <v>548</v>
      </c>
      <c r="R2" s="39" t="s">
        <v>896</v>
      </c>
      <c r="S2" s="39" t="s">
        <v>757</v>
      </c>
      <c r="T2" s="39" t="s">
        <v>754</v>
      </c>
      <c r="U2" s="40" t="s">
        <v>941</v>
      </c>
      <c r="V2" s="40" t="s">
        <v>942</v>
      </c>
      <c r="W2" s="39" t="s">
        <v>520</v>
      </c>
      <c r="X2" s="39" t="s">
        <v>217</v>
      </c>
      <c r="Y2" s="39" t="s">
        <v>873</v>
      </c>
      <c r="Z2" s="39" t="s">
        <v>716</v>
      </c>
      <c r="AA2" s="39" t="s">
        <v>206</v>
      </c>
      <c r="AB2" s="39" t="s">
        <v>510</v>
      </c>
      <c r="AC2" s="39" t="s">
        <v>205</v>
      </c>
      <c r="AD2" s="39" t="s">
        <v>209</v>
      </c>
    </row>
    <row r="3" spans="1:30" x14ac:dyDescent="0.2">
      <c r="A3" s="104"/>
      <c r="B3" s="102"/>
      <c r="C3" s="53" t="s">
        <v>556</v>
      </c>
      <c r="D3" s="53" t="s">
        <v>507</v>
      </c>
      <c r="E3" s="53" t="s">
        <v>568</v>
      </c>
      <c r="F3" s="53" t="s">
        <v>944</v>
      </c>
      <c r="G3" s="53" t="s">
        <v>232</v>
      </c>
      <c r="H3" s="56" t="s">
        <v>231</v>
      </c>
      <c r="I3" s="53" t="s">
        <v>472</v>
      </c>
      <c r="J3" s="53" t="s">
        <v>233</v>
      </c>
      <c r="K3" s="53" t="s">
        <v>388</v>
      </c>
      <c r="L3" s="53" t="s">
        <v>580</v>
      </c>
      <c r="M3" s="53" t="s">
        <v>234</v>
      </c>
      <c r="N3" s="53" t="s">
        <v>235</v>
      </c>
      <c r="O3" s="53" t="s">
        <v>471</v>
      </c>
      <c r="P3" s="53" t="s">
        <v>265</v>
      </c>
      <c r="Q3" s="53" t="s">
        <v>549</v>
      </c>
      <c r="R3" s="53" t="s">
        <v>721</v>
      </c>
      <c r="S3" s="53" t="s">
        <v>512</v>
      </c>
      <c r="T3" s="53" t="s">
        <v>236</v>
      </c>
      <c r="U3" s="53" t="s">
        <v>414</v>
      </c>
      <c r="V3" s="53" t="s">
        <v>237</v>
      </c>
      <c r="W3" s="53" t="s">
        <v>519</v>
      </c>
      <c r="X3" s="53" t="s">
        <v>252</v>
      </c>
      <c r="Y3" s="53" t="s">
        <v>872</v>
      </c>
      <c r="Z3" s="53" t="s">
        <v>715</v>
      </c>
      <c r="AA3" s="53" t="s">
        <v>871</v>
      </c>
      <c r="AB3" s="53" t="s">
        <v>513</v>
      </c>
      <c r="AC3" s="53" t="s">
        <v>579</v>
      </c>
      <c r="AD3" s="53" t="s">
        <v>230</v>
      </c>
    </row>
    <row r="4" spans="1:30" x14ac:dyDescent="0.2">
      <c r="A4" s="104"/>
      <c r="B4" s="102"/>
      <c r="C4" s="58">
        <v>45415</v>
      </c>
      <c r="D4" s="58">
        <v>45091</v>
      </c>
      <c r="E4" s="58">
        <v>45458</v>
      </c>
      <c r="F4" s="59">
        <v>46020</v>
      </c>
      <c r="G4" s="58">
        <v>45436</v>
      </c>
      <c r="H4" s="52" t="s">
        <v>226</v>
      </c>
      <c r="I4" s="58">
        <v>46201</v>
      </c>
      <c r="J4" s="58">
        <v>44911</v>
      </c>
      <c r="K4" s="58">
        <v>44746</v>
      </c>
      <c r="L4" s="58">
        <v>45484</v>
      </c>
      <c r="M4" s="58">
        <v>45044</v>
      </c>
      <c r="N4" s="58">
        <v>46424</v>
      </c>
      <c r="O4" s="58">
        <v>46201</v>
      </c>
      <c r="P4" s="59">
        <v>46363</v>
      </c>
      <c r="Q4" s="58">
        <v>45392</v>
      </c>
      <c r="R4" s="58">
        <v>45262</v>
      </c>
      <c r="S4" s="59">
        <v>44739</v>
      </c>
      <c r="T4" s="59">
        <v>44708</v>
      </c>
      <c r="U4" s="59">
        <v>44874</v>
      </c>
      <c r="V4" s="58">
        <v>44729</v>
      </c>
      <c r="W4" s="58">
        <v>45358</v>
      </c>
      <c r="X4" s="58">
        <v>45391</v>
      </c>
      <c r="Y4" s="58">
        <v>46351</v>
      </c>
      <c r="Z4" s="58">
        <v>45136</v>
      </c>
      <c r="AA4" s="58">
        <v>46198</v>
      </c>
      <c r="AB4" s="58">
        <v>45350</v>
      </c>
      <c r="AC4" s="59">
        <v>45471</v>
      </c>
      <c r="AD4" s="58">
        <v>44797</v>
      </c>
    </row>
    <row r="5" spans="1:30" x14ac:dyDescent="0.2">
      <c r="A5" s="90"/>
      <c r="B5" s="88">
        <f ca="1">NOW()</f>
        <v>44701.63947858796</v>
      </c>
      <c r="C5" s="60"/>
      <c r="D5" s="60"/>
      <c r="E5" s="60"/>
      <c r="F5" s="61" t="s">
        <v>889</v>
      </c>
      <c r="G5" s="60"/>
      <c r="H5" s="51"/>
      <c r="I5" s="60"/>
      <c r="J5" s="60"/>
      <c r="K5" s="60"/>
      <c r="L5" s="60"/>
      <c r="M5" s="60"/>
      <c r="N5" s="60"/>
      <c r="O5" s="60"/>
      <c r="P5" s="62"/>
      <c r="Q5" s="60"/>
      <c r="R5" s="60"/>
      <c r="S5" s="62"/>
      <c r="T5" s="62"/>
      <c r="U5" s="54" t="s">
        <v>888</v>
      </c>
      <c r="V5" s="60"/>
      <c r="W5" s="60"/>
      <c r="X5" s="60"/>
      <c r="Y5" s="60"/>
      <c r="Z5" s="60"/>
      <c r="AA5" s="60"/>
      <c r="AB5" s="60"/>
      <c r="AC5" s="55" t="s">
        <v>946</v>
      </c>
      <c r="AD5" s="60"/>
    </row>
    <row r="6" spans="1:30" x14ac:dyDescent="0.2">
      <c r="A6" s="89"/>
      <c r="B6" s="87" t="s">
        <v>964</v>
      </c>
      <c r="C6" s="60"/>
      <c r="D6" s="60"/>
      <c r="E6" s="60"/>
      <c r="F6" s="61">
        <v>45336</v>
      </c>
      <c r="G6" s="60"/>
      <c r="H6" s="51"/>
      <c r="I6" s="60"/>
      <c r="J6" s="60"/>
      <c r="K6" s="60"/>
      <c r="L6" s="60"/>
      <c r="M6" s="60"/>
      <c r="N6" s="60"/>
      <c r="O6" s="60"/>
      <c r="P6" s="62"/>
      <c r="Q6" s="60"/>
      <c r="R6" s="60"/>
      <c r="S6" s="62"/>
      <c r="T6" s="62"/>
      <c r="U6" s="61">
        <v>46371</v>
      </c>
      <c r="V6" s="60"/>
      <c r="W6" s="60"/>
      <c r="X6" s="60"/>
      <c r="Y6" s="60"/>
      <c r="Z6" s="60"/>
      <c r="AA6" s="60"/>
      <c r="AB6" s="60"/>
      <c r="AC6" s="61">
        <v>45593</v>
      </c>
      <c r="AD6" s="60"/>
    </row>
    <row r="7" spans="1:30" x14ac:dyDescent="0.2">
      <c r="A7" s="57" t="s">
        <v>269</v>
      </c>
      <c r="B7" s="64" t="s">
        <v>270</v>
      </c>
      <c r="C7" s="38" t="s">
        <v>227</v>
      </c>
      <c r="D7" s="38" t="s">
        <v>227</v>
      </c>
      <c r="E7" s="38" t="s">
        <v>227</v>
      </c>
      <c r="F7" s="38" t="s">
        <v>493</v>
      </c>
      <c r="G7" s="38" t="s">
        <v>227</v>
      </c>
      <c r="H7" s="38" t="s">
        <v>227</v>
      </c>
      <c r="I7" s="38" t="s">
        <v>227</v>
      </c>
      <c r="J7" s="38" t="s">
        <v>227</v>
      </c>
      <c r="K7" s="38" t="s">
        <v>227</v>
      </c>
      <c r="L7" s="38" t="s">
        <v>227</v>
      </c>
      <c r="M7" s="38" t="s">
        <v>227</v>
      </c>
      <c r="N7" s="38" t="s">
        <v>227</v>
      </c>
      <c r="O7" s="38" t="s">
        <v>227</v>
      </c>
      <c r="P7" s="38" t="s">
        <v>227</v>
      </c>
      <c r="Q7" s="38" t="s">
        <v>227</v>
      </c>
      <c r="R7" s="38" t="s">
        <v>227</v>
      </c>
      <c r="S7" s="38" t="s">
        <v>227</v>
      </c>
      <c r="T7" s="38" t="s">
        <v>227</v>
      </c>
      <c r="U7" s="38" t="s">
        <v>227</v>
      </c>
      <c r="V7" s="38" t="s">
        <v>227</v>
      </c>
      <c r="W7" s="38" t="s">
        <v>227</v>
      </c>
      <c r="X7" s="38" t="s">
        <v>227</v>
      </c>
      <c r="Y7" s="38" t="s">
        <v>227</v>
      </c>
      <c r="Z7" s="38" t="s">
        <v>227</v>
      </c>
      <c r="AA7" s="38" t="s">
        <v>227</v>
      </c>
      <c r="AB7" s="38" t="s">
        <v>227</v>
      </c>
      <c r="AC7" s="38" t="s">
        <v>227</v>
      </c>
      <c r="AD7" s="38" t="s">
        <v>227</v>
      </c>
    </row>
    <row r="8" spans="1:30" x14ac:dyDescent="0.2">
      <c r="A8" s="57" t="s">
        <v>271</v>
      </c>
      <c r="B8" s="64" t="s">
        <v>272</v>
      </c>
      <c r="C8" s="38" t="s">
        <v>227</v>
      </c>
      <c r="D8" s="38" t="s">
        <v>227</v>
      </c>
      <c r="E8" s="38" t="s">
        <v>227</v>
      </c>
      <c r="F8" s="38" t="s">
        <v>778</v>
      </c>
      <c r="G8" s="38" t="s">
        <v>227</v>
      </c>
      <c r="H8" s="38" t="s">
        <v>227</v>
      </c>
      <c r="I8" s="38" t="s">
        <v>227</v>
      </c>
      <c r="J8" s="38" t="s">
        <v>227</v>
      </c>
      <c r="K8" s="38" t="s">
        <v>227</v>
      </c>
      <c r="L8" s="38" t="s">
        <v>227</v>
      </c>
      <c r="M8" s="38" t="s">
        <v>227</v>
      </c>
      <c r="N8" s="38" t="s">
        <v>227</v>
      </c>
      <c r="O8" s="38" t="s">
        <v>227</v>
      </c>
      <c r="P8" s="38" t="s">
        <v>227</v>
      </c>
      <c r="Q8" s="38" t="s">
        <v>227</v>
      </c>
      <c r="R8" s="38" t="s">
        <v>227</v>
      </c>
      <c r="S8" s="38" t="s">
        <v>227</v>
      </c>
      <c r="T8" s="38" t="s">
        <v>227</v>
      </c>
      <c r="U8" s="38" t="s">
        <v>227</v>
      </c>
      <c r="V8" s="38" t="s">
        <v>227</v>
      </c>
      <c r="W8" s="38" t="s">
        <v>227</v>
      </c>
      <c r="X8" s="38" t="s">
        <v>227</v>
      </c>
      <c r="Y8" s="38" t="s">
        <v>227</v>
      </c>
      <c r="Z8" s="38" t="s">
        <v>227</v>
      </c>
      <c r="AA8" s="38" t="s">
        <v>227</v>
      </c>
      <c r="AB8" s="38" t="s">
        <v>227</v>
      </c>
      <c r="AC8" s="38" t="s">
        <v>227</v>
      </c>
      <c r="AD8" s="38" t="s">
        <v>227</v>
      </c>
    </row>
    <row r="9" spans="1:30" x14ac:dyDescent="0.2">
      <c r="A9" s="57" t="s">
        <v>53</v>
      </c>
      <c r="B9" s="64" t="s">
        <v>690</v>
      </c>
      <c r="C9" s="38" t="s">
        <v>227</v>
      </c>
      <c r="D9" s="38" t="s">
        <v>227</v>
      </c>
      <c r="E9" s="38" t="s">
        <v>227</v>
      </c>
      <c r="F9" s="38" t="s">
        <v>493</v>
      </c>
      <c r="G9" s="38" t="s">
        <v>227</v>
      </c>
      <c r="H9" s="38" t="s">
        <v>227</v>
      </c>
      <c r="I9" s="38" t="s">
        <v>227</v>
      </c>
      <c r="J9" s="38" t="s">
        <v>227</v>
      </c>
      <c r="K9" s="38" t="s">
        <v>227</v>
      </c>
      <c r="L9" s="38" t="s">
        <v>227</v>
      </c>
      <c r="M9" s="38" t="s">
        <v>227</v>
      </c>
      <c r="N9" s="38" t="s">
        <v>227</v>
      </c>
      <c r="O9" s="38" t="s">
        <v>227</v>
      </c>
      <c r="P9" s="38" t="s">
        <v>227</v>
      </c>
      <c r="Q9" s="38" t="s">
        <v>227</v>
      </c>
      <c r="R9" s="38" t="s">
        <v>227</v>
      </c>
      <c r="S9" s="38" t="s">
        <v>227</v>
      </c>
      <c r="T9" s="38" t="s">
        <v>227</v>
      </c>
      <c r="U9" s="38" t="s">
        <v>227</v>
      </c>
      <c r="V9" s="38" t="s">
        <v>257</v>
      </c>
      <c r="W9" s="38" t="s">
        <v>227</v>
      </c>
      <c r="X9" s="38" t="s">
        <v>227</v>
      </c>
      <c r="Y9" s="38" t="s">
        <v>227</v>
      </c>
      <c r="Z9" s="38" t="s">
        <v>227</v>
      </c>
      <c r="AA9" s="38" t="s">
        <v>227</v>
      </c>
      <c r="AB9" s="38" t="s">
        <v>227</v>
      </c>
      <c r="AC9" s="38" t="s">
        <v>227</v>
      </c>
      <c r="AD9" s="38" t="s">
        <v>227</v>
      </c>
    </row>
    <row r="10" spans="1:30" x14ac:dyDescent="0.2">
      <c r="A10" s="57" t="s">
        <v>273</v>
      </c>
      <c r="B10" s="64" t="s">
        <v>781</v>
      </c>
      <c r="C10" s="38" t="s">
        <v>227</v>
      </c>
      <c r="D10" s="38" t="s">
        <v>227</v>
      </c>
      <c r="E10" s="38" t="s">
        <v>227</v>
      </c>
      <c r="F10" s="38" t="s">
        <v>776</v>
      </c>
      <c r="G10" s="38" t="s">
        <v>227</v>
      </c>
      <c r="H10" s="38" t="s">
        <v>227</v>
      </c>
      <c r="I10" s="38" t="s">
        <v>227</v>
      </c>
      <c r="J10" s="38" t="s">
        <v>227</v>
      </c>
      <c r="K10" s="38" t="s">
        <v>227</v>
      </c>
      <c r="L10" s="38" t="s">
        <v>227</v>
      </c>
      <c r="M10" s="38" t="s">
        <v>227</v>
      </c>
      <c r="N10" s="38" t="s">
        <v>227</v>
      </c>
      <c r="O10" s="38" t="s">
        <v>227</v>
      </c>
      <c r="P10" s="38" t="s">
        <v>227</v>
      </c>
      <c r="Q10" s="38" t="s">
        <v>227</v>
      </c>
      <c r="R10" s="38" t="s">
        <v>227</v>
      </c>
      <c r="S10" s="38" t="s">
        <v>227</v>
      </c>
      <c r="T10" s="38" t="s">
        <v>227</v>
      </c>
      <c r="U10" s="38" t="s">
        <v>227</v>
      </c>
      <c r="V10" s="38" t="s">
        <v>227</v>
      </c>
      <c r="W10" s="38" t="s">
        <v>227</v>
      </c>
      <c r="X10" s="38" t="s">
        <v>227</v>
      </c>
      <c r="Y10" s="38" t="s">
        <v>227</v>
      </c>
      <c r="Z10" s="38" t="s">
        <v>227</v>
      </c>
      <c r="AA10" s="38" t="s">
        <v>227</v>
      </c>
      <c r="AB10" s="38" t="s">
        <v>227</v>
      </c>
      <c r="AC10" s="38" t="s">
        <v>227</v>
      </c>
      <c r="AD10" s="38" t="s">
        <v>227</v>
      </c>
    </row>
    <row r="11" spans="1:30" x14ac:dyDescent="0.2">
      <c r="A11" s="57" t="s">
        <v>274</v>
      </c>
      <c r="B11" s="64" t="s">
        <v>275</v>
      </c>
      <c r="C11" s="38" t="s">
        <v>227</v>
      </c>
      <c r="D11" s="38" t="s">
        <v>227</v>
      </c>
      <c r="E11" s="38" t="s">
        <v>227</v>
      </c>
      <c r="F11" s="38" t="s">
        <v>778</v>
      </c>
      <c r="G11" s="38" t="s">
        <v>227</v>
      </c>
      <c r="H11" s="38" t="s">
        <v>227</v>
      </c>
      <c r="I11" s="38" t="s">
        <v>227</v>
      </c>
      <c r="J11" s="38" t="s">
        <v>227</v>
      </c>
      <c r="K11" s="38" t="s">
        <v>227</v>
      </c>
      <c r="L11" s="38" t="s">
        <v>227</v>
      </c>
      <c r="M11" s="38" t="s">
        <v>227</v>
      </c>
      <c r="N11" s="38" t="s">
        <v>227</v>
      </c>
      <c r="O11" s="38" t="s">
        <v>227</v>
      </c>
      <c r="P11" s="38" t="s">
        <v>227</v>
      </c>
      <c r="Q11" s="38" t="s">
        <v>227</v>
      </c>
      <c r="R11" s="38" t="s">
        <v>227</v>
      </c>
      <c r="S11" s="38" t="s">
        <v>227</v>
      </c>
      <c r="T11" s="38" t="s">
        <v>227</v>
      </c>
      <c r="U11" s="38" t="s">
        <v>227</v>
      </c>
      <c r="V11" s="38" t="s">
        <v>227</v>
      </c>
      <c r="W11" s="38" t="s">
        <v>227</v>
      </c>
      <c r="X11" s="38" t="s">
        <v>227</v>
      </c>
      <c r="Y11" s="38" t="s">
        <v>227</v>
      </c>
      <c r="Z11" s="38" t="s">
        <v>227</v>
      </c>
      <c r="AA11" s="38" t="s">
        <v>227</v>
      </c>
      <c r="AB11" s="38" t="s">
        <v>227</v>
      </c>
      <c r="AC11" s="38" t="s">
        <v>227</v>
      </c>
      <c r="AD11" s="38" t="s">
        <v>227</v>
      </c>
    </row>
    <row r="12" spans="1:30" x14ac:dyDescent="0.2">
      <c r="A12" s="57" t="s">
        <v>276</v>
      </c>
      <c r="B12" s="64" t="s">
        <v>277</v>
      </c>
      <c r="C12" s="38" t="s">
        <v>227</v>
      </c>
      <c r="D12" s="38" t="s">
        <v>227</v>
      </c>
      <c r="E12" s="38" t="s">
        <v>227</v>
      </c>
      <c r="F12" s="38" t="s">
        <v>776</v>
      </c>
      <c r="G12" s="38" t="s">
        <v>227</v>
      </c>
      <c r="H12" s="38" t="s">
        <v>227</v>
      </c>
      <c r="I12" s="38" t="s">
        <v>227</v>
      </c>
      <c r="J12" s="38" t="s">
        <v>227</v>
      </c>
      <c r="K12" s="38" t="s">
        <v>227</v>
      </c>
      <c r="L12" s="38" t="s">
        <v>227</v>
      </c>
      <c r="M12" s="38" t="s">
        <v>227</v>
      </c>
      <c r="N12" s="38" t="s">
        <v>227</v>
      </c>
      <c r="O12" s="38" t="s">
        <v>227</v>
      </c>
      <c r="P12" s="38" t="s">
        <v>227</v>
      </c>
      <c r="Q12" s="38" t="s">
        <v>227</v>
      </c>
      <c r="R12" s="38" t="s">
        <v>227</v>
      </c>
      <c r="S12" s="38" t="s">
        <v>227</v>
      </c>
      <c r="T12" s="38" t="s">
        <v>227</v>
      </c>
      <c r="U12" s="38" t="s">
        <v>227</v>
      </c>
      <c r="V12" s="38" t="s">
        <v>227</v>
      </c>
      <c r="W12" s="38" t="s">
        <v>227</v>
      </c>
      <c r="X12" s="38" t="s">
        <v>227</v>
      </c>
      <c r="Y12" s="38" t="s">
        <v>227</v>
      </c>
      <c r="Z12" s="38" t="s">
        <v>227</v>
      </c>
      <c r="AA12" s="38" t="s">
        <v>227</v>
      </c>
      <c r="AB12" s="38" t="s">
        <v>227</v>
      </c>
      <c r="AC12" s="38" t="s">
        <v>227</v>
      </c>
      <c r="AD12" s="38" t="s">
        <v>227</v>
      </c>
    </row>
    <row r="13" spans="1:30" x14ac:dyDescent="0.2">
      <c r="A13" s="57" t="s">
        <v>278</v>
      </c>
      <c r="B13" s="64" t="s">
        <v>279</v>
      </c>
      <c r="C13" s="38" t="s">
        <v>227</v>
      </c>
      <c r="D13" s="38" t="s">
        <v>227</v>
      </c>
      <c r="E13" s="38" t="s">
        <v>227</v>
      </c>
      <c r="F13" s="38" t="s">
        <v>776</v>
      </c>
      <c r="G13" s="38" t="s">
        <v>227</v>
      </c>
      <c r="H13" s="38" t="s">
        <v>227</v>
      </c>
      <c r="I13" s="38" t="s">
        <v>227</v>
      </c>
      <c r="J13" s="38" t="s">
        <v>227</v>
      </c>
      <c r="K13" s="38" t="s">
        <v>227</v>
      </c>
      <c r="L13" s="38" t="s">
        <v>227</v>
      </c>
      <c r="M13" s="38" t="s">
        <v>227</v>
      </c>
      <c r="N13" s="38" t="s">
        <v>227</v>
      </c>
      <c r="O13" s="38" t="s">
        <v>227</v>
      </c>
      <c r="P13" s="38" t="s">
        <v>227</v>
      </c>
      <c r="Q13" s="38" t="s">
        <v>227</v>
      </c>
      <c r="R13" s="38" t="s">
        <v>227</v>
      </c>
      <c r="S13" s="38" t="s">
        <v>227</v>
      </c>
      <c r="T13" s="38" t="s">
        <v>227</v>
      </c>
      <c r="U13" s="38" t="s">
        <v>227</v>
      </c>
      <c r="V13" s="38" t="s">
        <v>227</v>
      </c>
      <c r="W13" s="38" t="s">
        <v>227</v>
      </c>
      <c r="X13" s="38" t="s">
        <v>227</v>
      </c>
      <c r="Y13" s="38" t="s">
        <v>227</v>
      </c>
      <c r="Z13" s="38" t="s">
        <v>227</v>
      </c>
      <c r="AA13" s="38" t="s">
        <v>227</v>
      </c>
      <c r="AB13" s="38" t="s">
        <v>227</v>
      </c>
      <c r="AC13" s="38" t="s">
        <v>227</v>
      </c>
      <c r="AD13" s="38" t="s">
        <v>227</v>
      </c>
    </row>
    <row r="14" spans="1:30" x14ac:dyDescent="0.2">
      <c r="A14" s="57" t="s">
        <v>280</v>
      </c>
      <c r="B14" s="64" t="s">
        <v>281</v>
      </c>
      <c r="C14" s="38" t="s">
        <v>227</v>
      </c>
      <c r="D14" s="38" t="s">
        <v>227</v>
      </c>
      <c r="E14" s="38" t="s">
        <v>227</v>
      </c>
      <c r="F14" s="38" t="s">
        <v>776</v>
      </c>
      <c r="G14" s="38" t="s">
        <v>227</v>
      </c>
      <c r="H14" s="38" t="s">
        <v>227</v>
      </c>
      <c r="I14" s="38" t="s">
        <v>227</v>
      </c>
      <c r="J14" s="38" t="s">
        <v>227</v>
      </c>
      <c r="K14" s="38" t="s">
        <v>227</v>
      </c>
      <c r="L14" s="38" t="s">
        <v>227</v>
      </c>
      <c r="M14" s="38" t="s">
        <v>227</v>
      </c>
      <c r="N14" s="38" t="s">
        <v>227</v>
      </c>
      <c r="O14" s="38" t="s">
        <v>227</v>
      </c>
      <c r="P14" s="38" t="s">
        <v>227</v>
      </c>
      <c r="Q14" s="38" t="s">
        <v>227</v>
      </c>
      <c r="R14" s="38" t="s">
        <v>227</v>
      </c>
      <c r="S14" s="38" t="s">
        <v>227</v>
      </c>
      <c r="T14" s="38" t="s">
        <v>227</v>
      </c>
      <c r="U14" s="38" t="s">
        <v>227</v>
      </c>
      <c r="V14" s="38" t="s">
        <v>227</v>
      </c>
      <c r="W14" s="38" t="s">
        <v>227</v>
      </c>
      <c r="X14" s="38" t="s">
        <v>227</v>
      </c>
      <c r="Y14" s="38" t="s">
        <v>227</v>
      </c>
      <c r="Z14" s="38" t="s">
        <v>227</v>
      </c>
      <c r="AA14" s="38" t="s">
        <v>227</v>
      </c>
      <c r="AB14" s="38" t="s">
        <v>227</v>
      </c>
      <c r="AC14" s="38" t="s">
        <v>227</v>
      </c>
      <c r="AD14" s="38" t="s">
        <v>227</v>
      </c>
    </row>
    <row r="15" spans="1:30" x14ac:dyDescent="0.2">
      <c r="A15" s="57" t="s">
        <v>282</v>
      </c>
      <c r="B15" s="64" t="s">
        <v>283</v>
      </c>
      <c r="C15" s="38" t="s">
        <v>227</v>
      </c>
      <c r="D15" s="38" t="s">
        <v>227</v>
      </c>
      <c r="E15" s="38" t="s">
        <v>227</v>
      </c>
      <c r="F15" s="38" t="s">
        <v>207</v>
      </c>
      <c r="G15" s="38" t="s">
        <v>227</v>
      </c>
      <c r="H15" s="38" t="s">
        <v>227</v>
      </c>
      <c r="I15" s="38" t="s">
        <v>227</v>
      </c>
      <c r="J15" s="38" t="s">
        <v>227</v>
      </c>
      <c r="K15" s="38" t="s">
        <v>227</v>
      </c>
      <c r="L15" s="38" t="s">
        <v>227</v>
      </c>
      <c r="M15" s="38" t="s">
        <v>227</v>
      </c>
      <c r="N15" s="38" t="s">
        <v>227</v>
      </c>
      <c r="O15" s="38" t="s">
        <v>227</v>
      </c>
      <c r="P15" s="38" t="s">
        <v>227</v>
      </c>
      <c r="Q15" s="38" t="s">
        <v>227</v>
      </c>
      <c r="R15" s="38" t="s">
        <v>227</v>
      </c>
      <c r="S15" s="38" t="s">
        <v>227</v>
      </c>
      <c r="T15" s="38" t="s">
        <v>227</v>
      </c>
      <c r="U15" s="38" t="s">
        <v>227</v>
      </c>
      <c r="V15" s="38" t="s">
        <v>227</v>
      </c>
      <c r="W15" s="38" t="s">
        <v>227</v>
      </c>
      <c r="X15" s="38" t="s">
        <v>227</v>
      </c>
      <c r="Y15" s="38" t="s">
        <v>227</v>
      </c>
      <c r="Z15" s="38" t="s">
        <v>227</v>
      </c>
      <c r="AA15" s="38" t="s">
        <v>227</v>
      </c>
      <c r="AB15" s="38" t="s">
        <v>227</v>
      </c>
      <c r="AC15" s="38" t="s">
        <v>227</v>
      </c>
      <c r="AD15" s="38" t="s">
        <v>227</v>
      </c>
    </row>
    <row r="16" spans="1:30" x14ac:dyDescent="0.2">
      <c r="A16" s="57" t="s">
        <v>284</v>
      </c>
      <c r="B16" s="64" t="s">
        <v>277</v>
      </c>
      <c r="C16" s="38" t="s">
        <v>227</v>
      </c>
      <c r="D16" s="38" t="s">
        <v>227</v>
      </c>
      <c r="E16" s="38" t="s">
        <v>227</v>
      </c>
      <c r="F16" s="38" t="s">
        <v>776</v>
      </c>
      <c r="G16" s="38" t="s">
        <v>227</v>
      </c>
      <c r="H16" s="38" t="s">
        <v>227</v>
      </c>
      <c r="I16" s="38" t="s">
        <v>227</v>
      </c>
      <c r="J16" s="38" t="s">
        <v>227</v>
      </c>
      <c r="K16" s="38" t="s">
        <v>227</v>
      </c>
      <c r="L16" s="38" t="s">
        <v>227</v>
      </c>
      <c r="M16" s="38" t="s">
        <v>227</v>
      </c>
      <c r="N16" s="38" t="s">
        <v>227</v>
      </c>
      <c r="O16" s="38" t="s">
        <v>227</v>
      </c>
      <c r="P16" s="38" t="s">
        <v>227</v>
      </c>
      <c r="Q16" s="38" t="s">
        <v>227</v>
      </c>
      <c r="R16" s="38" t="s">
        <v>227</v>
      </c>
      <c r="S16" s="38" t="s">
        <v>227</v>
      </c>
      <c r="T16" s="38" t="s">
        <v>227</v>
      </c>
      <c r="U16" s="38" t="s">
        <v>227</v>
      </c>
      <c r="V16" s="38" t="s">
        <v>227</v>
      </c>
      <c r="W16" s="38" t="s">
        <v>227</v>
      </c>
      <c r="X16" s="38" t="s">
        <v>227</v>
      </c>
      <c r="Y16" s="38" t="s">
        <v>227</v>
      </c>
      <c r="Z16" s="38" t="s">
        <v>227</v>
      </c>
      <c r="AA16" s="38" t="s">
        <v>227</v>
      </c>
      <c r="AB16" s="38" t="s">
        <v>227</v>
      </c>
      <c r="AC16" s="38" t="s">
        <v>227</v>
      </c>
      <c r="AD16" s="38" t="s">
        <v>227</v>
      </c>
    </row>
    <row r="17" spans="1:30" x14ac:dyDescent="0.2">
      <c r="A17" s="57" t="s">
        <v>285</v>
      </c>
      <c r="B17" s="64" t="s">
        <v>281</v>
      </c>
      <c r="C17" s="38" t="s">
        <v>227</v>
      </c>
      <c r="D17" s="38" t="s">
        <v>227</v>
      </c>
      <c r="E17" s="38" t="s">
        <v>227</v>
      </c>
      <c r="F17" s="38" t="s">
        <v>778</v>
      </c>
      <c r="G17" s="38" t="s">
        <v>227</v>
      </c>
      <c r="H17" s="38" t="s">
        <v>227</v>
      </c>
      <c r="I17" s="38" t="s">
        <v>227</v>
      </c>
      <c r="J17" s="38" t="s">
        <v>227</v>
      </c>
      <c r="K17" s="38" t="s">
        <v>227</v>
      </c>
      <c r="L17" s="38" t="s">
        <v>136</v>
      </c>
      <c r="M17" s="38" t="s">
        <v>227</v>
      </c>
      <c r="N17" s="38" t="s">
        <v>227</v>
      </c>
      <c r="O17" s="38" t="s">
        <v>227</v>
      </c>
      <c r="P17" s="38" t="s">
        <v>227</v>
      </c>
      <c r="Q17" s="38" t="s">
        <v>227</v>
      </c>
      <c r="R17" s="38" t="s">
        <v>227</v>
      </c>
      <c r="S17" s="38" t="s">
        <v>227</v>
      </c>
      <c r="T17" s="38" t="s">
        <v>227</v>
      </c>
      <c r="U17" s="38" t="s">
        <v>227</v>
      </c>
      <c r="V17" s="38" t="s">
        <v>227</v>
      </c>
      <c r="W17" s="38" t="s">
        <v>227</v>
      </c>
      <c r="X17" s="38" t="s">
        <v>227</v>
      </c>
      <c r="Y17" s="38" t="s">
        <v>227</v>
      </c>
      <c r="Z17" s="38" t="s">
        <v>227</v>
      </c>
      <c r="AA17" s="38" t="s">
        <v>227</v>
      </c>
      <c r="AB17" s="38" t="s">
        <v>227</v>
      </c>
      <c r="AC17" s="38" t="s">
        <v>227</v>
      </c>
      <c r="AD17" s="38" t="s">
        <v>227</v>
      </c>
    </row>
    <row r="18" spans="1:30" x14ac:dyDescent="0.2">
      <c r="A18" s="57" t="s">
        <v>286</v>
      </c>
      <c r="B18" s="64" t="s">
        <v>287</v>
      </c>
      <c r="C18" s="38" t="s">
        <v>227</v>
      </c>
      <c r="D18" s="38" t="s">
        <v>227</v>
      </c>
      <c r="E18" s="38" t="s">
        <v>227</v>
      </c>
      <c r="F18" s="38" t="s">
        <v>780</v>
      </c>
      <c r="G18" s="38" t="s">
        <v>227</v>
      </c>
      <c r="H18" s="38" t="s">
        <v>227</v>
      </c>
      <c r="I18" s="38" t="s">
        <v>227</v>
      </c>
      <c r="J18" s="38" t="s">
        <v>227</v>
      </c>
      <c r="K18" s="38" t="s">
        <v>227</v>
      </c>
      <c r="L18" s="38" t="s">
        <v>227</v>
      </c>
      <c r="M18" s="38" t="s">
        <v>227</v>
      </c>
      <c r="N18" s="38" t="s">
        <v>227</v>
      </c>
      <c r="O18" s="38" t="s">
        <v>227</v>
      </c>
      <c r="P18" s="38" t="s">
        <v>227</v>
      </c>
      <c r="Q18" s="38" t="s">
        <v>227</v>
      </c>
      <c r="R18" s="38" t="s">
        <v>227</v>
      </c>
      <c r="S18" s="38" t="s">
        <v>227</v>
      </c>
      <c r="T18" s="38" t="s">
        <v>227</v>
      </c>
      <c r="U18" s="38" t="s">
        <v>227</v>
      </c>
      <c r="V18" s="38" t="s">
        <v>227</v>
      </c>
      <c r="W18" s="38" t="s">
        <v>227</v>
      </c>
      <c r="X18" s="38" t="s">
        <v>227</v>
      </c>
      <c r="Y18" s="38" t="s">
        <v>227</v>
      </c>
      <c r="Z18" s="38" t="s">
        <v>227</v>
      </c>
      <c r="AA18" s="38" t="s">
        <v>227</v>
      </c>
      <c r="AB18" s="38" t="s">
        <v>227</v>
      </c>
      <c r="AC18" s="38" t="s">
        <v>227</v>
      </c>
      <c r="AD18" s="38" t="s">
        <v>227</v>
      </c>
    </row>
    <row r="19" spans="1:30" x14ac:dyDescent="0.2">
      <c r="A19" s="57" t="s">
        <v>288</v>
      </c>
      <c r="B19" s="64" t="s">
        <v>281</v>
      </c>
      <c r="C19" s="38" t="s">
        <v>227</v>
      </c>
      <c r="D19" s="38" t="s">
        <v>227</v>
      </c>
      <c r="E19" s="38" t="s">
        <v>227</v>
      </c>
      <c r="F19" s="38" t="s">
        <v>776</v>
      </c>
      <c r="G19" s="38" t="s">
        <v>227</v>
      </c>
      <c r="H19" s="38" t="s">
        <v>227</v>
      </c>
      <c r="I19" s="38" t="s">
        <v>227</v>
      </c>
      <c r="J19" s="38" t="s">
        <v>227</v>
      </c>
      <c r="K19" s="38" t="s">
        <v>227</v>
      </c>
      <c r="L19" s="38" t="s">
        <v>227</v>
      </c>
      <c r="M19" s="38" t="s">
        <v>227</v>
      </c>
      <c r="N19" s="38" t="s">
        <v>227</v>
      </c>
      <c r="O19" s="38" t="s">
        <v>227</v>
      </c>
      <c r="P19" s="38" t="s">
        <v>227</v>
      </c>
      <c r="Q19" s="38" t="s">
        <v>227</v>
      </c>
      <c r="R19" s="38" t="s">
        <v>227</v>
      </c>
      <c r="S19" s="38" t="s">
        <v>227</v>
      </c>
      <c r="T19" s="38" t="s">
        <v>227</v>
      </c>
      <c r="U19" s="38" t="s">
        <v>227</v>
      </c>
      <c r="V19" s="38" t="s">
        <v>227</v>
      </c>
      <c r="W19" s="38" t="s">
        <v>227</v>
      </c>
      <c r="X19" s="38" t="s">
        <v>227</v>
      </c>
      <c r="Y19" s="38" t="s">
        <v>227</v>
      </c>
      <c r="Z19" s="38" t="s">
        <v>227</v>
      </c>
      <c r="AA19" s="38" t="s">
        <v>227</v>
      </c>
      <c r="AB19" s="38" t="s">
        <v>227</v>
      </c>
      <c r="AC19" s="38" t="s">
        <v>227</v>
      </c>
      <c r="AD19" s="38" t="s">
        <v>227</v>
      </c>
    </row>
    <row r="20" spans="1:30" x14ac:dyDescent="0.2">
      <c r="A20" s="57" t="s">
        <v>289</v>
      </c>
      <c r="B20" s="64" t="s">
        <v>287</v>
      </c>
      <c r="C20" s="38" t="s">
        <v>227</v>
      </c>
      <c r="D20" s="38" t="s">
        <v>227</v>
      </c>
      <c r="E20" s="38" t="s">
        <v>227</v>
      </c>
      <c r="F20" s="38" t="s">
        <v>776</v>
      </c>
      <c r="G20" s="38" t="s">
        <v>227</v>
      </c>
      <c r="H20" s="38" t="s">
        <v>227</v>
      </c>
      <c r="I20" s="38" t="s">
        <v>227</v>
      </c>
      <c r="J20" s="38" t="s">
        <v>227</v>
      </c>
      <c r="K20" s="38" t="s">
        <v>227</v>
      </c>
      <c r="L20" s="38" t="s">
        <v>227</v>
      </c>
      <c r="M20" s="38" t="s">
        <v>227</v>
      </c>
      <c r="N20" s="38" t="s">
        <v>227</v>
      </c>
      <c r="O20" s="38" t="s">
        <v>227</v>
      </c>
      <c r="P20" s="38" t="s">
        <v>227</v>
      </c>
      <c r="Q20" s="38" t="s">
        <v>227</v>
      </c>
      <c r="R20" s="38" t="s">
        <v>227</v>
      </c>
      <c r="S20" s="38" t="s">
        <v>227</v>
      </c>
      <c r="T20" s="38" t="s">
        <v>227</v>
      </c>
      <c r="U20" s="38" t="s">
        <v>227</v>
      </c>
      <c r="V20" s="38" t="s">
        <v>227</v>
      </c>
      <c r="W20" s="38" t="s">
        <v>227</v>
      </c>
      <c r="X20" s="38" t="s">
        <v>227</v>
      </c>
      <c r="Y20" s="38" t="s">
        <v>227</v>
      </c>
      <c r="Z20" s="38" t="s">
        <v>227</v>
      </c>
      <c r="AA20" s="38" t="s">
        <v>227</v>
      </c>
      <c r="AB20" s="38" t="s">
        <v>227</v>
      </c>
      <c r="AC20" s="38" t="s">
        <v>227</v>
      </c>
      <c r="AD20" s="38" t="s">
        <v>227</v>
      </c>
    </row>
    <row r="21" spans="1:30" x14ac:dyDescent="0.2">
      <c r="A21" s="57" t="s">
        <v>290</v>
      </c>
      <c r="B21" s="64" t="s">
        <v>281</v>
      </c>
      <c r="C21" s="38" t="s">
        <v>227</v>
      </c>
      <c r="D21" s="38" t="s">
        <v>227</v>
      </c>
      <c r="E21" s="38" t="s">
        <v>227</v>
      </c>
      <c r="F21" s="38" t="s">
        <v>493</v>
      </c>
      <c r="G21" s="38" t="s">
        <v>227</v>
      </c>
      <c r="H21" s="38" t="s">
        <v>227</v>
      </c>
      <c r="I21" s="38" t="s">
        <v>227</v>
      </c>
      <c r="J21" s="38" t="s">
        <v>227</v>
      </c>
      <c r="K21" s="38" t="s">
        <v>227</v>
      </c>
      <c r="L21" s="38" t="s">
        <v>136</v>
      </c>
      <c r="M21" s="38" t="s">
        <v>227</v>
      </c>
      <c r="N21" s="38" t="s">
        <v>227</v>
      </c>
      <c r="O21" s="38" t="s">
        <v>227</v>
      </c>
      <c r="P21" s="38" t="s">
        <v>227</v>
      </c>
      <c r="Q21" s="38" t="s">
        <v>227</v>
      </c>
      <c r="R21" s="38" t="s">
        <v>227</v>
      </c>
      <c r="S21" s="38" t="s">
        <v>227</v>
      </c>
      <c r="T21" s="38" t="s">
        <v>227</v>
      </c>
      <c r="U21" s="38" t="s">
        <v>227</v>
      </c>
      <c r="V21" s="38" t="s">
        <v>227</v>
      </c>
      <c r="W21" s="38" t="s">
        <v>227</v>
      </c>
      <c r="X21" s="38" t="s">
        <v>227</v>
      </c>
      <c r="Y21" s="38" t="s">
        <v>227</v>
      </c>
      <c r="Z21" s="38" t="s">
        <v>227</v>
      </c>
      <c r="AA21" s="38" t="s">
        <v>227</v>
      </c>
      <c r="AB21" s="38" t="s">
        <v>227</v>
      </c>
      <c r="AC21" s="38" t="s">
        <v>227</v>
      </c>
      <c r="AD21" s="38" t="s">
        <v>227</v>
      </c>
    </row>
    <row r="22" spans="1:30" x14ac:dyDescent="0.2">
      <c r="A22" s="57" t="s">
        <v>291</v>
      </c>
      <c r="B22" s="64" t="s">
        <v>287</v>
      </c>
      <c r="C22" s="38" t="s">
        <v>227</v>
      </c>
      <c r="D22" s="38" t="s">
        <v>227</v>
      </c>
      <c r="E22" s="38" t="s">
        <v>227</v>
      </c>
      <c r="F22" s="38" t="s">
        <v>776</v>
      </c>
      <c r="G22" s="38" t="s">
        <v>227</v>
      </c>
      <c r="H22" s="38" t="s">
        <v>227</v>
      </c>
      <c r="I22" s="38" t="s">
        <v>227</v>
      </c>
      <c r="J22" s="38" t="s">
        <v>227</v>
      </c>
      <c r="K22" s="38" t="s">
        <v>227</v>
      </c>
      <c r="L22" s="38" t="s">
        <v>227</v>
      </c>
      <c r="M22" s="38" t="s">
        <v>227</v>
      </c>
      <c r="N22" s="38" t="s">
        <v>227</v>
      </c>
      <c r="O22" s="38" t="s">
        <v>227</v>
      </c>
      <c r="P22" s="38" t="s">
        <v>227</v>
      </c>
      <c r="Q22" s="38" t="s">
        <v>227</v>
      </c>
      <c r="R22" s="38" t="s">
        <v>227</v>
      </c>
      <c r="S22" s="38" t="s">
        <v>227</v>
      </c>
      <c r="T22" s="38" t="s">
        <v>227</v>
      </c>
      <c r="U22" s="38" t="s">
        <v>227</v>
      </c>
      <c r="V22" s="38" t="s">
        <v>227</v>
      </c>
      <c r="W22" s="38" t="s">
        <v>227</v>
      </c>
      <c r="X22" s="38" t="s">
        <v>227</v>
      </c>
      <c r="Y22" s="38" t="s">
        <v>227</v>
      </c>
      <c r="Z22" s="38" t="s">
        <v>227</v>
      </c>
      <c r="AA22" s="38" t="s">
        <v>227</v>
      </c>
      <c r="AB22" s="38" t="s">
        <v>227</v>
      </c>
      <c r="AC22" s="38" t="s">
        <v>227</v>
      </c>
      <c r="AD22" s="38" t="s">
        <v>227</v>
      </c>
    </row>
    <row r="23" spans="1:30" x14ac:dyDescent="0.2">
      <c r="A23" s="57" t="s">
        <v>292</v>
      </c>
      <c r="B23" s="64" t="s">
        <v>293</v>
      </c>
      <c r="C23" s="38" t="s">
        <v>227</v>
      </c>
      <c r="D23" s="38" t="s">
        <v>227</v>
      </c>
      <c r="E23" s="38" t="s">
        <v>227</v>
      </c>
      <c r="F23" s="38" t="s">
        <v>778</v>
      </c>
      <c r="G23" s="38" t="s">
        <v>227</v>
      </c>
      <c r="H23" s="38" t="s">
        <v>227</v>
      </c>
      <c r="I23" s="38" t="s">
        <v>227</v>
      </c>
      <c r="J23" s="38" t="s">
        <v>227</v>
      </c>
      <c r="K23" s="38" t="s">
        <v>227</v>
      </c>
      <c r="L23" s="38" t="s">
        <v>227</v>
      </c>
      <c r="M23" s="38" t="s">
        <v>227</v>
      </c>
      <c r="N23" s="38" t="s">
        <v>227</v>
      </c>
      <c r="O23" s="38" t="s">
        <v>227</v>
      </c>
      <c r="P23" s="38" t="s">
        <v>227</v>
      </c>
      <c r="Q23" s="38" t="s">
        <v>227</v>
      </c>
      <c r="R23" s="38" t="s">
        <v>227</v>
      </c>
      <c r="S23" s="38" t="s">
        <v>227</v>
      </c>
      <c r="T23" s="38" t="s">
        <v>227</v>
      </c>
      <c r="U23" s="38" t="s">
        <v>227</v>
      </c>
      <c r="V23" s="38" t="s">
        <v>227</v>
      </c>
      <c r="W23" s="38" t="s">
        <v>227</v>
      </c>
      <c r="X23" s="38" t="s">
        <v>227</v>
      </c>
      <c r="Y23" s="38" t="s">
        <v>227</v>
      </c>
      <c r="Z23" s="38" t="s">
        <v>227</v>
      </c>
      <c r="AA23" s="38" t="s">
        <v>227</v>
      </c>
      <c r="AB23" s="38" t="s">
        <v>227</v>
      </c>
      <c r="AC23" s="38" t="s">
        <v>227</v>
      </c>
      <c r="AD23" s="38" t="s">
        <v>227</v>
      </c>
    </row>
    <row r="24" spans="1:30" x14ac:dyDescent="0.2">
      <c r="A24" s="57" t="s">
        <v>294</v>
      </c>
      <c r="B24" s="64" t="s">
        <v>295</v>
      </c>
      <c r="C24" s="38" t="s">
        <v>227</v>
      </c>
      <c r="D24" s="38" t="s">
        <v>227</v>
      </c>
      <c r="E24" s="38" t="s">
        <v>227</v>
      </c>
      <c r="F24" s="38" t="s">
        <v>493</v>
      </c>
      <c r="G24" s="38" t="s">
        <v>227</v>
      </c>
      <c r="H24" s="38" t="s">
        <v>227</v>
      </c>
      <c r="I24" s="38" t="s">
        <v>227</v>
      </c>
      <c r="J24" s="38" t="s">
        <v>227</v>
      </c>
      <c r="K24" s="38" t="s">
        <v>227</v>
      </c>
      <c r="L24" s="38" t="s">
        <v>227</v>
      </c>
      <c r="M24" s="38" t="s">
        <v>227</v>
      </c>
      <c r="N24" s="38" t="s">
        <v>227</v>
      </c>
      <c r="O24" s="38" t="s">
        <v>227</v>
      </c>
      <c r="P24" s="38" t="s">
        <v>227</v>
      </c>
      <c r="Q24" s="38" t="s">
        <v>227</v>
      </c>
      <c r="R24" s="38" t="s">
        <v>227</v>
      </c>
      <c r="S24" s="38" t="s">
        <v>227</v>
      </c>
      <c r="T24" s="38" t="s">
        <v>227</v>
      </c>
      <c r="U24" s="38" t="s">
        <v>227</v>
      </c>
      <c r="V24" s="38" t="s">
        <v>227</v>
      </c>
      <c r="W24" s="38" t="s">
        <v>227</v>
      </c>
      <c r="X24" s="38" t="s">
        <v>227</v>
      </c>
      <c r="Y24" s="38" t="s">
        <v>227</v>
      </c>
      <c r="Z24" s="38" t="s">
        <v>227</v>
      </c>
      <c r="AA24" s="38" t="s">
        <v>227</v>
      </c>
      <c r="AB24" s="38" t="s">
        <v>227</v>
      </c>
      <c r="AC24" s="38" t="s">
        <v>227</v>
      </c>
      <c r="AD24" s="38" t="s">
        <v>227</v>
      </c>
    </row>
    <row r="25" spans="1:30" x14ac:dyDescent="0.2">
      <c r="A25" s="57" t="s">
        <v>296</v>
      </c>
      <c r="B25" s="64" t="s">
        <v>281</v>
      </c>
      <c r="C25" s="38" t="s">
        <v>227</v>
      </c>
      <c r="D25" s="38" t="s">
        <v>227</v>
      </c>
      <c r="E25" s="38" t="s">
        <v>227</v>
      </c>
      <c r="F25" s="38" t="s">
        <v>493</v>
      </c>
      <c r="G25" s="38" t="s">
        <v>227</v>
      </c>
      <c r="H25" s="38" t="s">
        <v>227</v>
      </c>
      <c r="I25" s="38" t="s">
        <v>227</v>
      </c>
      <c r="J25" s="38" t="s">
        <v>227</v>
      </c>
      <c r="K25" s="38" t="s">
        <v>227</v>
      </c>
      <c r="L25" s="38" t="s">
        <v>136</v>
      </c>
      <c r="M25" s="38" t="s">
        <v>227</v>
      </c>
      <c r="N25" s="38" t="s">
        <v>227</v>
      </c>
      <c r="O25" s="38" t="s">
        <v>227</v>
      </c>
      <c r="P25" s="38" t="s">
        <v>227</v>
      </c>
      <c r="Q25" s="38" t="s">
        <v>227</v>
      </c>
      <c r="R25" s="38" t="s">
        <v>227</v>
      </c>
      <c r="S25" s="38" t="s">
        <v>227</v>
      </c>
      <c r="T25" s="38" t="s">
        <v>227</v>
      </c>
      <c r="U25" s="38" t="s">
        <v>227</v>
      </c>
      <c r="V25" s="38" t="s">
        <v>227</v>
      </c>
      <c r="W25" s="38" t="s">
        <v>227</v>
      </c>
      <c r="X25" s="38" t="s">
        <v>227</v>
      </c>
      <c r="Y25" s="38" t="s">
        <v>227</v>
      </c>
      <c r="Z25" s="38" t="s">
        <v>227</v>
      </c>
      <c r="AA25" s="38" t="s">
        <v>227</v>
      </c>
      <c r="AB25" s="38" t="s">
        <v>227</v>
      </c>
      <c r="AC25" s="38" t="s">
        <v>227</v>
      </c>
      <c r="AD25" s="38" t="s">
        <v>227</v>
      </c>
    </row>
    <row r="26" spans="1:30" x14ac:dyDescent="0.2">
      <c r="A26" s="57" t="s">
        <v>297</v>
      </c>
      <c r="B26" s="64" t="s">
        <v>287</v>
      </c>
      <c r="C26" s="38" t="s">
        <v>227</v>
      </c>
      <c r="D26" s="38" t="s">
        <v>227</v>
      </c>
      <c r="E26" s="38" t="s">
        <v>227</v>
      </c>
      <c r="F26" s="38" t="s">
        <v>776</v>
      </c>
      <c r="G26" s="38" t="s">
        <v>227</v>
      </c>
      <c r="H26" s="38" t="s">
        <v>227</v>
      </c>
      <c r="I26" s="38" t="s">
        <v>227</v>
      </c>
      <c r="J26" s="38" t="s">
        <v>227</v>
      </c>
      <c r="K26" s="38" t="s">
        <v>227</v>
      </c>
      <c r="L26" s="38" t="s">
        <v>227</v>
      </c>
      <c r="M26" s="38" t="s">
        <v>227</v>
      </c>
      <c r="N26" s="38" t="s">
        <v>227</v>
      </c>
      <c r="O26" s="38" t="s">
        <v>227</v>
      </c>
      <c r="P26" s="38" t="s">
        <v>227</v>
      </c>
      <c r="Q26" s="38" t="s">
        <v>227</v>
      </c>
      <c r="R26" s="38" t="s">
        <v>227</v>
      </c>
      <c r="S26" s="38" t="s">
        <v>227</v>
      </c>
      <c r="T26" s="38" t="s">
        <v>227</v>
      </c>
      <c r="U26" s="38" t="s">
        <v>227</v>
      </c>
      <c r="V26" s="38" t="s">
        <v>227</v>
      </c>
      <c r="W26" s="38" t="s">
        <v>227</v>
      </c>
      <c r="X26" s="38" t="s">
        <v>227</v>
      </c>
      <c r="Y26" s="38" t="s">
        <v>227</v>
      </c>
      <c r="Z26" s="38" t="s">
        <v>227</v>
      </c>
      <c r="AA26" s="38" t="s">
        <v>227</v>
      </c>
      <c r="AB26" s="38" t="s">
        <v>227</v>
      </c>
      <c r="AC26" s="38" t="s">
        <v>227</v>
      </c>
      <c r="AD26" s="38" t="s">
        <v>227</v>
      </c>
    </row>
    <row r="27" spans="1:30" x14ac:dyDescent="0.2">
      <c r="A27" s="57" t="s">
        <v>298</v>
      </c>
      <c r="B27" s="64" t="s">
        <v>299</v>
      </c>
      <c r="C27" s="38" t="s">
        <v>227</v>
      </c>
      <c r="D27" s="38" t="s">
        <v>227</v>
      </c>
      <c r="E27" s="38" t="s">
        <v>227</v>
      </c>
      <c r="F27" s="38" t="s">
        <v>778</v>
      </c>
      <c r="G27" s="38" t="s">
        <v>227</v>
      </c>
      <c r="H27" s="38" t="s">
        <v>227</v>
      </c>
      <c r="I27" s="38" t="s">
        <v>227</v>
      </c>
      <c r="J27" s="38" t="s">
        <v>227</v>
      </c>
      <c r="K27" s="38" t="s">
        <v>227</v>
      </c>
      <c r="L27" s="38" t="s">
        <v>227</v>
      </c>
      <c r="M27" s="38" t="s">
        <v>227</v>
      </c>
      <c r="N27" s="38" t="s">
        <v>227</v>
      </c>
      <c r="O27" s="38" t="s">
        <v>227</v>
      </c>
      <c r="P27" s="38" t="s">
        <v>227</v>
      </c>
      <c r="Q27" s="38" t="s">
        <v>227</v>
      </c>
      <c r="R27" s="38" t="s">
        <v>227</v>
      </c>
      <c r="S27" s="38" t="s">
        <v>227</v>
      </c>
      <c r="T27" s="38" t="s">
        <v>227</v>
      </c>
      <c r="U27" s="38" t="s">
        <v>227</v>
      </c>
      <c r="V27" s="38" t="s">
        <v>227</v>
      </c>
      <c r="W27" s="38" t="s">
        <v>227</v>
      </c>
      <c r="X27" s="38" t="s">
        <v>227</v>
      </c>
      <c r="Y27" s="38" t="s">
        <v>227</v>
      </c>
      <c r="Z27" s="38" t="s">
        <v>227</v>
      </c>
      <c r="AA27" s="38" t="s">
        <v>227</v>
      </c>
      <c r="AB27" s="38" t="s">
        <v>227</v>
      </c>
      <c r="AC27" s="38" t="s">
        <v>227</v>
      </c>
      <c r="AD27" s="38" t="s">
        <v>227</v>
      </c>
    </row>
    <row r="28" spans="1:30" x14ac:dyDescent="0.2">
      <c r="A28" s="57" t="s">
        <v>300</v>
      </c>
      <c r="B28" s="64" t="s">
        <v>301</v>
      </c>
      <c r="C28" s="38" t="s">
        <v>227</v>
      </c>
      <c r="D28" s="38" t="s">
        <v>227</v>
      </c>
      <c r="E28" s="38" t="s">
        <v>227</v>
      </c>
      <c r="F28" s="38" t="s">
        <v>778</v>
      </c>
      <c r="G28" s="38" t="s">
        <v>227</v>
      </c>
      <c r="H28" s="38" t="s">
        <v>227</v>
      </c>
      <c r="I28" s="38" t="s">
        <v>227</v>
      </c>
      <c r="J28" s="38" t="s">
        <v>227</v>
      </c>
      <c r="K28" s="38" t="s">
        <v>227</v>
      </c>
      <c r="L28" s="38" t="s">
        <v>227</v>
      </c>
      <c r="M28" s="38" t="s">
        <v>227</v>
      </c>
      <c r="N28" s="38" t="s">
        <v>227</v>
      </c>
      <c r="O28" s="38" t="s">
        <v>227</v>
      </c>
      <c r="P28" s="38" t="s">
        <v>227</v>
      </c>
      <c r="Q28" s="38" t="s">
        <v>227</v>
      </c>
      <c r="R28" s="38" t="s">
        <v>227</v>
      </c>
      <c r="S28" s="38" t="s">
        <v>227</v>
      </c>
      <c r="T28" s="38" t="s">
        <v>227</v>
      </c>
      <c r="U28" s="38" t="s">
        <v>227</v>
      </c>
      <c r="V28" s="38" t="s">
        <v>227</v>
      </c>
      <c r="W28" s="38" t="s">
        <v>227</v>
      </c>
      <c r="X28" s="38" t="s">
        <v>227</v>
      </c>
      <c r="Y28" s="38" t="s">
        <v>227</v>
      </c>
      <c r="Z28" s="38" t="s">
        <v>227</v>
      </c>
      <c r="AA28" s="38" t="s">
        <v>227</v>
      </c>
      <c r="AB28" s="38" t="s">
        <v>227</v>
      </c>
      <c r="AC28" s="38" t="s">
        <v>227</v>
      </c>
      <c r="AD28" s="38" t="s">
        <v>227</v>
      </c>
    </row>
    <row r="29" spans="1:30" x14ac:dyDescent="0.2">
      <c r="A29" s="57" t="s">
        <v>611</v>
      </c>
      <c r="B29" s="64" t="s">
        <v>258</v>
      </c>
      <c r="C29" s="38" t="s">
        <v>227</v>
      </c>
      <c r="D29" s="38" t="s">
        <v>227</v>
      </c>
      <c r="E29" s="38" t="s">
        <v>227</v>
      </c>
      <c r="F29" s="38" t="s">
        <v>227</v>
      </c>
      <c r="G29" s="38" t="s">
        <v>227</v>
      </c>
      <c r="H29" s="38" t="s">
        <v>227</v>
      </c>
      <c r="I29" s="38" t="s">
        <v>135</v>
      </c>
      <c r="J29" s="38" t="s">
        <v>227</v>
      </c>
      <c r="K29" s="38" t="s">
        <v>227</v>
      </c>
      <c r="L29" s="38" t="s">
        <v>227</v>
      </c>
      <c r="M29" s="38" t="s">
        <v>227</v>
      </c>
      <c r="N29" s="38" t="s">
        <v>227</v>
      </c>
      <c r="O29" s="38" t="s">
        <v>227</v>
      </c>
      <c r="P29" s="38" t="s">
        <v>227</v>
      </c>
      <c r="Q29" s="38" t="s">
        <v>227</v>
      </c>
      <c r="R29" s="38" t="s">
        <v>227</v>
      </c>
      <c r="S29" s="38" t="s">
        <v>227</v>
      </c>
      <c r="T29" s="38" t="s">
        <v>227</v>
      </c>
      <c r="U29" s="38" t="s">
        <v>227</v>
      </c>
      <c r="V29" s="38" t="s">
        <v>227</v>
      </c>
      <c r="W29" s="38" t="s">
        <v>227</v>
      </c>
      <c r="X29" s="38" t="s">
        <v>227</v>
      </c>
      <c r="Y29" s="38" t="s">
        <v>227</v>
      </c>
      <c r="Z29" s="38" t="s">
        <v>227</v>
      </c>
      <c r="AA29" s="38" t="s">
        <v>227</v>
      </c>
      <c r="AB29" s="38" t="s">
        <v>227</v>
      </c>
      <c r="AC29" s="38" t="s">
        <v>227</v>
      </c>
      <c r="AD29" s="38" t="s">
        <v>227</v>
      </c>
    </row>
    <row r="30" spans="1:30" x14ac:dyDescent="0.2">
      <c r="A30" s="57" t="s">
        <v>302</v>
      </c>
      <c r="B30" s="64" t="s">
        <v>287</v>
      </c>
      <c r="C30" s="38" t="s">
        <v>227</v>
      </c>
      <c r="D30" s="38" t="s">
        <v>227</v>
      </c>
      <c r="E30" s="38" t="s">
        <v>227</v>
      </c>
      <c r="F30" s="38" t="s">
        <v>493</v>
      </c>
      <c r="G30" s="38" t="s">
        <v>227</v>
      </c>
      <c r="H30" s="38" t="s">
        <v>227</v>
      </c>
      <c r="I30" s="38" t="s">
        <v>227</v>
      </c>
      <c r="J30" s="38" t="s">
        <v>227</v>
      </c>
      <c r="K30" s="38" t="s">
        <v>227</v>
      </c>
      <c r="L30" s="38" t="s">
        <v>227</v>
      </c>
      <c r="M30" s="38" t="s">
        <v>227</v>
      </c>
      <c r="N30" s="38" t="s">
        <v>227</v>
      </c>
      <c r="O30" s="38" t="s">
        <v>227</v>
      </c>
      <c r="P30" s="38" t="s">
        <v>227</v>
      </c>
      <c r="Q30" s="38" t="s">
        <v>227</v>
      </c>
      <c r="R30" s="38" t="s">
        <v>227</v>
      </c>
      <c r="S30" s="38" t="s">
        <v>227</v>
      </c>
      <c r="T30" s="38" t="s">
        <v>227</v>
      </c>
      <c r="U30" s="38" t="s">
        <v>227</v>
      </c>
      <c r="V30" s="38" t="s">
        <v>227</v>
      </c>
      <c r="W30" s="38" t="s">
        <v>227</v>
      </c>
      <c r="X30" s="38" t="s">
        <v>227</v>
      </c>
      <c r="Y30" s="38" t="s">
        <v>227</v>
      </c>
      <c r="Z30" s="38" t="s">
        <v>227</v>
      </c>
      <c r="AA30" s="38" t="s">
        <v>227</v>
      </c>
      <c r="AB30" s="38" t="s">
        <v>227</v>
      </c>
      <c r="AC30" s="38" t="s">
        <v>227</v>
      </c>
      <c r="AD30" s="38" t="s">
        <v>227</v>
      </c>
    </row>
    <row r="31" spans="1:30" x14ac:dyDescent="0.2">
      <c r="A31" s="57" t="s">
        <v>612</v>
      </c>
      <c r="B31" s="64" t="s">
        <v>259</v>
      </c>
      <c r="C31" s="38" t="s">
        <v>227</v>
      </c>
      <c r="D31" s="38" t="s">
        <v>227</v>
      </c>
      <c r="E31" s="38" t="s">
        <v>227</v>
      </c>
      <c r="F31" s="38" t="s">
        <v>227</v>
      </c>
      <c r="G31" s="38" t="s">
        <v>227</v>
      </c>
      <c r="H31" s="38" t="s">
        <v>227</v>
      </c>
      <c r="I31" s="38" t="s">
        <v>479</v>
      </c>
      <c r="J31" s="38" t="s">
        <v>227</v>
      </c>
      <c r="K31" s="38" t="s">
        <v>227</v>
      </c>
      <c r="L31" s="38" t="s">
        <v>227</v>
      </c>
      <c r="M31" s="38" t="s">
        <v>227</v>
      </c>
      <c r="N31" s="38" t="s">
        <v>227</v>
      </c>
      <c r="O31" s="38" t="s">
        <v>227</v>
      </c>
      <c r="P31" s="38" t="s">
        <v>227</v>
      </c>
      <c r="Q31" s="38" t="s">
        <v>227</v>
      </c>
      <c r="R31" s="38" t="s">
        <v>227</v>
      </c>
      <c r="S31" s="38" t="s">
        <v>899</v>
      </c>
      <c r="T31" s="38" t="s">
        <v>227</v>
      </c>
      <c r="U31" s="38" t="s">
        <v>227</v>
      </c>
      <c r="V31" s="38" t="s">
        <v>227</v>
      </c>
      <c r="W31" s="38" t="s">
        <v>227</v>
      </c>
      <c r="X31" s="38" t="s">
        <v>227</v>
      </c>
      <c r="Y31" s="38" t="s">
        <v>227</v>
      </c>
      <c r="Z31" s="38" t="s">
        <v>227</v>
      </c>
      <c r="AA31" s="38" t="s">
        <v>227</v>
      </c>
      <c r="AB31" s="38" t="s">
        <v>227</v>
      </c>
      <c r="AC31" s="38" t="s">
        <v>227</v>
      </c>
      <c r="AD31" s="38" t="s">
        <v>227</v>
      </c>
    </row>
    <row r="32" spans="1:30" x14ac:dyDescent="0.2">
      <c r="A32" s="57" t="s">
        <v>657</v>
      </c>
      <c r="B32" s="64" t="s">
        <v>390</v>
      </c>
      <c r="C32" s="38" t="s">
        <v>227</v>
      </c>
      <c r="D32" s="38" t="s">
        <v>227</v>
      </c>
      <c r="E32" s="38" t="s">
        <v>227</v>
      </c>
      <c r="F32" s="38" t="s">
        <v>227</v>
      </c>
      <c r="G32" s="38" t="s">
        <v>227</v>
      </c>
      <c r="H32" s="38" t="s">
        <v>227</v>
      </c>
      <c r="I32" s="38" t="s">
        <v>227</v>
      </c>
      <c r="J32" s="38" t="s">
        <v>227</v>
      </c>
      <c r="K32" s="38" t="s">
        <v>227</v>
      </c>
      <c r="L32" s="38" t="s">
        <v>227</v>
      </c>
      <c r="M32" s="38" t="s">
        <v>227</v>
      </c>
      <c r="N32" s="38" t="s">
        <v>227</v>
      </c>
      <c r="O32" s="38" t="s">
        <v>227</v>
      </c>
      <c r="P32" s="38" t="s">
        <v>227</v>
      </c>
      <c r="Q32" s="38" t="s">
        <v>227</v>
      </c>
      <c r="R32" s="38" t="s">
        <v>227</v>
      </c>
      <c r="S32" s="38" t="s">
        <v>899</v>
      </c>
      <c r="T32" s="38" t="s">
        <v>227</v>
      </c>
      <c r="U32" s="38" t="s">
        <v>135</v>
      </c>
      <c r="V32" s="38" t="s">
        <v>227</v>
      </c>
      <c r="W32" s="38" t="s">
        <v>227</v>
      </c>
      <c r="X32" s="38" t="s">
        <v>227</v>
      </c>
      <c r="Y32" s="38" t="s">
        <v>227</v>
      </c>
      <c r="Z32" s="38" t="s">
        <v>227</v>
      </c>
      <c r="AA32" s="38" t="s">
        <v>227</v>
      </c>
      <c r="AB32" s="38" t="s">
        <v>227</v>
      </c>
      <c r="AC32" s="38" t="s">
        <v>227</v>
      </c>
      <c r="AD32" s="38" t="s">
        <v>227</v>
      </c>
    </row>
    <row r="33" spans="1:30" x14ac:dyDescent="0.2">
      <c r="A33" s="57" t="s">
        <v>426</v>
      </c>
      <c r="B33" s="64" t="s">
        <v>451</v>
      </c>
      <c r="C33" s="38" t="s">
        <v>227</v>
      </c>
      <c r="D33" s="38" t="s">
        <v>227</v>
      </c>
      <c r="E33" s="38" t="s">
        <v>227</v>
      </c>
      <c r="F33" s="38" t="s">
        <v>227</v>
      </c>
      <c r="G33" s="38" t="s">
        <v>227</v>
      </c>
      <c r="H33" s="38" t="s">
        <v>227</v>
      </c>
      <c r="I33" s="38" t="s">
        <v>227</v>
      </c>
      <c r="J33" s="38" t="s">
        <v>227</v>
      </c>
      <c r="K33" s="38" t="s">
        <v>227</v>
      </c>
      <c r="L33" s="38" t="s">
        <v>227</v>
      </c>
      <c r="M33" s="38" t="s">
        <v>227</v>
      </c>
      <c r="N33" s="38" t="s">
        <v>227</v>
      </c>
      <c r="O33" s="38" t="s">
        <v>227</v>
      </c>
      <c r="P33" s="38" t="s">
        <v>227</v>
      </c>
      <c r="Q33" s="38" t="s">
        <v>227</v>
      </c>
      <c r="R33" s="38" t="s">
        <v>227</v>
      </c>
      <c r="S33" s="38" t="s">
        <v>227</v>
      </c>
      <c r="T33" s="38" t="s">
        <v>227</v>
      </c>
      <c r="U33" s="38" t="s">
        <v>135</v>
      </c>
      <c r="V33" s="38" t="s">
        <v>227</v>
      </c>
      <c r="W33" s="38" t="s">
        <v>227</v>
      </c>
      <c r="X33" s="38" t="s">
        <v>227</v>
      </c>
      <c r="Y33" s="38" t="s">
        <v>227</v>
      </c>
      <c r="Z33" s="38" t="s">
        <v>227</v>
      </c>
      <c r="AA33" s="38" t="s">
        <v>227</v>
      </c>
      <c r="AB33" s="38" t="s">
        <v>227</v>
      </c>
      <c r="AC33" s="38" t="s">
        <v>227</v>
      </c>
      <c r="AD33" s="38" t="s">
        <v>227</v>
      </c>
    </row>
    <row r="34" spans="1:30" x14ac:dyDescent="0.2">
      <c r="A34" s="57" t="s">
        <v>658</v>
      </c>
      <c r="B34" s="64" t="s">
        <v>391</v>
      </c>
      <c r="C34" s="38" t="s">
        <v>227</v>
      </c>
      <c r="D34" s="38" t="s">
        <v>227</v>
      </c>
      <c r="E34" s="38" t="s">
        <v>227</v>
      </c>
      <c r="F34" s="38" t="s">
        <v>227</v>
      </c>
      <c r="G34" s="38" t="s">
        <v>227</v>
      </c>
      <c r="H34" s="38" t="s">
        <v>227</v>
      </c>
      <c r="I34" s="38" t="s">
        <v>227</v>
      </c>
      <c r="J34" s="38" t="s">
        <v>227</v>
      </c>
      <c r="K34" s="38" t="s">
        <v>227</v>
      </c>
      <c r="L34" s="38" t="s">
        <v>227</v>
      </c>
      <c r="M34" s="38" t="s">
        <v>227</v>
      </c>
      <c r="N34" s="38" t="s">
        <v>227</v>
      </c>
      <c r="O34" s="38" t="s">
        <v>227</v>
      </c>
      <c r="P34" s="38" t="s">
        <v>227</v>
      </c>
      <c r="Q34" s="38" t="s">
        <v>227</v>
      </c>
      <c r="R34" s="38" t="s">
        <v>227</v>
      </c>
      <c r="S34" s="38" t="s">
        <v>899</v>
      </c>
      <c r="T34" s="38" t="s">
        <v>227</v>
      </c>
      <c r="U34" s="38" t="s">
        <v>227</v>
      </c>
      <c r="V34" s="38" t="s">
        <v>227</v>
      </c>
      <c r="W34" s="38" t="s">
        <v>227</v>
      </c>
      <c r="X34" s="38" t="s">
        <v>227</v>
      </c>
      <c r="Y34" s="38" t="s">
        <v>227</v>
      </c>
      <c r="Z34" s="38" t="s">
        <v>227</v>
      </c>
      <c r="AA34" s="38" t="s">
        <v>227</v>
      </c>
      <c r="AB34" s="38" t="s">
        <v>227</v>
      </c>
      <c r="AC34" s="38" t="s">
        <v>227</v>
      </c>
      <c r="AD34" s="38" t="s">
        <v>227</v>
      </c>
    </row>
    <row r="35" spans="1:30" x14ac:dyDescent="0.2">
      <c r="A35" s="57" t="s">
        <v>665</v>
      </c>
      <c r="B35" s="64" t="s">
        <v>182</v>
      </c>
      <c r="C35" s="38" t="s">
        <v>227</v>
      </c>
      <c r="D35" s="38" t="s">
        <v>227</v>
      </c>
      <c r="E35" s="38" t="s">
        <v>227</v>
      </c>
      <c r="F35" s="38" t="s">
        <v>227</v>
      </c>
      <c r="G35" s="38" t="s">
        <v>227</v>
      </c>
      <c r="H35" s="38" t="s">
        <v>227</v>
      </c>
      <c r="I35" s="38" t="s">
        <v>227</v>
      </c>
      <c r="J35" s="38" t="s">
        <v>227</v>
      </c>
      <c r="K35" s="38" t="s">
        <v>227</v>
      </c>
      <c r="L35" s="38" t="s">
        <v>227</v>
      </c>
      <c r="M35" s="38" t="s">
        <v>227</v>
      </c>
      <c r="N35" s="38" t="s">
        <v>227</v>
      </c>
      <c r="O35" s="38" t="s">
        <v>227</v>
      </c>
      <c r="P35" s="38" t="s">
        <v>227</v>
      </c>
      <c r="Q35" s="38" t="s">
        <v>227</v>
      </c>
      <c r="R35" s="38" t="s">
        <v>227</v>
      </c>
      <c r="S35" s="38" t="s">
        <v>227</v>
      </c>
      <c r="T35" s="38" t="s">
        <v>227</v>
      </c>
      <c r="U35" s="38" t="s">
        <v>227</v>
      </c>
      <c r="V35" s="38" t="s">
        <v>135</v>
      </c>
      <c r="W35" s="38" t="s">
        <v>227</v>
      </c>
      <c r="X35" s="38" t="s">
        <v>227</v>
      </c>
      <c r="Y35" s="38" t="s">
        <v>227</v>
      </c>
      <c r="Z35" s="38" t="s">
        <v>227</v>
      </c>
      <c r="AA35" s="38" t="s">
        <v>227</v>
      </c>
      <c r="AB35" s="38" t="s">
        <v>227</v>
      </c>
      <c r="AC35" s="38" t="s">
        <v>227</v>
      </c>
      <c r="AD35" s="38" t="s">
        <v>227</v>
      </c>
    </row>
    <row r="36" spans="1:30" x14ac:dyDescent="0.2">
      <c r="A36" s="57" t="s">
        <v>134</v>
      </c>
      <c r="B36" s="64" t="s">
        <v>200</v>
      </c>
      <c r="C36" s="38" t="s">
        <v>227</v>
      </c>
      <c r="D36" s="38" t="s">
        <v>227</v>
      </c>
      <c r="E36" s="38" t="s">
        <v>227</v>
      </c>
      <c r="F36" s="38" t="s">
        <v>227</v>
      </c>
      <c r="G36" s="38" t="s">
        <v>227</v>
      </c>
      <c r="H36" s="38" t="s">
        <v>227</v>
      </c>
      <c r="I36" s="38" t="s">
        <v>227</v>
      </c>
      <c r="J36" s="38" t="s">
        <v>227</v>
      </c>
      <c r="K36" s="38" t="s">
        <v>227</v>
      </c>
      <c r="L36" s="38" t="s">
        <v>227</v>
      </c>
      <c r="M36" s="38" t="s">
        <v>227</v>
      </c>
      <c r="N36" s="38" t="s">
        <v>227</v>
      </c>
      <c r="O36" s="38" t="s">
        <v>227</v>
      </c>
      <c r="P36" s="38" t="s">
        <v>227</v>
      </c>
      <c r="Q36" s="38" t="s">
        <v>227</v>
      </c>
      <c r="R36" s="38" t="s">
        <v>227</v>
      </c>
      <c r="S36" s="38" t="s">
        <v>227</v>
      </c>
      <c r="T36" s="38" t="s">
        <v>227</v>
      </c>
      <c r="U36" s="38" t="s">
        <v>227</v>
      </c>
      <c r="V36" s="38" t="s">
        <v>135</v>
      </c>
      <c r="W36" s="38" t="s">
        <v>227</v>
      </c>
      <c r="X36" s="38" t="s">
        <v>227</v>
      </c>
      <c r="Y36" s="38" t="s">
        <v>227</v>
      </c>
      <c r="Z36" s="38" t="s">
        <v>227</v>
      </c>
      <c r="AA36" s="38" t="s">
        <v>227</v>
      </c>
      <c r="AB36" s="38" t="s">
        <v>227</v>
      </c>
      <c r="AC36" s="38" t="s">
        <v>227</v>
      </c>
      <c r="AD36" s="38" t="s">
        <v>227</v>
      </c>
    </row>
    <row r="37" spans="1:30" x14ac:dyDescent="0.2">
      <c r="A37" s="57" t="s">
        <v>682</v>
      </c>
      <c r="B37" s="64" t="s">
        <v>99</v>
      </c>
      <c r="C37" s="38" t="s">
        <v>227</v>
      </c>
      <c r="D37" s="38" t="s">
        <v>227</v>
      </c>
      <c r="E37" s="38" t="s">
        <v>227</v>
      </c>
      <c r="F37" s="38" t="s">
        <v>227</v>
      </c>
      <c r="G37" s="38" t="s">
        <v>227</v>
      </c>
      <c r="H37" s="38" t="s">
        <v>227</v>
      </c>
      <c r="I37" s="38" t="s">
        <v>227</v>
      </c>
      <c r="J37" s="38" t="s">
        <v>227</v>
      </c>
      <c r="K37" s="38" t="s">
        <v>227</v>
      </c>
      <c r="L37" s="38" t="s">
        <v>227</v>
      </c>
      <c r="M37" s="38" t="s">
        <v>227</v>
      </c>
      <c r="N37" s="38" t="s">
        <v>227</v>
      </c>
      <c r="O37" s="38" t="s">
        <v>227</v>
      </c>
      <c r="P37" s="38" t="s">
        <v>227</v>
      </c>
      <c r="Q37" s="38" t="s">
        <v>227</v>
      </c>
      <c r="R37" s="38" t="s">
        <v>227</v>
      </c>
      <c r="S37" s="38" t="s">
        <v>227</v>
      </c>
      <c r="T37" s="38" t="s">
        <v>227</v>
      </c>
      <c r="U37" s="38" t="s">
        <v>227</v>
      </c>
      <c r="V37" s="38" t="s">
        <v>227</v>
      </c>
      <c r="W37" s="38" t="s">
        <v>227</v>
      </c>
      <c r="X37" s="38" t="s">
        <v>227</v>
      </c>
      <c r="Y37" s="38" t="s">
        <v>227</v>
      </c>
      <c r="Z37" s="38" t="s">
        <v>227</v>
      </c>
      <c r="AA37" s="38" t="s">
        <v>227</v>
      </c>
      <c r="AB37" s="38" t="s">
        <v>227</v>
      </c>
      <c r="AC37" s="38" t="s">
        <v>136</v>
      </c>
      <c r="AD37" s="38" t="s">
        <v>227</v>
      </c>
    </row>
    <row r="38" spans="1:30" x14ac:dyDescent="0.2">
      <c r="A38" s="57" t="s">
        <v>710</v>
      </c>
      <c r="B38" s="64" t="s">
        <v>711</v>
      </c>
      <c r="C38" s="38" t="s">
        <v>227</v>
      </c>
      <c r="D38" s="38" t="s">
        <v>227</v>
      </c>
      <c r="E38" s="38" t="s">
        <v>227</v>
      </c>
      <c r="F38" s="38" t="s">
        <v>227</v>
      </c>
      <c r="G38" s="38" t="s">
        <v>227</v>
      </c>
      <c r="H38" s="38" t="s">
        <v>227</v>
      </c>
      <c r="I38" s="38" t="s">
        <v>227</v>
      </c>
      <c r="J38" s="38" t="s">
        <v>227</v>
      </c>
      <c r="K38" s="38" t="s">
        <v>227</v>
      </c>
      <c r="L38" s="38" t="s">
        <v>227</v>
      </c>
      <c r="M38" s="38" t="s">
        <v>227</v>
      </c>
      <c r="N38" s="38" t="s">
        <v>227</v>
      </c>
      <c r="O38" s="38" t="s">
        <v>227</v>
      </c>
      <c r="P38" s="38" t="s">
        <v>227</v>
      </c>
      <c r="Q38" s="38" t="s">
        <v>227</v>
      </c>
      <c r="R38" s="38" t="s">
        <v>227</v>
      </c>
      <c r="S38" s="38" t="s">
        <v>227</v>
      </c>
      <c r="T38" s="38" t="s">
        <v>227</v>
      </c>
      <c r="U38" s="38" t="s">
        <v>227</v>
      </c>
      <c r="V38" s="38" t="s">
        <v>227</v>
      </c>
      <c r="W38" s="38" t="s">
        <v>227</v>
      </c>
      <c r="X38" s="38" t="s">
        <v>227</v>
      </c>
      <c r="Y38" s="38" t="s">
        <v>227</v>
      </c>
      <c r="Z38" s="38" t="s">
        <v>227</v>
      </c>
      <c r="AA38" s="38" t="s">
        <v>227</v>
      </c>
      <c r="AB38" s="38" t="s">
        <v>227</v>
      </c>
      <c r="AC38" s="38" t="s">
        <v>136</v>
      </c>
      <c r="AD38" s="38" t="s">
        <v>227</v>
      </c>
    </row>
    <row r="39" spans="1:30" x14ac:dyDescent="0.2">
      <c r="A39" s="57" t="s">
        <v>683</v>
      </c>
      <c r="B39" s="64" t="s">
        <v>100</v>
      </c>
      <c r="C39" s="38" t="s">
        <v>227</v>
      </c>
      <c r="D39" s="38" t="s">
        <v>227</v>
      </c>
      <c r="E39" s="38" t="s">
        <v>227</v>
      </c>
      <c r="F39" s="38" t="s">
        <v>227</v>
      </c>
      <c r="G39" s="38" t="s">
        <v>227</v>
      </c>
      <c r="H39" s="38" t="s">
        <v>227</v>
      </c>
      <c r="I39" s="38" t="s">
        <v>227</v>
      </c>
      <c r="J39" s="38" t="s">
        <v>227</v>
      </c>
      <c r="K39" s="38" t="s">
        <v>227</v>
      </c>
      <c r="L39" s="38" t="s">
        <v>227</v>
      </c>
      <c r="M39" s="38" t="s">
        <v>227</v>
      </c>
      <c r="N39" s="38" t="s">
        <v>227</v>
      </c>
      <c r="O39" s="38" t="s">
        <v>227</v>
      </c>
      <c r="P39" s="38" t="s">
        <v>227</v>
      </c>
      <c r="Q39" s="38" t="s">
        <v>227</v>
      </c>
      <c r="R39" s="38" t="s">
        <v>227</v>
      </c>
      <c r="S39" s="38" t="s">
        <v>227</v>
      </c>
      <c r="T39" s="38" t="s">
        <v>227</v>
      </c>
      <c r="U39" s="38" t="s">
        <v>227</v>
      </c>
      <c r="V39" s="38" t="s">
        <v>227</v>
      </c>
      <c r="W39" s="38" t="s">
        <v>227</v>
      </c>
      <c r="X39" s="38" t="s">
        <v>227</v>
      </c>
      <c r="Y39" s="38" t="s">
        <v>227</v>
      </c>
      <c r="Z39" s="38" t="s">
        <v>227</v>
      </c>
      <c r="AA39" s="38" t="s">
        <v>227</v>
      </c>
      <c r="AB39" s="38" t="s">
        <v>227</v>
      </c>
      <c r="AC39" s="38" t="s">
        <v>136</v>
      </c>
      <c r="AD39" s="38" t="s">
        <v>227</v>
      </c>
    </row>
    <row r="40" spans="1:30" x14ac:dyDescent="0.2">
      <c r="A40" s="57" t="s">
        <v>590</v>
      </c>
      <c r="B40" s="64" t="s">
        <v>591</v>
      </c>
      <c r="C40" s="38" t="s">
        <v>227</v>
      </c>
      <c r="D40" s="38" t="s">
        <v>227</v>
      </c>
      <c r="E40" s="38" t="s">
        <v>227</v>
      </c>
      <c r="F40" s="38" t="s">
        <v>227</v>
      </c>
      <c r="G40" s="38" t="s">
        <v>227</v>
      </c>
      <c r="H40" s="38" t="s">
        <v>227</v>
      </c>
      <c r="I40" s="38" t="s">
        <v>227</v>
      </c>
      <c r="J40" s="38" t="s">
        <v>227</v>
      </c>
      <c r="K40" s="38" t="s">
        <v>227</v>
      </c>
      <c r="L40" s="38" t="s">
        <v>136</v>
      </c>
      <c r="M40" s="38" t="s">
        <v>227</v>
      </c>
      <c r="N40" s="38" t="s">
        <v>227</v>
      </c>
      <c r="O40" s="38" t="s">
        <v>227</v>
      </c>
      <c r="P40" s="38" t="s">
        <v>227</v>
      </c>
      <c r="Q40" s="38" t="s">
        <v>227</v>
      </c>
      <c r="R40" s="38" t="s">
        <v>227</v>
      </c>
      <c r="S40" s="38" t="s">
        <v>227</v>
      </c>
      <c r="T40" s="38" t="s">
        <v>227</v>
      </c>
      <c r="U40" s="38" t="s">
        <v>227</v>
      </c>
      <c r="V40" s="38" t="s">
        <v>227</v>
      </c>
      <c r="W40" s="38" t="s">
        <v>227</v>
      </c>
      <c r="X40" s="38" t="s">
        <v>227</v>
      </c>
      <c r="Y40" s="38" t="s">
        <v>227</v>
      </c>
      <c r="Z40" s="38" t="s">
        <v>227</v>
      </c>
      <c r="AA40" s="38" t="s">
        <v>227</v>
      </c>
      <c r="AB40" s="38" t="s">
        <v>227</v>
      </c>
      <c r="AC40" s="38" t="s">
        <v>227</v>
      </c>
      <c r="AD40" s="38" t="s">
        <v>227</v>
      </c>
    </row>
    <row r="41" spans="1:30" x14ac:dyDescent="0.2">
      <c r="A41" s="57" t="s">
        <v>168</v>
      </c>
      <c r="B41" s="64" t="s">
        <v>691</v>
      </c>
      <c r="C41" s="38" t="s">
        <v>227</v>
      </c>
      <c r="D41" s="38" t="s">
        <v>227</v>
      </c>
      <c r="E41" s="38" t="s">
        <v>227</v>
      </c>
      <c r="F41" s="38" t="s">
        <v>207</v>
      </c>
      <c r="G41" s="38" t="s">
        <v>227</v>
      </c>
      <c r="H41" s="38" t="s">
        <v>227</v>
      </c>
      <c r="I41" s="38" t="s">
        <v>227</v>
      </c>
      <c r="J41" s="38" t="s">
        <v>227</v>
      </c>
      <c r="K41" s="38" t="s">
        <v>227</v>
      </c>
      <c r="L41" s="38" t="s">
        <v>227</v>
      </c>
      <c r="M41" s="38" t="s">
        <v>227</v>
      </c>
      <c r="N41" s="38" t="s">
        <v>227</v>
      </c>
      <c r="O41" s="38" t="s">
        <v>227</v>
      </c>
      <c r="P41" s="38" t="s">
        <v>227</v>
      </c>
      <c r="Q41" s="38" t="s">
        <v>227</v>
      </c>
      <c r="R41" s="38" t="s">
        <v>227</v>
      </c>
      <c r="S41" s="38" t="s">
        <v>227</v>
      </c>
      <c r="T41" s="38" t="s">
        <v>227</v>
      </c>
      <c r="U41" s="38" t="s">
        <v>227</v>
      </c>
      <c r="V41" s="38" t="s">
        <v>227</v>
      </c>
      <c r="W41" s="38" t="s">
        <v>227</v>
      </c>
      <c r="X41" s="38" t="s">
        <v>227</v>
      </c>
      <c r="Y41" s="38" t="s">
        <v>227</v>
      </c>
      <c r="Z41" s="38" t="s">
        <v>227</v>
      </c>
      <c r="AA41" s="38" t="s">
        <v>227</v>
      </c>
      <c r="AB41" s="38" t="s">
        <v>227</v>
      </c>
      <c r="AC41" s="38" t="s">
        <v>227</v>
      </c>
      <c r="AD41" s="38" t="s">
        <v>227</v>
      </c>
    </row>
    <row r="42" spans="1:30" x14ac:dyDescent="0.2">
      <c r="A42" s="57" t="s">
        <v>11</v>
      </c>
      <c r="B42" s="64" t="s">
        <v>27</v>
      </c>
      <c r="C42" s="38" t="s">
        <v>227</v>
      </c>
      <c r="D42" s="38" t="s">
        <v>359</v>
      </c>
      <c r="E42" s="38" t="s">
        <v>227</v>
      </c>
      <c r="F42" s="38" t="s">
        <v>227</v>
      </c>
      <c r="G42" s="38" t="s">
        <v>227</v>
      </c>
      <c r="H42" s="38" t="s">
        <v>227</v>
      </c>
      <c r="I42" s="38" t="s">
        <v>227</v>
      </c>
      <c r="J42" s="38" t="s">
        <v>359</v>
      </c>
      <c r="K42" s="38" t="s">
        <v>227</v>
      </c>
      <c r="L42" s="38" t="s">
        <v>227</v>
      </c>
      <c r="M42" s="38" t="s">
        <v>359</v>
      </c>
      <c r="N42" s="38" t="s">
        <v>227</v>
      </c>
      <c r="O42" s="38" t="s">
        <v>227</v>
      </c>
      <c r="P42" s="38" t="s">
        <v>227</v>
      </c>
      <c r="Q42" s="38" t="s">
        <v>359</v>
      </c>
      <c r="R42" s="38" t="s">
        <v>227</v>
      </c>
      <c r="S42" s="38" t="s">
        <v>227</v>
      </c>
      <c r="T42" s="38" t="s">
        <v>227</v>
      </c>
      <c r="U42" s="38" t="s">
        <v>359</v>
      </c>
      <c r="V42" s="38" t="s">
        <v>257</v>
      </c>
      <c r="W42" s="38" t="s">
        <v>227</v>
      </c>
      <c r="X42" s="38" t="s">
        <v>227</v>
      </c>
      <c r="Y42" s="38" t="s">
        <v>227</v>
      </c>
      <c r="Z42" s="38" t="s">
        <v>227</v>
      </c>
      <c r="AA42" s="38" t="s">
        <v>227</v>
      </c>
      <c r="AB42" s="38" t="s">
        <v>257</v>
      </c>
      <c r="AC42" s="38" t="s">
        <v>227</v>
      </c>
      <c r="AD42" s="38" t="s">
        <v>359</v>
      </c>
    </row>
    <row r="43" spans="1:30" x14ac:dyDescent="0.2">
      <c r="A43" s="57" t="s">
        <v>12</v>
      </c>
      <c r="B43" s="64" t="s">
        <v>28</v>
      </c>
      <c r="C43" s="38" t="s">
        <v>257</v>
      </c>
      <c r="D43" s="38" t="s">
        <v>359</v>
      </c>
      <c r="E43" s="38" t="s">
        <v>227</v>
      </c>
      <c r="F43" s="38" t="s">
        <v>227</v>
      </c>
      <c r="G43" s="38" t="s">
        <v>227</v>
      </c>
      <c r="H43" s="38" t="s">
        <v>227</v>
      </c>
      <c r="I43" s="38" t="s">
        <v>227</v>
      </c>
      <c r="J43" s="38" t="s">
        <v>359</v>
      </c>
      <c r="K43" s="38" t="s">
        <v>227</v>
      </c>
      <c r="L43" s="38" t="s">
        <v>227</v>
      </c>
      <c r="M43" s="38" t="s">
        <v>359</v>
      </c>
      <c r="N43" s="38" t="s">
        <v>227</v>
      </c>
      <c r="O43" s="38" t="s">
        <v>227</v>
      </c>
      <c r="P43" s="38" t="s">
        <v>227</v>
      </c>
      <c r="Q43" s="38" t="s">
        <v>359</v>
      </c>
      <c r="R43" s="38" t="s">
        <v>227</v>
      </c>
      <c r="S43" s="38" t="s">
        <v>227</v>
      </c>
      <c r="T43" s="38" t="s">
        <v>227</v>
      </c>
      <c r="U43" s="38" t="s">
        <v>359</v>
      </c>
      <c r="V43" s="38" t="s">
        <v>257</v>
      </c>
      <c r="W43" s="38" t="s">
        <v>227</v>
      </c>
      <c r="X43" s="38" t="s">
        <v>227</v>
      </c>
      <c r="Y43" s="38" t="s">
        <v>227</v>
      </c>
      <c r="Z43" s="38" t="s">
        <v>227</v>
      </c>
      <c r="AA43" s="38" t="s">
        <v>227</v>
      </c>
      <c r="AB43" s="38" t="s">
        <v>257</v>
      </c>
      <c r="AC43" s="38" t="s">
        <v>227</v>
      </c>
      <c r="AD43" s="38" t="s">
        <v>359</v>
      </c>
    </row>
    <row r="44" spans="1:30" x14ac:dyDescent="0.2">
      <c r="A44" s="57" t="s">
        <v>527</v>
      </c>
      <c r="B44" s="64" t="s">
        <v>528</v>
      </c>
      <c r="C44" s="38" t="s">
        <v>227</v>
      </c>
      <c r="D44" s="38" t="s">
        <v>227</v>
      </c>
      <c r="E44" s="38" t="s">
        <v>227</v>
      </c>
      <c r="F44" s="38" t="s">
        <v>227</v>
      </c>
      <c r="G44" s="38" t="s">
        <v>227</v>
      </c>
      <c r="H44" s="38" t="s">
        <v>227</v>
      </c>
      <c r="I44" s="38" t="s">
        <v>227</v>
      </c>
      <c r="J44" s="38" t="s">
        <v>227</v>
      </c>
      <c r="K44" s="38" t="s">
        <v>227</v>
      </c>
      <c r="L44" s="38" t="s">
        <v>227</v>
      </c>
      <c r="M44" s="38" t="s">
        <v>227</v>
      </c>
      <c r="N44" s="38" t="s">
        <v>227</v>
      </c>
      <c r="O44" s="38" t="s">
        <v>227</v>
      </c>
      <c r="P44" s="38" t="s">
        <v>227</v>
      </c>
      <c r="Q44" s="38" t="s">
        <v>227</v>
      </c>
      <c r="R44" s="38" t="s">
        <v>227</v>
      </c>
      <c r="S44" s="38" t="s">
        <v>227</v>
      </c>
      <c r="T44" s="38" t="s">
        <v>227</v>
      </c>
      <c r="U44" s="38" t="s">
        <v>227</v>
      </c>
      <c r="V44" s="38" t="s">
        <v>227</v>
      </c>
      <c r="W44" s="38" t="s">
        <v>340</v>
      </c>
      <c r="X44" s="38" t="s">
        <v>227</v>
      </c>
      <c r="Y44" s="38" t="s">
        <v>227</v>
      </c>
      <c r="Z44" s="38" t="s">
        <v>227</v>
      </c>
      <c r="AA44" s="38" t="s">
        <v>227</v>
      </c>
      <c r="AB44" s="38" t="s">
        <v>227</v>
      </c>
      <c r="AC44" s="38" t="s">
        <v>227</v>
      </c>
      <c r="AD44" s="38" t="s">
        <v>227</v>
      </c>
    </row>
    <row r="45" spans="1:30" x14ac:dyDescent="0.2">
      <c r="A45" s="57" t="s">
        <v>137</v>
      </c>
      <c r="B45" s="64" t="s">
        <v>138</v>
      </c>
      <c r="C45" s="38" t="s">
        <v>227</v>
      </c>
      <c r="D45" s="38" t="s">
        <v>359</v>
      </c>
      <c r="E45" s="38" t="s">
        <v>227</v>
      </c>
      <c r="F45" s="38" t="s">
        <v>227</v>
      </c>
      <c r="G45" s="38" t="s">
        <v>227</v>
      </c>
      <c r="H45" s="38" t="s">
        <v>227</v>
      </c>
      <c r="I45" s="38" t="s">
        <v>227</v>
      </c>
      <c r="J45" s="38" t="s">
        <v>227</v>
      </c>
      <c r="K45" s="38" t="s">
        <v>227</v>
      </c>
      <c r="L45" s="38" t="s">
        <v>227</v>
      </c>
      <c r="M45" s="38" t="s">
        <v>227</v>
      </c>
      <c r="N45" s="38" t="s">
        <v>227</v>
      </c>
      <c r="O45" s="38" t="s">
        <v>227</v>
      </c>
      <c r="P45" s="38" t="s">
        <v>227</v>
      </c>
      <c r="Q45" s="38" t="s">
        <v>227</v>
      </c>
      <c r="R45" s="38" t="s">
        <v>227</v>
      </c>
      <c r="S45" s="38" t="s">
        <v>227</v>
      </c>
      <c r="T45" s="38" t="s">
        <v>227</v>
      </c>
      <c r="U45" s="38" t="s">
        <v>359</v>
      </c>
      <c r="V45" s="38" t="s">
        <v>257</v>
      </c>
      <c r="W45" s="38" t="s">
        <v>227</v>
      </c>
      <c r="X45" s="38" t="s">
        <v>227</v>
      </c>
      <c r="Y45" s="38" t="s">
        <v>227</v>
      </c>
      <c r="Z45" s="38" t="s">
        <v>227</v>
      </c>
      <c r="AA45" s="38" t="s">
        <v>227</v>
      </c>
      <c r="AB45" s="38" t="s">
        <v>227</v>
      </c>
      <c r="AC45" s="38" t="s">
        <v>227</v>
      </c>
      <c r="AD45" s="38" t="s">
        <v>227</v>
      </c>
    </row>
    <row r="46" spans="1:30" x14ac:dyDescent="0.2">
      <c r="A46" s="57" t="s">
        <v>935</v>
      </c>
      <c r="B46" s="64" t="s">
        <v>27</v>
      </c>
      <c r="C46" s="38" t="s">
        <v>257</v>
      </c>
      <c r="D46" s="38" t="s">
        <v>227</v>
      </c>
      <c r="E46" s="38" t="s">
        <v>227</v>
      </c>
      <c r="F46" s="38" t="s">
        <v>227</v>
      </c>
      <c r="G46" s="38" t="s">
        <v>227</v>
      </c>
      <c r="H46" s="38" t="s">
        <v>227</v>
      </c>
      <c r="I46" s="38" t="s">
        <v>227</v>
      </c>
      <c r="J46" s="38" t="s">
        <v>227</v>
      </c>
      <c r="K46" s="38" t="s">
        <v>227</v>
      </c>
      <c r="L46" s="38" t="s">
        <v>227</v>
      </c>
      <c r="M46" s="38" t="s">
        <v>227</v>
      </c>
      <c r="N46" s="38" t="s">
        <v>227</v>
      </c>
      <c r="O46" s="38" t="s">
        <v>227</v>
      </c>
      <c r="P46" s="38" t="s">
        <v>227</v>
      </c>
      <c r="Q46" s="38" t="s">
        <v>227</v>
      </c>
      <c r="R46" s="38" t="s">
        <v>227</v>
      </c>
      <c r="S46" s="38" t="s">
        <v>227</v>
      </c>
      <c r="T46" s="38" t="s">
        <v>227</v>
      </c>
      <c r="U46" s="38" t="s">
        <v>227</v>
      </c>
      <c r="V46" s="38" t="s">
        <v>227</v>
      </c>
      <c r="W46" s="38" t="s">
        <v>227</v>
      </c>
      <c r="X46" s="38" t="s">
        <v>227</v>
      </c>
      <c r="Y46" s="38" t="s">
        <v>227</v>
      </c>
      <c r="Z46" s="38" t="s">
        <v>227</v>
      </c>
      <c r="AA46" s="38" t="s">
        <v>227</v>
      </c>
      <c r="AB46" s="38" t="s">
        <v>227</v>
      </c>
      <c r="AC46" s="38" t="s">
        <v>227</v>
      </c>
      <c r="AD46" s="38" t="s">
        <v>227</v>
      </c>
    </row>
    <row r="47" spans="1:30" x14ac:dyDescent="0.2">
      <c r="A47" s="57" t="s">
        <v>613</v>
      </c>
      <c r="B47" s="64" t="s">
        <v>84</v>
      </c>
      <c r="C47" s="38" t="s">
        <v>227</v>
      </c>
      <c r="D47" s="38" t="s">
        <v>227</v>
      </c>
      <c r="E47" s="38" t="s">
        <v>227</v>
      </c>
      <c r="F47" s="38" t="s">
        <v>227</v>
      </c>
      <c r="G47" s="38" t="s">
        <v>227</v>
      </c>
      <c r="H47" s="38" t="s">
        <v>227</v>
      </c>
      <c r="I47" s="38" t="s">
        <v>135</v>
      </c>
      <c r="J47" s="38" t="s">
        <v>227</v>
      </c>
      <c r="K47" s="38" t="s">
        <v>227</v>
      </c>
      <c r="L47" s="38" t="s">
        <v>227</v>
      </c>
      <c r="M47" s="38" t="s">
        <v>227</v>
      </c>
      <c r="N47" s="38" t="s">
        <v>227</v>
      </c>
      <c r="O47" s="38" t="s">
        <v>227</v>
      </c>
      <c r="P47" s="38" t="s">
        <v>227</v>
      </c>
      <c r="Q47" s="38" t="s">
        <v>227</v>
      </c>
      <c r="R47" s="38" t="s">
        <v>227</v>
      </c>
      <c r="S47" s="38" t="s">
        <v>227</v>
      </c>
      <c r="T47" s="38" t="s">
        <v>227</v>
      </c>
      <c r="U47" s="38" t="s">
        <v>227</v>
      </c>
      <c r="V47" s="38" t="s">
        <v>227</v>
      </c>
      <c r="W47" s="38" t="s">
        <v>227</v>
      </c>
      <c r="X47" s="38" t="s">
        <v>227</v>
      </c>
      <c r="Y47" s="38" t="s">
        <v>227</v>
      </c>
      <c r="Z47" s="38" t="s">
        <v>227</v>
      </c>
      <c r="AA47" s="38" t="s">
        <v>227</v>
      </c>
      <c r="AB47" s="38" t="s">
        <v>227</v>
      </c>
      <c r="AC47" s="38" t="s">
        <v>227</v>
      </c>
      <c r="AD47" s="38" t="s">
        <v>227</v>
      </c>
    </row>
    <row r="48" spans="1:30" x14ac:dyDescent="0.2">
      <c r="A48" s="57" t="s">
        <v>614</v>
      </c>
      <c r="B48" s="64" t="s">
        <v>143</v>
      </c>
      <c r="C48" s="38" t="s">
        <v>227</v>
      </c>
      <c r="D48" s="38" t="s">
        <v>227</v>
      </c>
      <c r="E48" s="38" t="s">
        <v>136</v>
      </c>
      <c r="F48" s="38" t="s">
        <v>227</v>
      </c>
      <c r="G48" s="38" t="s">
        <v>136</v>
      </c>
      <c r="H48" s="38" t="s">
        <v>136</v>
      </c>
      <c r="I48" s="38" t="s">
        <v>479</v>
      </c>
      <c r="J48" s="38" t="s">
        <v>227</v>
      </c>
      <c r="K48" s="38" t="s">
        <v>227</v>
      </c>
      <c r="L48" s="38" t="s">
        <v>227</v>
      </c>
      <c r="M48" s="38" t="s">
        <v>227</v>
      </c>
      <c r="N48" s="38" t="s">
        <v>227</v>
      </c>
      <c r="O48" s="38" t="s">
        <v>227</v>
      </c>
      <c r="P48" s="38" t="s">
        <v>227</v>
      </c>
      <c r="Q48" s="38" t="s">
        <v>227</v>
      </c>
      <c r="R48" s="38" t="s">
        <v>227</v>
      </c>
      <c r="S48" s="38" t="s">
        <v>227</v>
      </c>
      <c r="T48" s="38" t="s">
        <v>227</v>
      </c>
      <c r="U48" s="38" t="s">
        <v>227</v>
      </c>
      <c r="V48" s="38" t="s">
        <v>227</v>
      </c>
      <c r="W48" s="38" t="s">
        <v>227</v>
      </c>
      <c r="X48" s="38" t="s">
        <v>227</v>
      </c>
      <c r="Y48" s="38" t="s">
        <v>227</v>
      </c>
      <c r="Z48" s="38" t="s">
        <v>227</v>
      </c>
      <c r="AA48" s="38" t="s">
        <v>227</v>
      </c>
      <c r="AB48" s="38" t="s">
        <v>227</v>
      </c>
      <c r="AC48" s="38" t="s">
        <v>227</v>
      </c>
      <c r="AD48" s="38" t="s">
        <v>227</v>
      </c>
    </row>
    <row r="49" spans="1:30" x14ac:dyDescent="0.2">
      <c r="A49" s="57" t="s">
        <v>615</v>
      </c>
      <c r="B49" s="64" t="s">
        <v>144</v>
      </c>
      <c r="C49" s="38" t="s">
        <v>227</v>
      </c>
      <c r="D49" s="38" t="s">
        <v>227</v>
      </c>
      <c r="E49" s="38" t="s">
        <v>136</v>
      </c>
      <c r="F49" s="38" t="s">
        <v>227</v>
      </c>
      <c r="G49" s="38" t="s">
        <v>136</v>
      </c>
      <c r="H49" s="38" t="s">
        <v>136</v>
      </c>
      <c r="I49" s="38" t="s">
        <v>479</v>
      </c>
      <c r="J49" s="38" t="s">
        <v>227</v>
      </c>
      <c r="K49" s="38" t="s">
        <v>227</v>
      </c>
      <c r="L49" s="38" t="s">
        <v>227</v>
      </c>
      <c r="M49" s="38" t="s">
        <v>227</v>
      </c>
      <c r="N49" s="38" t="s">
        <v>227</v>
      </c>
      <c r="O49" s="38" t="s">
        <v>227</v>
      </c>
      <c r="P49" s="38" t="s">
        <v>227</v>
      </c>
      <c r="Q49" s="38" t="s">
        <v>227</v>
      </c>
      <c r="R49" s="38" t="s">
        <v>227</v>
      </c>
      <c r="S49" s="38" t="s">
        <v>227</v>
      </c>
      <c r="T49" s="38" t="s">
        <v>227</v>
      </c>
      <c r="U49" s="38" t="s">
        <v>227</v>
      </c>
      <c r="V49" s="38" t="s">
        <v>227</v>
      </c>
      <c r="W49" s="38" t="s">
        <v>227</v>
      </c>
      <c r="X49" s="38" t="s">
        <v>227</v>
      </c>
      <c r="Y49" s="38" t="s">
        <v>227</v>
      </c>
      <c r="Z49" s="38" t="s">
        <v>227</v>
      </c>
      <c r="AA49" s="38" t="s">
        <v>227</v>
      </c>
      <c r="AB49" s="38" t="s">
        <v>227</v>
      </c>
      <c r="AC49" s="38" t="s">
        <v>227</v>
      </c>
      <c r="AD49" s="38" t="s">
        <v>227</v>
      </c>
    </row>
    <row r="50" spans="1:30" x14ac:dyDescent="0.2">
      <c r="A50" s="57" t="s">
        <v>616</v>
      </c>
      <c r="B50" s="64" t="s">
        <v>4</v>
      </c>
      <c r="C50" s="38" t="s">
        <v>227</v>
      </c>
      <c r="D50" s="38" t="s">
        <v>227</v>
      </c>
      <c r="E50" s="38" t="s">
        <v>136</v>
      </c>
      <c r="F50" s="38" t="s">
        <v>227</v>
      </c>
      <c r="G50" s="38" t="s">
        <v>136</v>
      </c>
      <c r="H50" s="38" t="s">
        <v>136</v>
      </c>
      <c r="I50" s="38" t="s">
        <v>479</v>
      </c>
      <c r="J50" s="38" t="s">
        <v>227</v>
      </c>
      <c r="K50" s="38" t="s">
        <v>227</v>
      </c>
      <c r="L50" s="38" t="s">
        <v>227</v>
      </c>
      <c r="M50" s="38" t="s">
        <v>227</v>
      </c>
      <c r="N50" s="38" t="s">
        <v>227</v>
      </c>
      <c r="O50" s="38" t="s">
        <v>227</v>
      </c>
      <c r="P50" s="38" t="s">
        <v>227</v>
      </c>
      <c r="Q50" s="38" t="s">
        <v>227</v>
      </c>
      <c r="R50" s="38" t="s">
        <v>227</v>
      </c>
      <c r="S50" s="38" t="s">
        <v>227</v>
      </c>
      <c r="T50" s="38" t="s">
        <v>227</v>
      </c>
      <c r="U50" s="38" t="s">
        <v>227</v>
      </c>
      <c r="V50" s="38" t="s">
        <v>227</v>
      </c>
      <c r="W50" s="38" t="s">
        <v>227</v>
      </c>
      <c r="X50" s="38" t="s">
        <v>227</v>
      </c>
      <c r="Y50" s="38" t="s">
        <v>227</v>
      </c>
      <c r="Z50" s="38" t="s">
        <v>227</v>
      </c>
      <c r="AA50" s="38" t="s">
        <v>227</v>
      </c>
      <c r="AB50" s="38" t="s">
        <v>227</v>
      </c>
      <c r="AC50" s="38" t="s">
        <v>227</v>
      </c>
      <c r="AD50" s="38" t="s">
        <v>227</v>
      </c>
    </row>
    <row r="51" spans="1:30" x14ac:dyDescent="0.2">
      <c r="A51" s="57" t="s">
        <v>617</v>
      </c>
      <c r="B51" s="64" t="s">
        <v>5</v>
      </c>
      <c r="C51" s="38" t="s">
        <v>227</v>
      </c>
      <c r="D51" s="38" t="s">
        <v>227</v>
      </c>
      <c r="E51" s="38" t="s">
        <v>136</v>
      </c>
      <c r="F51" s="38" t="s">
        <v>227</v>
      </c>
      <c r="G51" s="38" t="s">
        <v>136</v>
      </c>
      <c r="H51" s="38" t="s">
        <v>136</v>
      </c>
      <c r="I51" s="38" t="s">
        <v>479</v>
      </c>
      <c r="J51" s="38" t="s">
        <v>227</v>
      </c>
      <c r="K51" s="38" t="s">
        <v>227</v>
      </c>
      <c r="L51" s="38" t="s">
        <v>227</v>
      </c>
      <c r="M51" s="38" t="s">
        <v>227</v>
      </c>
      <c r="N51" s="38" t="s">
        <v>227</v>
      </c>
      <c r="O51" s="38" t="s">
        <v>227</v>
      </c>
      <c r="P51" s="38" t="s">
        <v>227</v>
      </c>
      <c r="Q51" s="38" t="s">
        <v>227</v>
      </c>
      <c r="R51" s="38" t="s">
        <v>227</v>
      </c>
      <c r="S51" s="38" t="s">
        <v>227</v>
      </c>
      <c r="T51" s="38" t="s">
        <v>227</v>
      </c>
      <c r="U51" s="38" t="s">
        <v>227</v>
      </c>
      <c r="V51" s="38" t="s">
        <v>227</v>
      </c>
      <c r="W51" s="38" t="s">
        <v>227</v>
      </c>
      <c r="X51" s="38" t="s">
        <v>227</v>
      </c>
      <c r="Y51" s="38" t="s">
        <v>227</v>
      </c>
      <c r="Z51" s="38" t="s">
        <v>227</v>
      </c>
      <c r="AA51" s="38" t="s">
        <v>227</v>
      </c>
      <c r="AB51" s="38" t="s">
        <v>227</v>
      </c>
      <c r="AC51" s="38" t="s">
        <v>227</v>
      </c>
      <c r="AD51" s="38" t="s">
        <v>227</v>
      </c>
    </row>
    <row r="52" spans="1:30" x14ac:dyDescent="0.2">
      <c r="A52" s="57" t="s">
        <v>618</v>
      </c>
      <c r="B52" s="64" t="s">
        <v>145</v>
      </c>
      <c r="C52" s="38" t="s">
        <v>227</v>
      </c>
      <c r="D52" s="38" t="s">
        <v>227</v>
      </c>
      <c r="E52" s="38" t="s">
        <v>136</v>
      </c>
      <c r="F52" s="38" t="s">
        <v>227</v>
      </c>
      <c r="G52" s="38" t="s">
        <v>136</v>
      </c>
      <c r="H52" s="38" t="s">
        <v>136</v>
      </c>
      <c r="I52" s="38" t="s">
        <v>479</v>
      </c>
      <c r="J52" s="38" t="s">
        <v>227</v>
      </c>
      <c r="K52" s="38" t="s">
        <v>227</v>
      </c>
      <c r="L52" s="38" t="s">
        <v>227</v>
      </c>
      <c r="M52" s="38" t="s">
        <v>227</v>
      </c>
      <c r="N52" s="38" t="s">
        <v>227</v>
      </c>
      <c r="O52" s="38" t="s">
        <v>227</v>
      </c>
      <c r="P52" s="38" t="s">
        <v>227</v>
      </c>
      <c r="Q52" s="38" t="s">
        <v>227</v>
      </c>
      <c r="R52" s="38" t="s">
        <v>227</v>
      </c>
      <c r="S52" s="38" t="s">
        <v>227</v>
      </c>
      <c r="T52" s="38" t="s">
        <v>227</v>
      </c>
      <c r="U52" s="38" t="s">
        <v>227</v>
      </c>
      <c r="V52" s="38" t="s">
        <v>227</v>
      </c>
      <c r="W52" s="38" t="s">
        <v>227</v>
      </c>
      <c r="X52" s="38" t="s">
        <v>227</v>
      </c>
      <c r="Y52" s="38" t="s">
        <v>227</v>
      </c>
      <c r="Z52" s="38" t="s">
        <v>227</v>
      </c>
      <c r="AA52" s="38" t="s">
        <v>227</v>
      </c>
      <c r="AB52" s="38" t="s">
        <v>227</v>
      </c>
      <c r="AC52" s="38" t="s">
        <v>227</v>
      </c>
      <c r="AD52" s="38" t="s">
        <v>227</v>
      </c>
    </row>
    <row r="53" spans="1:30" x14ac:dyDescent="0.2">
      <c r="A53" s="57" t="s">
        <v>619</v>
      </c>
      <c r="B53" s="64" t="s">
        <v>2</v>
      </c>
      <c r="C53" s="38" t="s">
        <v>227</v>
      </c>
      <c r="D53" s="38" t="s">
        <v>227</v>
      </c>
      <c r="E53" s="38" t="s">
        <v>136</v>
      </c>
      <c r="F53" s="38" t="s">
        <v>227</v>
      </c>
      <c r="G53" s="38" t="s">
        <v>136</v>
      </c>
      <c r="H53" s="38" t="s">
        <v>136</v>
      </c>
      <c r="I53" s="38" t="s">
        <v>479</v>
      </c>
      <c r="J53" s="38" t="s">
        <v>136</v>
      </c>
      <c r="K53" s="38" t="s">
        <v>227</v>
      </c>
      <c r="L53" s="38" t="s">
        <v>227</v>
      </c>
      <c r="M53" s="38" t="s">
        <v>227</v>
      </c>
      <c r="N53" s="38" t="s">
        <v>227</v>
      </c>
      <c r="O53" s="38" t="s">
        <v>227</v>
      </c>
      <c r="P53" s="38" t="s">
        <v>227</v>
      </c>
      <c r="Q53" s="38" t="s">
        <v>227</v>
      </c>
      <c r="R53" s="38" t="s">
        <v>227</v>
      </c>
      <c r="S53" s="38" t="s">
        <v>227</v>
      </c>
      <c r="T53" s="38" t="s">
        <v>227</v>
      </c>
      <c r="U53" s="38" t="s">
        <v>227</v>
      </c>
      <c r="V53" s="38" t="s">
        <v>227</v>
      </c>
      <c r="W53" s="38" t="s">
        <v>227</v>
      </c>
      <c r="X53" s="38" t="s">
        <v>227</v>
      </c>
      <c r="Y53" s="38" t="s">
        <v>227</v>
      </c>
      <c r="Z53" s="38" t="s">
        <v>227</v>
      </c>
      <c r="AA53" s="38" t="s">
        <v>227</v>
      </c>
      <c r="AB53" s="38" t="s">
        <v>227</v>
      </c>
      <c r="AC53" s="38" t="s">
        <v>227</v>
      </c>
      <c r="AD53" s="38" t="s">
        <v>227</v>
      </c>
    </row>
    <row r="54" spans="1:30" x14ac:dyDescent="0.2">
      <c r="A54" s="57" t="s">
        <v>620</v>
      </c>
      <c r="B54" s="64" t="s">
        <v>146</v>
      </c>
      <c r="C54" s="38" t="s">
        <v>227</v>
      </c>
      <c r="D54" s="38" t="s">
        <v>227</v>
      </c>
      <c r="E54" s="38" t="s">
        <v>136</v>
      </c>
      <c r="F54" s="38" t="s">
        <v>227</v>
      </c>
      <c r="G54" s="38" t="s">
        <v>136</v>
      </c>
      <c r="H54" s="38" t="s">
        <v>136</v>
      </c>
      <c r="I54" s="38" t="s">
        <v>479</v>
      </c>
      <c r="J54" s="38" t="s">
        <v>227</v>
      </c>
      <c r="K54" s="38" t="s">
        <v>227</v>
      </c>
      <c r="L54" s="38" t="s">
        <v>227</v>
      </c>
      <c r="M54" s="38" t="s">
        <v>227</v>
      </c>
      <c r="N54" s="38" t="s">
        <v>227</v>
      </c>
      <c r="O54" s="38" t="s">
        <v>227</v>
      </c>
      <c r="P54" s="38" t="s">
        <v>227</v>
      </c>
      <c r="Q54" s="38" t="s">
        <v>227</v>
      </c>
      <c r="R54" s="38" t="s">
        <v>227</v>
      </c>
      <c r="S54" s="38" t="s">
        <v>227</v>
      </c>
      <c r="T54" s="38" t="s">
        <v>227</v>
      </c>
      <c r="U54" s="38" t="s">
        <v>227</v>
      </c>
      <c r="V54" s="38" t="s">
        <v>227</v>
      </c>
      <c r="W54" s="38" t="s">
        <v>227</v>
      </c>
      <c r="X54" s="38" t="s">
        <v>227</v>
      </c>
      <c r="Y54" s="38" t="s">
        <v>227</v>
      </c>
      <c r="Z54" s="38" t="s">
        <v>227</v>
      </c>
      <c r="AA54" s="38" t="s">
        <v>227</v>
      </c>
      <c r="AB54" s="38" t="s">
        <v>227</v>
      </c>
      <c r="AC54" s="38" t="s">
        <v>227</v>
      </c>
      <c r="AD54" s="38" t="s">
        <v>227</v>
      </c>
    </row>
    <row r="55" spans="1:30" x14ac:dyDescent="0.2">
      <c r="A55" s="57" t="s">
        <v>621</v>
      </c>
      <c r="B55" s="64" t="s">
        <v>3</v>
      </c>
      <c r="C55" s="38" t="s">
        <v>227</v>
      </c>
      <c r="D55" s="38" t="s">
        <v>227</v>
      </c>
      <c r="E55" s="38" t="s">
        <v>136</v>
      </c>
      <c r="F55" s="38" t="s">
        <v>227</v>
      </c>
      <c r="G55" s="38" t="s">
        <v>136</v>
      </c>
      <c r="H55" s="38" t="s">
        <v>136</v>
      </c>
      <c r="I55" s="38" t="s">
        <v>479</v>
      </c>
      <c r="J55" s="38" t="s">
        <v>136</v>
      </c>
      <c r="K55" s="38" t="s">
        <v>227</v>
      </c>
      <c r="L55" s="38" t="s">
        <v>227</v>
      </c>
      <c r="M55" s="38" t="s">
        <v>227</v>
      </c>
      <c r="N55" s="38" t="s">
        <v>227</v>
      </c>
      <c r="O55" s="38" t="s">
        <v>227</v>
      </c>
      <c r="P55" s="38" t="s">
        <v>227</v>
      </c>
      <c r="Q55" s="38" t="s">
        <v>227</v>
      </c>
      <c r="R55" s="38" t="s">
        <v>227</v>
      </c>
      <c r="S55" s="38" t="s">
        <v>227</v>
      </c>
      <c r="T55" s="38" t="s">
        <v>227</v>
      </c>
      <c r="U55" s="38" t="s">
        <v>227</v>
      </c>
      <c r="V55" s="38" t="s">
        <v>227</v>
      </c>
      <c r="W55" s="38" t="s">
        <v>227</v>
      </c>
      <c r="X55" s="38" t="s">
        <v>227</v>
      </c>
      <c r="Y55" s="38" t="s">
        <v>227</v>
      </c>
      <c r="Z55" s="38" t="s">
        <v>227</v>
      </c>
      <c r="AA55" s="38" t="s">
        <v>227</v>
      </c>
      <c r="AB55" s="38" t="s">
        <v>227</v>
      </c>
      <c r="AC55" s="38" t="s">
        <v>227</v>
      </c>
      <c r="AD55" s="38" t="s">
        <v>227</v>
      </c>
    </row>
    <row r="56" spans="1:30" x14ac:dyDescent="0.2">
      <c r="A56" s="57" t="s">
        <v>622</v>
      </c>
      <c r="B56" s="64" t="s">
        <v>147</v>
      </c>
      <c r="C56" s="38" t="s">
        <v>227</v>
      </c>
      <c r="D56" s="38" t="s">
        <v>227</v>
      </c>
      <c r="E56" s="38" t="s">
        <v>136</v>
      </c>
      <c r="F56" s="38" t="s">
        <v>227</v>
      </c>
      <c r="G56" s="38" t="s">
        <v>136</v>
      </c>
      <c r="H56" s="38" t="s">
        <v>136</v>
      </c>
      <c r="I56" s="38" t="s">
        <v>479</v>
      </c>
      <c r="J56" s="38" t="s">
        <v>227</v>
      </c>
      <c r="K56" s="38" t="s">
        <v>227</v>
      </c>
      <c r="L56" s="38" t="s">
        <v>227</v>
      </c>
      <c r="M56" s="38" t="s">
        <v>227</v>
      </c>
      <c r="N56" s="38" t="s">
        <v>227</v>
      </c>
      <c r="O56" s="38" t="s">
        <v>227</v>
      </c>
      <c r="P56" s="38" t="s">
        <v>227</v>
      </c>
      <c r="Q56" s="38" t="s">
        <v>227</v>
      </c>
      <c r="R56" s="38" t="s">
        <v>227</v>
      </c>
      <c r="S56" s="38" t="s">
        <v>227</v>
      </c>
      <c r="T56" s="38" t="s">
        <v>227</v>
      </c>
      <c r="U56" s="38" t="s">
        <v>227</v>
      </c>
      <c r="V56" s="38" t="s">
        <v>227</v>
      </c>
      <c r="W56" s="38" t="s">
        <v>227</v>
      </c>
      <c r="X56" s="38" t="s">
        <v>227</v>
      </c>
      <c r="Y56" s="38" t="s">
        <v>227</v>
      </c>
      <c r="Z56" s="38" t="s">
        <v>227</v>
      </c>
      <c r="AA56" s="38" t="s">
        <v>227</v>
      </c>
      <c r="AB56" s="38" t="s">
        <v>227</v>
      </c>
      <c r="AC56" s="38" t="s">
        <v>227</v>
      </c>
      <c r="AD56" s="38" t="s">
        <v>227</v>
      </c>
    </row>
    <row r="57" spans="1:30" x14ac:dyDescent="0.2">
      <c r="A57" s="57" t="s">
        <v>623</v>
      </c>
      <c r="B57" s="64" t="s">
        <v>148</v>
      </c>
      <c r="C57" s="38" t="s">
        <v>227</v>
      </c>
      <c r="D57" s="38" t="s">
        <v>227</v>
      </c>
      <c r="E57" s="38" t="s">
        <v>136</v>
      </c>
      <c r="F57" s="38" t="s">
        <v>227</v>
      </c>
      <c r="G57" s="38" t="s">
        <v>136</v>
      </c>
      <c r="H57" s="38" t="s">
        <v>136</v>
      </c>
      <c r="I57" s="38" t="s">
        <v>479</v>
      </c>
      <c r="J57" s="38" t="s">
        <v>227</v>
      </c>
      <c r="K57" s="38" t="s">
        <v>227</v>
      </c>
      <c r="L57" s="38" t="s">
        <v>227</v>
      </c>
      <c r="M57" s="38" t="s">
        <v>227</v>
      </c>
      <c r="N57" s="38" t="s">
        <v>227</v>
      </c>
      <c r="O57" s="38" t="s">
        <v>227</v>
      </c>
      <c r="P57" s="38" t="s">
        <v>227</v>
      </c>
      <c r="Q57" s="38" t="s">
        <v>227</v>
      </c>
      <c r="R57" s="38" t="s">
        <v>227</v>
      </c>
      <c r="S57" s="38" t="s">
        <v>227</v>
      </c>
      <c r="T57" s="38" t="s">
        <v>227</v>
      </c>
      <c r="U57" s="38" t="s">
        <v>227</v>
      </c>
      <c r="V57" s="38" t="s">
        <v>227</v>
      </c>
      <c r="W57" s="38" t="s">
        <v>227</v>
      </c>
      <c r="X57" s="38" t="s">
        <v>227</v>
      </c>
      <c r="Y57" s="38" t="s">
        <v>227</v>
      </c>
      <c r="Z57" s="38" t="s">
        <v>227</v>
      </c>
      <c r="AA57" s="38" t="s">
        <v>227</v>
      </c>
      <c r="AB57" s="38" t="s">
        <v>227</v>
      </c>
      <c r="AC57" s="38" t="s">
        <v>227</v>
      </c>
      <c r="AD57" s="38" t="s">
        <v>227</v>
      </c>
    </row>
    <row r="58" spans="1:30" x14ac:dyDescent="0.2">
      <c r="A58" s="57" t="s">
        <v>624</v>
      </c>
      <c r="B58" s="64" t="s">
        <v>183</v>
      </c>
      <c r="C58" s="38" t="s">
        <v>227</v>
      </c>
      <c r="D58" s="38" t="s">
        <v>227</v>
      </c>
      <c r="E58" s="38" t="s">
        <v>136</v>
      </c>
      <c r="F58" s="38" t="s">
        <v>227</v>
      </c>
      <c r="G58" s="38" t="s">
        <v>136</v>
      </c>
      <c r="H58" s="38" t="s">
        <v>136</v>
      </c>
      <c r="I58" s="38" t="s">
        <v>479</v>
      </c>
      <c r="J58" s="38" t="s">
        <v>227</v>
      </c>
      <c r="K58" s="38" t="s">
        <v>227</v>
      </c>
      <c r="L58" s="38" t="s">
        <v>227</v>
      </c>
      <c r="M58" s="38" t="s">
        <v>227</v>
      </c>
      <c r="N58" s="38" t="s">
        <v>227</v>
      </c>
      <c r="O58" s="38" t="s">
        <v>227</v>
      </c>
      <c r="P58" s="38" t="s">
        <v>227</v>
      </c>
      <c r="Q58" s="38" t="s">
        <v>227</v>
      </c>
      <c r="R58" s="38" t="s">
        <v>227</v>
      </c>
      <c r="S58" s="38" t="s">
        <v>227</v>
      </c>
      <c r="T58" s="38" t="s">
        <v>227</v>
      </c>
      <c r="U58" s="38" t="s">
        <v>227</v>
      </c>
      <c r="V58" s="38" t="s">
        <v>227</v>
      </c>
      <c r="W58" s="38" t="s">
        <v>227</v>
      </c>
      <c r="X58" s="38" t="s">
        <v>227</v>
      </c>
      <c r="Y58" s="38" t="s">
        <v>227</v>
      </c>
      <c r="Z58" s="38" t="s">
        <v>227</v>
      </c>
      <c r="AA58" s="38" t="s">
        <v>227</v>
      </c>
      <c r="AB58" s="38" t="s">
        <v>227</v>
      </c>
      <c r="AC58" s="38" t="s">
        <v>227</v>
      </c>
      <c r="AD58" s="38" t="s">
        <v>227</v>
      </c>
    </row>
    <row r="59" spans="1:30" x14ac:dyDescent="0.2">
      <c r="A59" s="57" t="s">
        <v>625</v>
      </c>
      <c r="B59" s="64" t="s">
        <v>149</v>
      </c>
      <c r="C59" s="38" t="s">
        <v>227</v>
      </c>
      <c r="D59" s="38" t="s">
        <v>227</v>
      </c>
      <c r="E59" s="38" t="s">
        <v>136</v>
      </c>
      <c r="F59" s="38" t="s">
        <v>227</v>
      </c>
      <c r="G59" s="38" t="s">
        <v>136</v>
      </c>
      <c r="H59" s="38" t="s">
        <v>136</v>
      </c>
      <c r="I59" s="38" t="s">
        <v>479</v>
      </c>
      <c r="J59" s="38" t="s">
        <v>227</v>
      </c>
      <c r="K59" s="38" t="s">
        <v>227</v>
      </c>
      <c r="L59" s="38" t="s">
        <v>227</v>
      </c>
      <c r="M59" s="38" t="s">
        <v>227</v>
      </c>
      <c r="N59" s="38" t="s">
        <v>227</v>
      </c>
      <c r="O59" s="38" t="s">
        <v>227</v>
      </c>
      <c r="P59" s="38" t="s">
        <v>227</v>
      </c>
      <c r="Q59" s="38" t="s">
        <v>227</v>
      </c>
      <c r="R59" s="38" t="s">
        <v>227</v>
      </c>
      <c r="S59" s="38" t="s">
        <v>227</v>
      </c>
      <c r="T59" s="38" t="s">
        <v>227</v>
      </c>
      <c r="U59" s="38" t="s">
        <v>227</v>
      </c>
      <c r="V59" s="38" t="s">
        <v>227</v>
      </c>
      <c r="W59" s="38" t="s">
        <v>227</v>
      </c>
      <c r="X59" s="38" t="s">
        <v>227</v>
      </c>
      <c r="Y59" s="38" t="s">
        <v>227</v>
      </c>
      <c r="Z59" s="38" t="s">
        <v>227</v>
      </c>
      <c r="AA59" s="38" t="s">
        <v>227</v>
      </c>
      <c r="AB59" s="38" t="s">
        <v>227</v>
      </c>
      <c r="AC59" s="38" t="s">
        <v>227</v>
      </c>
      <c r="AD59" s="38" t="s">
        <v>227</v>
      </c>
    </row>
    <row r="60" spans="1:30" x14ac:dyDescent="0.2">
      <c r="A60" s="57" t="s">
        <v>626</v>
      </c>
      <c r="B60" s="64" t="s">
        <v>6</v>
      </c>
      <c r="C60" s="38" t="s">
        <v>227</v>
      </c>
      <c r="D60" s="38" t="s">
        <v>227</v>
      </c>
      <c r="E60" s="38" t="s">
        <v>227</v>
      </c>
      <c r="F60" s="38" t="s">
        <v>227</v>
      </c>
      <c r="G60" s="38" t="s">
        <v>227</v>
      </c>
      <c r="H60" s="38" t="s">
        <v>227</v>
      </c>
      <c r="I60" s="38" t="s">
        <v>479</v>
      </c>
      <c r="J60" s="38" t="s">
        <v>227</v>
      </c>
      <c r="K60" s="38" t="s">
        <v>227</v>
      </c>
      <c r="L60" s="38" t="s">
        <v>227</v>
      </c>
      <c r="M60" s="38" t="s">
        <v>227</v>
      </c>
      <c r="N60" s="38" t="s">
        <v>227</v>
      </c>
      <c r="O60" s="38" t="s">
        <v>227</v>
      </c>
      <c r="P60" s="38" t="s">
        <v>227</v>
      </c>
      <c r="Q60" s="38" t="s">
        <v>227</v>
      </c>
      <c r="R60" s="38" t="s">
        <v>227</v>
      </c>
      <c r="S60" s="38" t="s">
        <v>227</v>
      </c>
      <c r="T60" s="38" t="s">
        <v>227</v>
      </c>
      <c r="U60" s="38" t="s">
        <v>227</v>
      </c>
      <c r="V60" s="38" t="s">
        <v>227</v>
      </c>
      <c r="W60" s="38" t="s">
        <v>227</v>
      </c>
      <c r="X60" s="38" t="s">
        <v>227</v>
      </c>
      <c r="Y60" s="38" t="s">
        <v>227</v>
      </c>
      <c r="Z60" s="38" t="s">
        <v>227</v>
      </c>
      <c r="AA60" s="38" t="s">
        <v>227</v>
      </c>
      <c r="AB60" s="38" t="s">
        <v>227</v>
      </c>
      <c r="AC60" s="38" t="s">
        <v>227</v>
      </c>
      <c r="AD60" s="38" t="s">
        <v>227</v>
      </c>
    </row>
    <row r="61" spans="1:30" x14ac:dyDescent="0.2">
      <c r="A61" s="57" t="s">
        <v>627</v>
      </c>
      <c r="B61" s="64" t="s">
        <v>7</v>
      </c>
      <c r="C61" s="38" t="s">
        <v>227</v>
      </c>
      <c r="D61" s="38" t="s">
        <v>227</v>
      </c>
      <c r="E61" s="38" t="s">
        <v>227</v>
      </c>
      <c r="F61" s="38" t="s">
        <v>227</v>
      </c>
      <c r="G61" s="38" t="s">
        <v>227</v>
      </c>
      <c r="H61" s="38" t="s">
        <v>227</v>
      </c>
      <c r="I61" s="38" t="s">
        <v>479</v>
      </c>
      <c r="J61" s="38" t="s">
        <v>227</v>
      </c>
      <c r="K61" s="38" t="s">
        <v>227</v>
      </c>
      <c r="L61" s="38" t="s">
        <v>227</v>
      </c>
      <c r="M61" s="38" t="s">
        <v>227</v>
      </c>
      <c r="N61" s="38" t="s">
        <v>227</v>
      </c>
      <c r="O61" s="38" t="s">
        <v>227</v>
      </c>
      <c r="P61" s="38" t="s">
        <v>227</v>
      </c>
      <c r="Q61" s="38" t="s">
        <v>227</v>
      </c>
      <c r="R61" s="38" t="s">
        <v>227</v>
      </c>
      <c r="S61" s="38" t="s">
        <v>227</v>
      </c>
      <c r="T61" s="38" t="s">
        <v>227</v>
      </c>
      <c r="U61" s="38" t="s">
        <v>227</v>
      </c>
      <c r="V61" s="38" t="s">
        <v>227</v>
      </c>
      <c r="W61" s="38" t="s">
        <v>227</v>
      </c>
      <c r="X61" s="38" t="s">
        <v>227</v>
      </c>
      <c r="Y61" s="38" t="s">
        <v>227</v>
      </c>
      <c r="Z61" s="38" t="s">
        <v>227</v>
      </c>
      <c r="AA61" s="38" t="s">
        <v>227</v>
      </c>
      <c r="AB61" s="38" t="s">
        <v>227</v>
      </c>
      <c r="AC61" s="38" t="s">
        <v>227</v>
      </c>
      <c r="AD61" s="38" t="s">
        <v>227</v>
      </c>
    </row>
    <row r="62" spans="1:30" x14ac:dyDescent="0.2">
      <c r="A62" s="57" t="s">
        <v>628</v>
      </c>
      <c r="B62" s="64" t="s">
        <v>8</v>
      </c>
      <c r="C62" s="38" t="s">
        <v>227</v>
      </c>
      <c r="D62" s="38" t="s">
        <v>227</v>
      </c>
      <c r="E62" s="38" t="s">
        <v>227</v>
      </c>
      <c r="F62" s="38" t="s">
        <v>227</v>
      </c>
      <c r="G62" s="38" t="s">
        <v>227</v>
      </c>
      <c r="H62" s="38" t="s">
        <v>227</v>
      </c>
      <c r="I62" s="38" t="s">
        <v>479</v>
      </c>
      <c r="J62" s="38" t="s">
        <v>227</v>
      </c>
      <c r="K62" s="38" t="s">
        <v>227</v>
      </c>
      <c r="L62" s="38" t="s">
        <v>227</v>
      </c>
      <c r="M62" s="38" t="s">
        <v>227</v>
      </c>
      <c r="N62" s="38" t="s">
        <v>227</v>
      </c>
      <c r="O62" s="38" t="s">
        <v>227</v>
      </c>
      <c r="P62" s="38" t="s">
        <v>227</v>
      </c>
      <c r="Q62" s="38" t="s">
        <v>227</v>
      </c>
      <c r="R62" s="38" t="s">
        <v>227</v>
      </c>
      <c r="S62" s="38" t="s">
        <v>227</v>
      </c>
      <c r="T62" s="38" t="s">
        <v>227</v>
      </c>
      <c r="U62" s="38" t="s">
        <v>227</v>
      </c>
      <c r="V62" s="38" t="s">
        <v>227</v>
      </c>
      <c r="W62" s="38" t="s">
        <v>227</v>
      </c>
      <c r="X62" s="38" t="s">
        <v>227</v>
      </c>
      <c r="Y62" s="38" t="s">
        <v>227</v>
      </c>
      <c r="Z62" s="38" t="s">
        <v>227</v>
      </c>
      <c r="AA62" s="38" t="s">
        <v>227</v>
      </c>
      <c r="AB62" s="38" t="s">
        <v>227</v>
      </c>
      <c r="AC62" s="38" t="s">
        <v>227</v>
      </c>
      <c r="AD62" s="38" t="s">
        <v>227</v>
      </c>
    </row>
    <row r="63" spans="1:30" x14ac:dyDescent="0.2">
      <c r="A63" s="57" t="s">
        <v>629</v>
      </c>
      <c r="B63" s="64" t="s">
        <v>184</v>
      </c>
      <c r="C63" s="38" t="s">
        <v>227</v>
      </c>
      <c r="D63" s="38" t="s">
        <v>227</v>
      </c>
      <c r="E63" s="38" t="s">
        <v>227</v>
      </c>
      <c r="F63" s="38" t="s">
        <v>227</v>
      </c>
      <c r="G63" s="38" t="s">
        <v>227</v>
      </c>
      <c r="H63" s="38" t="s">
        <v>227</v>
      </c>
      <c r="I63" s="38" t="s">
        <v>479</v>
      </c>
      <c r="J63" s="38" t="s">
        <v>227</v>
      </c>
      <c r="K63" s="38" t="s">
        <v>227</v>
      </c>
      <c r="L63" s="38" t="s">
        <v>227</v>
      </c>
      <c r="M63" s="38" t="s">
        <v>227</v>
      </c>
      <c r="N63" s="38" t="s">
        <v>227</v>
      </c>
      <c r="O63" s="38" t="s">
        <v>227</v>
      </c>
      <c r="P63" s="38" t="s">
        <v>227</v>
      </c>
      <c r="Q63" s="38" t="s">
        <v>227</v>
      </c>
      <c r="R63" s="38" t="s">
        <v>227</v>
      </c>
      <c r="S63" s="38" t="s">
        <v>227</v>
      </c>
      <c r="T63" s="38" t="s">
        <v>227</v>
      </c>
      <c r="U63" s="38" t="s">
        <v>227</v>
      </c>
      <c r="V63" s="38" t="s">
        <v>227</v>
      </c>
      <c r="W63" s="38" t="s">
        <v>227</v>
      </c>
      <c r="X63" s="38" t="s">
        <v>227</v>
      </c>
      <c r="Y63" s="38" t="s">
        <v>227</v>
      </c>
      <c r="Z63" s="38" t="s">
        <v>227</v>
      </c>
      <c r="AA63" s="38" t="s">
        <v>227</v>
      </c>
      <c r="AB63" s="38" t="s">
        <v>227</v>
      </c>
      <c r="AC63" s="38" t="s">
        <v>227</v>
      </c>
      <c r="AD63" s="38" t="s">
        <v>227</v>
      </c>
    </row>
    <row r="64" spans="1:30" x14ac:dyDescent="0.2">
      <c r="A64" s="57" t="s">
        <v>630</v>
      </c>
      <c r="B64" s="64" t="s">
        <v>712</v>
      </c>
      <c r="C64" s="38" t="s">
        <v>227</v>
      </c>
      <c r="D64" s="38" t="s">
        <v>227</v>
      </c>
      <c r="E64" s="38" t="s">
        <v>227</v>
      </c>
      <c r="F64" s="38" t="s">
        <v>227</v>
      </c>
      <c r="G64" s="38" t="s">
        <v>227</v>
      </c>
      <c r="H64" s="38" t="s">
        <v>227</v>
      </c>
      <c r="I64" s="38" t="s">
        <v>479</v>
      </c>
      <c r="J64" s="38" t="s">
        <v>227</v>
      </c>
      <c r="K64" s="38" t="s">
        <v>227</v>
      </c>
      <c r="L64" s="38" t="s">
        <v>227</v>
      </c>
      <c r="M64" s="38" t="s">
        <v>227</v>
      </c>
      <c r="N64" s="38" t="s">
        <v>227</v>
      </c>
      <c r="O64" s="38" t="s">
        <v>227</v>
      </c>
      <c r="P64" s="38" t="s">
        <v>227</v>
      </c>
      <c r="Q64" s="38" t="s">
        <v>227</v>
      </c>
      <c r="R64" s="38" t="s">
        <v>227</v>
      </c>
      <c r="S64" s="38" t="s">
        <v>227</v>
      </c>
      <c r="T64" s="38" t="s">
        <v>227</v>
      </c>
      <c r="U64" s="38" t="s">
        <v>136</v>
      </c>
      <c r="V64" s="38" t="s">
        <v>227</v>
      </c>
      <c r="W64" s="38" t="s">
        <v>227</v>
      </c>
      <c r="X64" s="38" t="s">
        <v>227</v>
      </c>
      <c r="Y64" s="38" t="s">
        <v>227</v>
      </c>
      <c r="Z64" s="38" t="s">
        <v>227</v>
      </c>
      <c r="AA64" s="38" t="s">
        <v>227</v>
      </c>
      <c r="AB64" s="38" t="s">
        <v>227</v>
      </c>
      <c r="AC64" s="38" t="s">
        <v>227</v>
      </c>
      <c r="AD64" s="38" t="s">
        <v>227</v>
      </c>
    </row>
    <row r="65" spans="1:30" x14ac:dyDescent="0.2">
      <c r="A65" s="57" t="s">
        <v>631</v>
      </c>
      <c r="B65" s="64" t="s">
        <v>85</v>
      </c>
      <c r="C65" s="38" t="s">
        <v>227</v>
      </c>
      <c r="D65" s="38" t="s">
        <v>227</v>
      </c>
      <c r="E65" s="38" t="s">
        <v>227</v>
      </c>
      <c r="F65" s="38" t="s">
        <v>227</v>
      </c>
      <c r="G65" s="38" t="s">
        <v>227</v>
      </c>
      <c r="H65" s="38" t="s">
        <v>227</v>
      </c>
      <c r="I65" s="38" t="s">
        <v>479</v>
      </c>
      <c r="J65" s="38" t="s">
        <v>227</v>
      </c>
      <c r="K65" s="38" t="s">
        <v>227</v>
      </c>
      <c r="L65" s="38" t="s">
        <v>227</v>
      </c>
      <c r="M65" s="38" t="s">
        <v>227</v>
      </c>
      <c r="N65" s="38" t="s">
        <v>227</v>
      </c>
      <c r="O65" s="38" t="s">
        <v>227</v>
      </c>
      <c r="P65" s="38" t="s">
        <v>227</v>
      </c>
      <c r="Q65" s="38" t="s">
        <v>227</v>
      </c>
      <c r="R65" s="38" t="s">
        <v>227</v>
      </c>
      <c r="S65" s="38" t="s">
        <v>227</v>
      </c>
      <c r="T65" s="38" t="s">
        <v>227</v>
      </c>
      <c r="U65" s="38" t="s">
        <v>227</v>
      </c>
      <c r="V65" s="38" t="s">
        <v>227</v>
      </c>
      <c r="W65" s="38" t="s">
        <v>227</v>
      </c>
      <c r="X65" s="38" t="s">
        <v>227</v>
      </c>
      <c r="Y65" s="38" t="s">
        <v>227</v>
      </c>
      <c r="Z65" s="38" t="s">
        <v>227</v>
      </c>
      <c r="AA65" s="38" t="s">
        <v>227</v>
      </c>
      <c r="AB65" s="38" t="s">
        <v>227</v>
      </c>
      <c r="AC65" s="38" t="s">
        <v>227</v>
      </c>
      <c r="AD65" s="38" t="s">
        <v>227</v>
      </c>
    </row>
    <row r="66" spans="1:30" x14ac:dyDescent="0.2">
      <c r="A66" s="57" t="s">
        <v>632</v>
      </c>
      <c r="B66" s="64" t="s">
        <v>9</v>
      </c>
      <c r="C66" s="38" t="s">
        <v>227</v>
      </c>
      <c r="D66" s="38" t="s">
        <v>227</v>
      </c>
      <c r="E66" s="38" t="s">
        <v>227</v>
      </c>
      <c r="F66" s="38" t="s">
        <v>227</v>
      </c>
      <c r="G66" s="38" t="s">
        <v>227</v>
      </c>
      <c r="H66" s="38" t="s">
        <v>227</v>
      </c>
      <c r="I66" s="38" t="s">
        <v>479</v>
      </c>
      <c r="J66" s="38" t="s">
        <v>227</v>
      </c>
      <c r="K66" s="38" t="s">
        <v>227</v>
      </c>
      <c r="L66" s="38" t="s">
        <v>227</v>
      </c>
      <c r="M66" s="38" t="s">
        <v>227</v>
      </c>
      <c r="N66" s="38" t="s">
        <v>227</v>
      </c>
      <c r="O66" s="38" t="s">
        <v>227</v>
      </c>
      <c r="P66" s="38" t="s">
        <v>227</v>
      </c>
      <c r="Q66" s="38" t="s">
        <v>227</v>
      </c>
      <c r="R66" s="38" t="s">
        <v>227</v>
      </c>
      <c r="S66" s="38" t="s">
        <v>227</v>
      </c>
      <c r="T66" s="38" t="s">
        <v>227</v>
      </c>
      <c r="U66" s="38" t="s">
        <v>136</v>
      </c>
      <c r="V66" s="38" t="s">
        <v>227</v>
      </c>
      <c r="W66" s="38" t="s">
        <v>227</v>
      </c>
      <c r="X66" s="38" t="s">
        <v>227</v>
      </c>
      <c r="Y66" s="38" t="s">
        <v>227</v>
      </c>
      <c r="Z66" s="38" t="s">
        <v>227</v>
      </c>
      <c r="AA66" s="38" t="s">
        <v>227</v>
      </c>
      <c r="AB66" s="38" t="s">
        <v>227</v>
      </c>
      <c r="AC66" s="38" t="s">
        <v>227</v>
      </c>
      <c r="AD66" s="38" t="s">
        <v>227</v>
      </c>
    </row>
    <row r="67" spans="1:30" x14ac:dyDescent="0.2">
      <c r="A67" s="57" t="s">
        <v>633</v>
      </c>
      <c r="B67" s="64" t="s">
        <v>185</v>
      </c>
      <c r="C67" s="38" t="s">
        <v>227</v>
      </c>
      <c r="D67" s="38" t="s">
        <v>227</v>
      </c>
      <c r="E67" s="38" t="s">
        <v>227</v>
      </c>
      <c r="F67" s="38" t="s">
        <v>227</v>
      </c>
      <c r="G67" s="38" t="s">
        <v>227</v>
      </c>
      <c r="H67" s="38" t="s">
        <v>227</v>
      </c>
      <c r="I67" s="38" t="s">
        <v>479</v>
      </c>
      <c r="J67" s="38" t="s">
        <v>227</v>
      </c>
      <c r="K67" s="38" t="s">
        <v>227</v>
      </c>
      <c r="L67" s="38" t="s">
        <v>227</v>
      </c>
      <c r="M67" s="38" t="s">
        <v>227</v>
      </c>
      <c r="N67" s="38" t="s">
        <v>227</v>
      </c>
      <c r="O67" s="38" t="s">
        <v>227</v>
      </c>
      <c r="P67" s="38" t="s">
        <v>227</v>
      </c>
      <c r="Q67" s="38" t="s">
        <v>227</v>
      </c>
      <c r="R67" s="38" t="s">
        <v>227</v>
      </c>
      <c r="S67" s="38" t="s">
        <v>227</v>
      </c>
      <c r="T67" s="38" t="s">
        <v>227</v>
      </c>
      <c r="U67" s="38" t="s">
        <v>136</v>
      </c>
      <c r="V67" s="38" t="s">
        <v>227</v>
      </c>
      <c r="W67" s="38" t="s">
        <v>227</v>
      </c>
      <c r="X67" s="38" t="s">
        <v>227</v>
      </c>
      <c r="Y67" s="38" t="s">
        <v>227</v>
      </c>
      <c r="Z67" s="38" t="s">
        <v>227</v>
      </c>
      <c r="AA67" s="38" t="s">
        <v>227</v>
      </c>
      <c r="AB67" s="38" t="s">
        <v>227</v>
      </c>
      <c r="AC67" s="38" t="s">
        <v>227</v>
      </c>
      <c r="AD67" s="38" t="s">
        <v>227</v>
      </c>
    </row>
    <row r="68" spans="1:30" x14ac:dyDescent="0.2">
      <c r="A68" s="57" t="s">
        <v>634</v>
      </c>
      <c r="B68" s="64" t="s">
        <v>186</v>
      </c>
      <c r="C68" s="38" t="s">
        <v>227</v>
      </c>
      <c r="D68" s="38" t="s">
        <v>227</v>
      </c>
      <c r="E68" s="38" t="s">
        <v>227</v>
      </c>
      <c r="F68" s="38" t="s">
        <v>227</v>
      </c>
      <c r="G68" s="38" t="s">
        <v>227</v>
      </c>
      <c r="H68" s="38" t="s">
        <v>227</v>
      </c>
      <c r="I68" s="38" t="s">
        <v>479</v>
      </c>
      <c r="J68" s="38" t="s">
        <v>227</v>
      </c>
      <c r="K68" s="38" t="s">
        <v>227</v>
      </c>
      <c r="L68" s="38" t="s">
        <v>227</v>
      </c>
      <c r="M68" s="38" t="s">
        <v>227</v>
      </c>
      <c r="N68" s="38" t="s">
        <v>227</v>
      </c>
      <c r="O68" s="38" t="s">
        <v>227</v>
      </c>
      <c r="P68" s="38" t="s">
        <v>227</v>
      </c>
      <c r="Q68" s="38" t="s">
        <v>227</v>
      </c>
      <c r="R68" s="38" t="s">
        <v>227</v>
      </c>
      <c r="S68" s="38" t="s">
        <v>227</v>
      </c>
      <c r="T68" s="38" t="s">
        <v>227</v>
      </c>
      <c r="U68" s="38" t="s">
        <v>136</v>
      </c>
      <c r="V68" s="38" t="s">
        <v>227</v>
      </c>
      <c r="W68" s="38" t="s">
        <v>227</v>
      </c>
      <c r="X68" s="38" t="s">
        <v>227</v>
      </c>
      <c r="Y68" s="38" t="s">
        <v>227</v>
      </c>
      <c r="Z68" s="38" t="s">
        <v>227</v>
      </c>
      <c r="AA68" s="38" t="s">
        <v>227</v>
      </c>
      <c r="AB68" s="38" t="s">
        <v>227</v>
      </c>
      <c r="AC68" s="38" t="s">
        <v>227</v>
      </c>
      <c r="AD68" s="38" t="s">
        <v>227</v>
      </c>
    </row>
    <row r="69" spans="1:30" x14ac:dyDescent="0.2">
      <c r="A69" s="57" t="s">
        <v>635</v>
      </c>
      <c r="B69" s="64" t="s">
        <v>187</v>
      </c>
      <c r="C69" s="38" t="s">
        <v>227</v>
      </c>
      <c r="D69" s="38" t="s">
        <v>227</v>
      </c>
      <c r="E69" s="38" t="s">
        <v>227</v>
      </c>
      <c r="F69" s="38" t="s">
        <v>227</v>
      </c>
      <c r="G69" s="38" t="s">
        <v>227</v>
      </c>
      <c r="H69" s="38" t="s">
        <v>227</v>
      </c>
      <c r="I69" s="38" t="s">
        <v>479</v>
      </c>
      <c r="J69" s="38" t="s">
        <v>227</v>
      </c>
      <c r="K69" s="38" t="s">
        <v>227</v>
      </c>
      <c r="L69" s="38" t="s">
        <v>227</v>
      </c>
      <c r="M69" s="38" t="s">
        <v>227</v>
      </c>
      <c r="N69" s="38" t="s">
        <v>227</v>
      </c>
      <c r="O69" s="38" t="s">
        <v>227</v>
      </c>
      <c r="P69" s="38" t="s">
        <v>227</v>
      </c>
      <c r="Q69" s="38" t="s">
        <v>227</v>
      </c>
      <c r="R69" s="38" t="s">
        <v>227</v>
      </c>
      <c r="S69" s="38" t="s">
        <v>227</v>
      </c>
      <c r="T69" s="38" t="s">
        <v>227</v>
      </c>
      <c r="U69" s="38" t="s">
        <v>136</v>
      </c>
      <c r="V69" s="38" t="s">
        <v>227</v>
      </c>
      <c r="W69" s="38" t="s">
        <v>227</v>
      </c>
      <c r="X69" s="38" t="s">
        <v>227</v>
      </c>
      <c r="Y69" s="38" t="s">
        <v>227</v>
      </c>
      <c r="Z69" s="38" t="s">
        <v>227</v>
      </c>
      <c r="AA69" s="38" t="s">
        <v>227</v>
      </c>
      <c r="AB69" s="38" t="s">
        <v>227</v>
      </c>
      <c r="AC69" s="38" t="s">
        <v>227</v>
      </c>
      <c r="AD69" s="38" t="s">
        <v>227</v>
      </c>
    </row>
    <row r="70" spans="1:30" x14ac:dyDescent="0.2">
      <c r="A70" s="57" t="s">
        <v>713</v>
      </c>
      <c r="B70" s="64" t="s">
        <v>714</v>
      </c>
      <c r="C70" s="38" t="s">
        <v>227</v>
      </c>
      <c r="D70" s="38" t="s">
        <v>227</v>
      </c>
      <c r="E70" s="38" t="s">
        <v>227</v>
      </c>
      <c r="F70" s="38" t="s">
        <v>227</v>
      </c>
      <c r="G70" s="38" t="s">
        <v>227</v>
      </c>
      <c r="H70" s="38" t="s">
        <v>227</v>
      </c>
      <c r="I70" s="38" t="s">
        <v>227</v>
      </c>
      <c r="J70" s="38" t="s">
        <v>227</v>
      </c>
      <c r="K70" s="38" t="s">
        <v>227</v>
      </c>
      <c r="L70" s="38" t="s">
        <v>227</v>
      </c>
      <c r="M70" s="38" t="s">
        <v>227</v>
      </c>
      <c r="N70" s="38" t="s">
        <v>227</v>
      </c>
      <c r="O70" s="38" t="s">
        <v>227</v>
      </c>
      <c r="P70" s="38" t="s">
        <v>227</v>
      </c>
      <c r="Q70" s="38" t="s">
        <v>227</v>
      </c>
      <c r="R70" s="38" t="s">
        <v>227</v>
      </c>
      <c r="S70" s="38" t="s">
        <v>227</v>
      </c>
      <c r="T70" s="38" t="s">
        <v>227</v>
      </c>
      <c r="U70" s="38" t="s">
        <v>136</v>
      </c>
      <c r="V70" s="38" t="s">
        <v>227</v>
      </c>
      <c r="W70" s="38" t="s">
        <v>227</v>
      </c>
      <c r="X70" s="38" t="s">
        <v>227</v>
      </c>
      <c r="Y70" s="38" t="s">
        <v>227</v>
      </c>
      <c r="Z70" s="38" t="s">
        <v>227</v>
      </c>
      <c r="AA70" s="38" t="s">
        <v>227</v>
      </c>
      <c r="AB70" s="38" t="s">
        <v>227</v>
      </c>
      <c r="AC70" s="38" t="s">
        <v>227</v>
      </c>
      <c r="AD70" s="38" t="s">
        <v>227</v>
      </c>
    </row>
    <row r="71" spans="1:30" x14ac:dyDescent="0.2">
      <c r="A71" s="57" t="s">
        <v>636</v>
      </c>
      <c r="B71" s="64" t="s">
        <v>688</v>
      </c>
      <c r="C71" s="38" t="s">
        <v>227</v>
      </c>
      <c r="D71" s="38" t="s">
        <v>227</v>
      </c>
      <c r="E71" s="38" t="s">
        <v>227</v>
      </c>
      <c r="F71" s="38" t="s">
        <v>227</v>
      </c>
      <c r="G71" s="38" t="s">
        <v>227</v>
      </c>
      <c r="H71" s="38" t="s">
        <v>227</v>
      </c>
      <c r="I71" s="38" t="s">
        <v>479</v>
      </c>
      <c r="J71" s="38" t="s">
        <v>227</v>
      </c>
      <c r="K71" s="38" t="s">
        <v>227</v>
      </c>
      <c r="L71" s="38" t="s">
        <v>227</v>
      </c>
      <c r="M71" s="38" t="s">
        <v>227</v>
      </c>
      <c r="N71" s="38" t="s">
        <v>227</v>
      </c>
      <c r="O71" s="38" t="s">
        <v>227</v>
      </c>
      <c r="P71" s="38" t="s">
        <v>227</v>
      </c>
      <c r="Q71" s="38" t="s">
        <v>227</v>
      </c>
      <c r="R71" s="38" t="s">
        <v>227</v>
      </c>
      <c r="S71" s="38" t="s">
        <v>227</v>
      </c>
      <c r="T71" s="38" t="s">
        <v>227</v>
      </c>
      <c r="U71" s="38" t="s">
        <v>136</v>
      </c>
      <c r="V71" s="38" t="s">
        <v>227</v>
      </c>
      <c r="W71" s="38" t="s">
        <v>227</v>
      </c>
      <c r="X71" s="38" t="s">
        <v>227</v>
      </c>
      <c r="Y71" s="38" t="s">
        <v>227</v>
      </c>
      <c r="Z71" s="38" t="s">
        <v>227</v>
      </c>
      <c r="AA71" s="38" t="s">
        <v>227</v>
      </c>
      <c r="AB71" s="38" t="s">
        <v>227</v>
      </c>
      <c r="AC71" s="38" t="s">
        <v>227</v>
      </c>
      <c r="AD71" s="38" t="s">
        <v>227</v>
      </c>
    </row>
    <row r="72" spans="1:30" x14ac:dyDescent="0.2">
      <c r="A72" s="57" t="s">
        <v>637</v>
      </c>
      <c r="B72" s="64" t="s">
        <v>86</v>
      </c>
      <c r="C72" s="38" t="s">
        <v>227</v>
      </c>
      <c r="D72" s="38" t="s">
        <v>227</v>
      </c>
      <c r="E72" s="38" t="s">
        <v>227</v>
      </c>
      <c r="F72" s="38" t="s">
        <v>227</v>
      </c>
      <c r="G72" s="38" t="s">
        <v>227</v>
      </c>
      <c r="H72" s="38" t="s">
        <v>227</v>
      </c>
      <c r="I72" s="38" t="s">
        <v>479</v>
      </c>
      <c r="J72" s="38" t="s">
        <v>227</v>
      </c>
      <c r="K72" s="38" t="s">
        <v>227</v>
      </c>
      <c r="L72" s="38" t="s">
        <v>227</v>
      </c>
      <c r="M72" s="38" t="s">
        <v>227</v>
      </c>
      <c r="N72" s="38" t="s">
        <v>227</v>
      </c>
      <c r="O72" s="38" t="s">
        <v>227</v>
      </c>
      <c r="P72" s="38" t="s">
        <v>227</v>
      </c>
      <c r="Q72" s="38" t="s">
        <v>227</v>
      </c>
      <c r="R72" s="38" t="s">
        <v>227</v>
      </c>
      <c r="S72" s="38" t="s">
        <v>227</v>
      </c>
      <c r="T72" s="38" t="s">
        <v>227</v>
      </c>
      <c r="U72" s="38" t="s">
        <v>227</v>
      </c>
      <c r="V72" s="38" t="s">
        <v>227</v>
      </c>
      <c r="W72" s="38" t="s">
        <v>227</v>
      </c>
      <c r="X72" s="38" t="s">
        <v>227</v>
      </c>
      <c r="Y72" s="38" t="s">
        <v>227</v>
      </c>
      <c r="Z72" s="38" t="s">
        <v>227</v>
      </c>
      <c r="AA72" s="38" t="s">
        <v>227</v>
      </c>
      <c r="AB72" s="38" t="s">
        <v>227</v>
      </c>
      <c r="AC72" s="38" t="s">
        <v>227</v>
      </c>
      <c r="AD72" s="38" t="s">
        <v>227</v>
      </c>
    </row>
    <row r="73" spans="1:30" x14ac:dyDescent="0.2">
      <c r="A73" s="57" t="s">
        <v>638</v>
      </c>
      <c r="B73" s="64" t="s">
        <v>87</v>
      </c>
      <c r="C73" s="38" t="s">
        <v>227</v>
      </c>
      <c r="D73" s="38" t="s">
        <v>227</v>
      </c>
      <c r="E73" s="38" t="s">
        <v>227</v>
      </c>
      <c r="F73" s="38" t="s">
        <v>227</v>
      </c>
      <c r="G73" s="38" t="s">
        <v>227</v>
      </c>
      <c r="H73" s="38" t="s">
        <v>227</v>
      </c>
      <c r="I73" s="38" t="s">
        <v>479</v>
      </c>
      <c r="J73" s="38" t="s">
        <v>227</v>
      </c>
      <c r="K73" s="38" t="s">
        <v>227</v>
      </c>
      <c r="L73" s="38" t="s">
        <v>227</v>
      </c>
      <c r="M73" s="38" t="s">
        <v>227</v>
      </c>
      <c r="N73" s="38" t="s">
        <v>227</v>
      </c>
      <c r="O73" s="38" t="s">
        <v>227</v>
      </c>
      <c r="P73" s="38" t="s">
        <v>227</v>
      </c>
      <c r="Q73" s="38" t="s">
        <v>227</v>
      </c>
      <c r="R73" s="38" t="s">
        <v>227</v>
      </c>
      <c r="S73" s="38" t="s">
        <v>227</v>
      </c>
      <c r="T73" s="38" t="s">
        <v>227</v>
      </c>
      <c r="U73" s="38" t="s">
        <v>227</v>
      </c>
      <c r="V73" s="38" t="s">
        <v>227</v>
      </c>
      <c r="W73" s="38" t="s">
        <v>227</v>
      </c>
      <c r="X73" s="38" t="s">
        <v>227</v>
      </c>
      <c r="Y73" s="38" t="s">
        <v>227</v>
      </c>
      <c r="Z73" s="38" t="s">
        <v>227</v>
      </c>
      <c r="AA73" s="38" t="s">
        <v>227</v>
      </c>
      <c r="AB73" s="38" t="s">
        <v>227</v>
      </c>
      <c r="AC73" s="38" t="s">
        <v>227</v>
      </c>
      <c r="AD73" s="38" t="s">
        <v>227</v>
      </c>
    </row>
    <row r="74" spans="1:30" x14ac:dyDescent="0.2">
      <c r="A74" s="57" t="s">
        <v>639</v>
      </c>
      <c r="B74" s="64" t="s">
        <v>88</v>
      </c>
      <c r="C74" s="38" t="s">
        <v>227</v>
      </c>
      <c r="D74" s="38" t="s">
        <v>227</v>
      </c>
      <c r="E74" s="38" t="s">
        <v>227</v>
      </c>
      <c r="F74" s="38" t="s">
        <v>227</v>
      </c>
      <c r="G74" s="38" t="s">
        <v>227</v>
      </c>
      <c r="H74" s="38" t="s">
        <v>227</v>
      </c>
      <c r="I74" s="38" t="s">
        <v>479</v>
      </c>
      <c r="J74" s="38" t="s">
        <v>227</v>
      </c>
      <c r="K74" s="38" t="s">
        <v>227</v>
      </c>
      <c r="L74" s="38" t="s">
        <v>227</v>
      </c>
      <c r="M74" s="38" t="s">
        <v>227</v>
      </c>
      <c r="N74" s="38" t="s">
        <v>227</v>
      </c>
      <c r="O74" s="38" t="s">
        <v>227</v>
      </c>
      <c r="P74" s="38" t="s">
        <v>227</v>
      </c>
      <c r="Q74" s="38" t="s">
        <v>227</v>
      </c>
      <c r="R74" s="38" t="s">
        <v>227</v>
      </c>
      <c r="S74" s="38" t="s">
        <v>227</v>
      </c>
      <c r="T74" s="38" t="s">
        <v>227</v>
      </c>
      <c r="U74" s="38" t="s">
        <v>227</v>
      </c>
      <c r="V74" s="38" t="s">
        <v>227</v>
      </c>
      <c r="W74" s="38" t="s">
        <v>227</v>
      </c>
      <c r="X74" s="38" t="s">
        <v>227</v>
      </c>
      <c r="Y74" s="38" t="s">
        <v>227</v>
      </c>
      <c r="Z74" s="38" t="s">
        <v>227</v>
      </c>
      <c r="AA74" s="38" t="s">
        <v>227</v>
      </c>
      <c r="AB74" s="38" t="s">
        <v>227</v>
      </c>
      <c r="AC74" s="38" t="s">
        <v>227</v>
      </c>
      <c r="AD74" s="38" t="s">
        <v>227</v>
      </c>
    </row>
    <row r="75" spans="1:30" x14ac:dyDescent="0.2">
      <c r="A75" s="57" t="s">
        <v>640</v>
      </c>
      <c r="B75" s="64" t="s">
        <v>260</v>
      </c>
      <c r="C75" s="38" t="s">
        <v>227</v>
      </c>
      <c r="D75" s="38" t="s">
        <v>227</v>
      </c>
      <c r="E75" s="38" t="s">
        <v>227</v>
      </c>
      <c r="F75" s="38" t="s">
        <v>227</v>
      </c>
      <c r="G75" s="38" t="s">
        <v>227</v>
      </c>
      <c r="H75" s="38" t="s">
        <v>227</v>
      </c>
      <c r="I75" s="38" t="s">
        <v>479</v>
      </c>
      <c r="J75" s="38" t="s">
        <v>227</v>
      </c>
      <c r="K75" s="38" t="s">
        <v>227</v>
      </c>
      <c r="L75" s="38" t="s">
        <v>227</v>
      </c>
      <c r="M75" s="38" t="s">
        <v>227</v>
      </c>
      <c r="N75" s="38" t="s">
        <v>227</v>
      </c>
      <c r="O75" s="38" t="s">
        <v>227</v>
      </c>
      <c r="P75" s="38" t="s">
        <v>227</v>
      </c>
      <c r="Q75" s="38" t="s">
        <v>227</v>
      </c>
      <c r="R75" s="38" t="s">
        <v>227</v>
      </c>
      <c r="S75" s="38" t="s">
        <v>227</v>
      </c>
      <c r="T75" s="38" t="s">
        <v>227</v>
      </c>
      <c r="U75" s="38" t="s">
        <v>227</v>
      </c>
      <c r="V75" s="38" t="s">
        <v>227</v>
      </c>
      <c r="W75" s="38" t="s">
        <v>227</v>
      </c>
      <c r="X75" s="38" t="s">
        <v>227</v>
      </c>
      <c r="Y75" s="38" t="s">
        <v>227</v>
      </c>
      <c r="Z75" s="38" t="s">
        <v>227</v>
      </c>
      <c r="AA75" s="38" t="s">
        <v>227</v>
      </c>
      <c r="AB75" s="38" t="s">
        <v>227</v>
      </c>
      <c r="AC75" s="38" t="s">
        <v>227</v>
      </c>
      <c r="AD75" s="38" t="s">
        <v>227</v>
      </c>
    </row>
    <row r="76" spans="1:30" x14ac:dyDescent="0.2">
      <c r="A76" s="57" t="s">
        <v>641</v>
      </c>
      <c r="B76" s="64" t="s">
        <v>261</v>
      </c>
      <c r="C76" s="38" t="s">
        <v>227</v>
      </c>
      <c r="D76" s="38" t="s">
        <v>227</v>
      </c>
      <c r="E76" s="38" t="s">
        <v>227</v>
      </c>
      <c r="F76" s="38" t="s">
        <v>227</v>
      </c>
      <c r="G76" s="38" t="s">
        <v>227</v>
      </c>
      <c r="H76" s="38" t="s">
        <v>227</v>
      </c>
      <c r="I76" s="38" t="s">
        <v>479</v>
      </c>
      <c r="J76" s="38" t="s">
        <v>227</v>
      </c>
      <c r="K76" s="38" t="s">
        <v>227</v>
      </c>
      <c r="L76" s="38" t="s">
        <v>227</v>
      </c>
      <c r="M76" s="38" t="s">
        <v>227</v>
      </c>
      <c r="N76" s="38" t="s">
        <v>227</v>
      </c>
      <c r="O76" s="38" t="s">
        <v>227</v>
      </c>
      <c r="P76" s="38" t="s">
        <v>227</v>
      </c>
      <c r="Q76" s="38" t="s">
        <v>227</v>
      </c>
      <c r="R76" s="38" t="s">
        <v>227</v>
      </c>
      <c r="S76" s="38" t="s">
        <v>899</v>
      </c>
      <c r="T76" s="38" t="s">
        <v>227</v>
      </c>
      <c r="U76" s="38" t="s">
        <v>227</v>
      </c>
      <c r="V76" s="38" t="s">
        <v>227</v>
      </c>
      <c r="W76" s="38" t="s">
        <v>227</v>
      </c>
      <c r="X76" s="38" t="s">
        <v>227</v>
      </c>
      <c r="Y76" s="38" t="s">
        <v>227</v>
      </c>
      <c r="Z76" s="38" t="s">
        <v>227</v>
      </c>
      <c r="AA76" s="38" t="s">
        <v>227</v>
      </c>
      <c r="AB76" s="38" t="s">
        <v>227</v>
      </c>
      <c r="AC76" s="38" t="s">
        <v>227</v>
      </c>
      <c r="AD76" s="38" t="s">
        <v>227</v>
      </c>
    </row>
    <row r="77" spans="1:30" x14ac:dyDescent="0.2">
      <c r="A77" s="57" t="s">
        <v>56</v>
      </c>
      <c r="B77" s="64" t="s">
        <v>477</v>
      </c>
      <c r="C77" s="38" t="s">
        <v>227</v>
      </c>
      <c r="D77" s="38" t="s">
        <v>227</v>
      </c>
      <c r="E77" s="38" t="s">
        <v>359</v>
      </c>
      <c r="F77" s="38" t="s">
        <v>493</v>
      </c>
      <c r="G77" s="38" t="s">
        <v>359</v>
      </c>
      <c r="H77" s="38" t="s">
        <v>136</v>
      </c>
      <c r="I77" s="38" t="s">
        <v>227</v>
      </c>
      <c r="J77" s="38" t="s">
        <v>359</v>
      </c>
      <c r="K77" s="38" t="s">
        <v>227</v>
      </c>
      <c r="L77" s="38" t="s">
        <v>136</v>
      </c>
      <c r="M77" s="38" t="s">
        <v>227</v>
      </c>
      <c r="N77" s="38" t="s">
        <v>227</v>
      </c>
      <c r="O77" s="38" t="s">
        <v>227</v>
      </c>
      <c r="P77" s="38" t="s">
        <v>227</v>
      </c>
      <c r="Q77" s="38" t="s">
        <v>227</v>
      </c>
      <c r="R77" s="38" t="s">
        <v>227</v>
      </c>
      <c r="S77" s="38" t="s">
        <v>914</v>
      </c>
      <c r="T77" s="38" t="s">
        <v>227</v>
      </c>
      <c r="U77" s="38" t="s">
        <v>359</v>
      </c>
      <c r="V77" s="38" t="s">
        <v>359</v>
      </c>
      <c r="W77" s="38" t="s">
        <v>227</v>
      </c>
      <c r="X77" s="38" t="s">
        <v>227</v>
      </c>
      <c r="Y77" s="38" t="s">
        <v>227</v>
      </c>
      <c r="Z77" s="38" t="s">
        <v>227</v>
      </c>
      <c r="AA77" s="38" t="s">
        <v>227</v>
      </c>
      <c r="AB77" s="38" t="s">
        <v>227</v>
      </c>
      <c r="AC77" s="38" t="s">
        <v>227</v>
      </c>
      <c r="AD77" s="38" t="s">
        <v>227</v>
      </c>
    </row>
    <row r="78" spans="1:30" x14ac:dyDescent="0.2">
      <c r="A78" s="57" t="s">
        <v>57</v>
      </c>
      <c r="B78" s="64" t="s">
        <v>63</v>
      </c>
      <c r="C78" s="38" t="s">
        <v>227</v>
      </c>
      <c r="D78" s="38" t="s">
        <v>227</v>
      </c>
      <c r="E78" s="38" t="s">
        <v>359</v>
      </c>
      <c r="F78" s="38" t="s">
        <v>493</v>
      </c>
      <c r="G78" s="38" t="s">
        <v>359</v>
      </c>
      <c r="H78" s="38" t="s">
        <v>136</v>
      </c>
      <c r="I78" s="38" t="s">
        <v>359</v>
      </c>
      <c r="J78" s="38" t="s">
        <v>227</v>
      </c>
      <c r="K78" s="38" t="s">
        <v>227</v>
      </c>
      <c r="L78" s="38" t="s">
        <v>136</v>
      </c>
      <c r="M78" s="38" t="s">
        <v>227</v>
      </c>
      <c r="N78" s="38" t="s">
        <v>227</v>
      </c>
      <c r="O78" s="38" t="s">
        <v>227</v>
      </c>
      <c r="P78" s="38" t="s">
        <v>227</v>
      </c>
      <c r="Q78" s="38" t="s">
        <v>227</v>
      </c>
      <c r="R78" s="38" t="s">
        <v>359</v>
      </c>
      <c r="S78" s="38" t="s">
        <v>914</v>
      </c>
      <c r="T78" s="38" t="s">
        <v>227</v>
      </c>
      <c r="U78" s="38" t="s">
        <v>359</v>
      </c>
      <c r="V78" s="38" t="s">
        <v>359</v>
      </c>
      <c r="W78" s="38" t="s">
        <v>227</v>
      </c>
      <c r="X78" s="38" t="s">
        <v>227</v>
      </c>
      <c r="Y78" s="38" t="s">
        <v>227</v>
      </c>
      <c r="Z78" s="38" t="s">
        <v>227</v>
      </c>
      <c r="AA78" s="38" t="s">
        <v>227</v>
      </c>
      <c r="AB78" s="38" t="s">
        <v>136</v>
      </c>
      <c r="AC78" s="38" t="s">
        <v>227</v>
      </c>
      <c r="AD78" s="38" t="s">
        <v>227</v>
      </c>
    </row>
    <row r="79" spans="1:30" x14ac:dyDescent="0.2">
      <c r="A79" s="57" t="s">
        <v>58</v>
      </c>
      <c r="B79" s="64" t="s">
        <v>64</v>
      </c>
      <c r="C79" s="38" t="s">
        <v>227</v>
      </c>
      <c r="D79" s="38" t="s">
        <v>227</v>
      </c>
      <c r="E79" s="38" t="s">
        <v>257</v>
      </c>
      <c r="F79" s="38" t="s">
        <v>493</v>
      </c>
      <c r="G79" s="38" t="s">
        <v>397</v>
      </c>
      <c r="H79" s="38" t="s">
        <v>136</v>
      </c>
      <c r="I79" s="38" t="s">
        <v>227</v>
      </c>
      <c r="J79" s="38" t="s">
        <v>227</v>
      </c>
      <c r="K79" s="38" t="s">
        <v>227</v>
      </c>
      <c r="L79" s="38" t="s">
        <v>136</v>
      </c>
      <c r="M79" s="38" t="s">
        <v>227</v>
      </c>
      <c r="N79" s="38" t="s">
        <v>227</v>
      </c>
      <c r="O79" s="38" t="s">
        <v>227</v>
      </c>
      <c r="P79" s="38" t="s">
        <v>227</v>
      </c>
      <c r="Q79" s="38" t="s">
        <v>227</v>
      </c>
      <c r="R79" s="38" t="s">
        <v>227</v>
      </c>
      <c r="S79" s="38" t="s">
        <v>915</v>
      </c>
      <c r="T79" s="38" t="s">
        <v>227</v>
      </c>
      <c r="U79" s="38" t="s">
        <v>400</v>
      </c>
      <c r="V79" s="38" t="s">
        <v>257</v>
      </c>
      <c r="W79" s="38" t="s">
        <v>227</v>
      </c>
      <c r="X79" s="38" t="s">
        <v>227</v>
      </c>
      <c r="Y79" s="38" t="s">
        <v>227</v>
      </c>
      <c r="Z79" s="38" t="s">
        <v>227</v>
      </c>
      <c r="AA79" s="38" t="s">
        <v>227</v>
      </c>
      <c r="AB79" s="38" t="s">
        <v>257</v>
      </c>
      <c r="AC79" s="38" t="s">
        <v>227</v>
      </c>
      <c r="AD79" s="38" t="s">
        <v>227</v>
      </c>
    </row>
    <row r="80" spans="1:30" x14ac:dyDescent="0.2">
      <c r="A80" s="57" t="s">
        <v>13</v>
      </c>
      <c r="B80" s="64" t="s">
        <v>29</v>
      </c>
      <c r="C80" s="38" t="s">
        <v>257</v>
      </c>
      <c r="D80" s="38" t="s">
        <v>227</v>
      </c>
      <c r="E80" s="38" t="s">
        <v>359</v>
      </c>
      <c r="F80" s="38" t="s">
        <v>227</v>
      </c>
      <c r="G80" s="38" t="s">
        <v>359</v>
      </c>
      <c r="H80" s="38" t="s">
        <v>136</v>
      </c>
      <c r="I80" s="38" t="s">
        <v>359</v>
      </c>
      <c r="J80" s="38" t="s">
        <v>359</v>
      </c>
      <c r="K80" s="38" t="s">
        <v>227</v>
      </c>
      <c r="L80" s="38" t="s">
        <v>136</v>
      </c>
      <c r="M80" s="38" t="s">
        <v>227</v>
      </c>
      <c r="N80" s="38" t="s">
        <v>227</v>
      </c>
      <c r="O80" s="38" t="s">
        <v>227</v>
      </c>
      <c r="P80" s="38" t="s">
        <v>227</v>
      </c>
      <c r="Q80" s="38" t="s">
        <v>227</v>
      </c>
      <c r="R80" s="38" t="s">
        <v>227</v>
      </c>
      <c r="S80" s="38" t="s">
        <v>914</v>
      </c>
      <c r="T80" s="38" t="s">
        <v>359</v>
      </c>
      <c r="U80" s="38" t="s">
        <v>359</v>
      </c>
      <c r="V80" s="38" t="s">
        <v>359</v>
      </c>
      <c r="W80" s="38" t="s">
        <v>227</v>
      </c>
      <c r="X80" s="38" t="s">
        <v>227</v>
      </c>
      <c r="Y80" s="38" t="s">
        <v>227</v>
      </c>
      <c r="Z80" s="38" t="s">
        <v>227</v>
      </c>
      <c r="AA80" s="38" t="s">
        <v>227</v>
      </c>
      <c r="AB80" s="38" t="s">
        <v>227</v>
      </c>
      <c r="AC80" s="38" t="s">
        <v>227</v>
      </c>
      <c r="AD80" s="38" t="s">
        <v>136</v>
      </c>
    </row>
    <row r="81" spans="1:30" x14ac:dyDescent="0.2">
      <c r="A81" s="57" t="s">
        <v>119</v>
      </c>
      <c r="B81" s="64" t="s">
        <v>150</v>
      </c>
      <c r="C81" s="38" t="s">
        <v>359</v>
      </c>
      <c r="D81" s="38" t="s">
        <v>227</v>
      </c>
      <c r="E81" s="38" t="s">
        <v>359</v>
      </c>
      <c r="F81" s="38" t="s">
        <v>227</v>
      </c>
      <c r="G81" s="38" t="s">
        <v>359</v>
      </c>
      <c r="H81" s="38" t="s">
        <v>136</v>
      </c>
      <c r="I81" s="38" t="s">
        <v>227</v>
      </c>
      <c r="J81" s="38" t="s">
        <v>359</v>
      </c>
      <c r="K81" s="38" t="s">
        <v>227</v>
      </c>
      <c r="L81" s="38" t="s">
        <v>136</v>
      </c>
      <c r="M81" s="38" t="s">
        <v>227</v>
      </c>
      <c r="N81" s="38" t="s">
        <v>227</v>
      </c>
      <c r="O81" s="38" t="s">
        <v>227</v>
      </c>
      <c r="P81" s="38" t="s">
        <v>227</v>
      </c>
      <c r="Q81" s="38" t="s">
        <v>227</v>
      </c>
      <c r="R81" s="38" t="s">
        <v>227</v>
      </c>
      <c r="S81" s="38" t="s">
        <v>227</v>
      </c>
      <c r="T81" s="38" t="s">
        <v>227</v>
      </c>
      <c r="U81" s="38" t="s">
        <v>359</v>
      </c>
      <c r="V81" s="38" t="s">
        <v>359</v>
      </c>
      <c r="W81" s="38" t="s">
        <v>227</v>
      </c>
      <c r="X81" s="38" t="s">
        <v>227</v>
      </c>
      <c r="Y81" s="38" t="s">
        <v>227</v>
      </c>
      <c r="Z81" s="38" t="s">
        <v>227</v>
      </c>
      <c r="AA81" s="38" t="s">
        <v>227</v>
      </c>
      <c r="AB81" s="38" t="s">
        <v>227</v>
      </c>
      <c r="AC81" s="38" t="s">
        <v>227</v>
      </c>
      <c r="AD81" s="38" t="s">
        <v>227</v>
      </c>
    </row>
    <row r="82" spans="1:30" x14ac:dyDescent="0.2">
      <c r="A82" s="57" t="s">
        <v>120</v>
      </c>
      <c r="B82" s="64" t="s">
        <v>156</v>
      </c>
      <c r="C82" s="38" t="s">
        <v>227</v>
      </c>
      <c r="D82" s="38" t="s">
        <v>227</v>
      </c>
      <c r="E82" s="38" t="s">
        <v>359</v>
      </c>
      <c r="F82" s="38" t="s">
        <v>493</v>
      </c>
      <c r="G82" s="38" t="s">
        <v>359</v>
      </c>
      <c r="H82" s="38" t="s">
        <v>136</v>
      </c>
      <c r="I82" s="38" t="s">
        <v>227</v>
      </c>
      <c r="J82" s="38" t="s">
        <v>359</v>
      </c>
      <c r="K82" s="38" t="s">
        <v>227</v>
      </c>
      <c r="L82" s="38" t="s">
        <v>136</v>
      </c>
      <c r="M82" s="38" t="s">
        <v>227</v>
      </c>
      <c r="N82" s="38" t="s">
        <v>227</v>
      </c>
      <c r="O82" s="38" t="s">
        <v>227</v>
      </c>
      <c r="P82" s="38" t="s">
        <v>227</v>
      </c>
      <c r="Q82" s="38" t="s">
        <v>227</v>
      </c>
      <c r="R82" s="38" t="s">
        <v>227</v>
      </c>
      <c r="S82" s="38" t="s">
        <v>902</v>
      </c>
      <c r="T82" s="38" t="s">
        <v>227</v>
      </c>
      <c r="U82" s="38" t="s">
        <v>359</v>
      </c>
      <c r="V82" s="38" t="s">
        <v>359</v>
      </c>
      <c r="W82" s="38" t="s">
        <v>227</v>
      </c>
      <c r="X82" s="38" t="s">
        <v>227</v>
      </c>
      <c r="Y82" s="38" t="s">
        <v>227</v>
      </c>
      <c r="Z82" s="38" t="s">
        <v>227</v>
      </c>
      <c r="AA82" s="38" t="s">
        <v>227</v>
      </c>
      <c r="AB82" s="38" t="s">
        <v>227</v>
      </c>
      <c r="AC82" s="38" t="s">
        <v>227</v>
      </c>
      <c r="AD82" s="38" t="s">
        <v>227</v>
      </c>
    </row>
    <row r="83" spans="1:30" x14ac:dyDescent="0.2">
      <c r="A83" s="57" t="s">
        <v>59</v>
      </c>
      <c r="B83" s="64" t="s">
        <v>65</v>
      </c>
      <c r="C83" s="38" t="s">
        <v>227</v>
      </c>
      <c r="D83" s="38" t="s">
        <v>227</v>
      </c>
      <c r="E83" s="38" t="s">
        <v>359</v>
      </c>
      <c r="F83" s="38" t="s">
        <v>227</v>
      </c>
      <c r="G83" s="38" t="s">
        <v>359</v>
      </c>
      <c r="H83" s="38" t="s">
        <v>136</v>
      </c>
      <c r="I83" s="38" t="s">
        <v>227</v>
      </c>
      <c r="J83" s="38" t="s">
        <v>227</v>
      </c>
      <c r="K83" s="38" t="s">
        <v>227</v>
      </c>
      <c r="L83" s="38" t="s">
        <v>136</v>
      </c>
      <c r="M83" s="38" t="s">
        <v>227</v>
      </c>
      <c r="N83" s="38" t="s">
        <v>227</v>
      </c>
      <c r="O83" s="38" t="s">
        <v>227</v>
      </c>
      <c r="P83" s="38" t="s">
        <v>227</v>
      </c>
      <c r="Q83" s="38" t="s">
        <v>227</v>
      </c>
      <c r="R83" s="38" t="s">
        <v>227</v>
      </c>
      <c r="S83" s="38" t="s">
        <v>902</v>
      </c>
      <c r="T83" s="38" t="s">
        <v>227</v>
      </c>
      <c r="U83" s="38" t="s">
        <v>359</v>
      </c>
      <c r="V83" s="38" t="s">
        <v>359</v>
      </c>
      <c r="W83" s="38" t="s">
        <v>227</v>
      </c>
      <c r="X83" s="38" t="s">
        <v>227</v>
      </c>
      <c r="Y83" s="38" t="s">
        <v>227</v>
      </c>
      <c r="Z83" s="38" t="s">
        <v>227</v>
      </c>
      <c r="AA83" s="38" t="s">
        <v>227</v>
      </c>
      <c r="AB83" s="38" t="s">
        <v>227</v>
      </c>
      <c r="AC83" s="38" t="s">
        <v>227</v>
      </c>
      <c r="AD83" s="38" t="s">
        <v>227</v>
      </c>
    </row>
    <row r="84" spans="1:30" x14ac:dyDescent="0.2">
      <c r="A84" s="57" t="s">
        <v>392</v>
      </c>
      <c r="B84" s="64" t="s">
        <v>393</v>
      </c>
      <c r="C84" s="38" t="s">
        <v>227</v>
      </c>
      <c r="D84" s="38" t="s">
        <v>227</v>
      </c>
      <c r="E84" s="38" t="s">
        <v>227</v>
      </c>
      <c r="F84" s="38" t="s">
        <v>227</v>
      </c>
      <c r="G84" s="38" t="s">
        <v>227</v>
      </c>
      <c r="H84" s="38" t="s">
        <v>227</v>
      </c>
      <c r="I84" s="38" t="s">
        <v>227</v>
      </c>
      <c r="J84" s="38" t="s">
        <v>227</v>
      </c>
      <c r="K84" s="38" t="s">
        <v>227</v>
      </c>
      <c r="L84" s="38" t="s">
        <v>136</v>
      </c>
      <c r="M84" s="38" t="s">
        <v>227</v>
      </c>
      <c r="N84" s="38" t="s">
        <v>227</v>
      </c>
      <c r="O84" s="38" t="s">
        <v>227</v>
      </c>
      <c r="P84" s="38" t="s">
        <v>227</v>
      </c>
      <c r="Q84" s="38" t="s">
        <v>227</v>
      </c>
      <c r="R84" s="38" t="s">
        <v>227</v>
      </c>
      <c r="S84" s="38" t="s">
        <v>903</v>
      </c>
      <c r="T84" s="38" t="s">
        <v>227</v>
      </c>
      <c r="U84" s="38" t="s">
        <v>359</v>
      </c>
      <c r="V84" s="38" t="s">
        <v>227</v>
      </c>
      <c r="W84" s="38" t="s">
        <v>227</v>
      </c>
      <c r="X84" s="38" t="s">
        <v>227</v>
      </c>
      <c r="Y84" s="38" t="s">
        <v>227</v>
      </c>
      <c r="Z84" s="38" t="s">
        <v>227</v>
      </c>
      <c r="AA84" s="38" t="s">
        <v>227</v>
      </c>
      <c r="AB84" s="38" t="s">
        <v>227</v>
      </c>
      <c r="AC84" s="38" t="s">
        <v>227</v>
      </c>
      <c r="AD84" s="38" t="s">
        <v>227</v>
      </c>
    </row>
    <row r="85" spans="1:30" x14ac:dyDescent="0.2">
      <c r="A85" s="57" t="s">
        <v>609</v>
      </c>
      <c r="B85" s="64" t="s">
        <v>142</v>
      </c>
      <c r="C85" s="38" t="s">
        <v>227</v>
      </c>
      <c r="D85" s="38" t="s">
        <v>135</v>
      </c>
      <c r="E85" s="38" t="s">
        <v>227</v>
      </c>
      <c r="F85" s="38" t="s">
        <v>227</v>
      </c>
      <c r="G85" s="38" t="s">
        <v>227</v>
      </c>
      <c r="H85" s="38" t="s">
        <v>227</v>
      </c>
      <c r="I85" s="38" t="s">
        <v>135</v>
      </c>
      <c r="J85" s="38" t="s">
        <v>136</v>
      </c>
      <c r="K85" s="38" t="s">
        <v>227</v>
      </c>
      <c r="L85" s="38" t="s">
        <v>136</v>
      </c>
      <c r="M85" s="38" t="s">
        <v>227</v>
      </c>
      <c r="N85" s="38" t="s">
        <v>227</v>
      </c>
      <c r="O85" s="38" t="s">
        <v>227</v>
      </c>
      <c r="P85" s="38" t="s">
        <v>227</v>
      </c>
      <c r="Q85" s="38" t="s">
        <v>227</v>
      </c>
      <c r="R85" s="38" t="s">
        <v>227</v>
      </c>
      <c r="S85" s="38" t="s">
        <v>899</v>
      </c>
      <c r="T85" s="38" t="s">
        <v>227</v>
      </c>
      <c r="U85" s="38" t="s">
        <v>135</v>
      </c>
      <c r="V85" s="38" t="s">
        <v>135</v>
      </c>
      <c r="W85" s="38" t="s">
        <v>227</v>
      </c>
      <c r="X85" s="38" t="s">
        <v>227</v>
      </c>
      <c r="Y85" s="38" t="s">
        <v>227</v>
      </c>
      <c r="Z85" s="38" t="s">
        <v>227</v>
      </c>
      <c r="AA85" s="38" t="s">
        <v>227</v>
      </c>
      <c r="AB85" s="38" t="s">
        <v>227</v>
      </c>
      <c r="AC85" s="38" t="s">
        <v>136</v>
      </c>
      <c r="AD85" s="38" t="s">
        <v>227</v>
      </c>
    </row>
    <row r="86" spans="1:30" x14ac:dyDescent="0.2">
      <c r="A86" s="57" t="s">
        <v>649</v>
      </c>
      <c r="B86" s="64" t="s">
        <v>695</v>
      </c>
      <c r="C86" s="38" t="s">
        <v>227</v>
      </c>
      <c r="D86" s="38" t="s">
        <v>227</v>
      </c>
      <c r="E86" s="38" t="s">
        <v>227</v>
      </c>
      <c r="F86" s="38" t="s">
        <v>227</v>
      </c>
      <c r="G86" s="38" t="s">
        <v>227</v>
      </c>
      <c r="H86" s="38" t="s">
        <v>227</v>
      </c>
      <c r="I86" s="38" t="s">
        <v>227</v>
      </c>
      <c r="J86" s="38" t="s">
        <v>136</v>
      </c>
      <c r="K86" s="38" t="s">
        <v>227</v>
      </c>
      <c r="L86" s="38" t="s">
        <v>227</v>
      </c>
      <c r="M86" s="38" t="s">
        <v>227</v>
      </c>
      <c r="N86" s="38" t="s">
        <v>227</v>
      </c>
      <c r="O86" s="38" t="s">
        <v>227</v>
      </c>
      <c r="P86" s="38" t="s">
        <v>227</v>
      </c>
      <c r="Q86" s="38" t="s">
        <v>227</v>
      </c>
      <c r="R86" s="38" t="s">
        <v>227</v>
      </c>
      <c r="S86" s="38" t="s">
        <v>899</v>
      </c>
      <c r="T86" s="38" t="s">
        <v>227</v>
      </c>
      <c r="U86" s="38" t="s">
        <v>135</v>
      </c>
      <c r="V86" s="38" t="s">
        <v>135</v>
      </c>
      <c r="W86" s="38" t="s">
        <v>227</v>
      </c>
      <c r="X86" s="38" t="s">
        <v>227</v>
      </c>
      <c r="Y86" s="38" t="s">
        <v>227</v>
      </c>
      <c r="Z86" s="38" t="s">
        <v>227</v>
      </c>
      <c r="AA86" s="38" t="s">
        <v>227</v>
      </c>
      <c r="AB86" s="38" t="s">
        <v>227</v>
      </c>
      <c r="AC86" s="38" t="s">
        <v>227</v>
      </c>
      <c r="AD86" s="38" t="s">
        <v>227</v>
      </c>
    </row>
    <row r="87" spans="1:30" x14ac:dyDescent="0.2">
      <c r="A87" s="57" t="s">
        <v>394</v>
      </c>
      <c r="B87" s="64" t="s">
        <v>686</v>
      </c>
      <c r="C87" s="38" t="s">
        <v>135</v>
      </c>
      <c r="D87" s="38" t="s">
        <v>227</v>
      </c>
      <c r="E87" s="38" t="s">
        <v>227</v>
      </c>
      <c r="F87" s="38" t="s">
        <v>227</v>
      </c>
      <c r="G87" s="38" t="s">
        <v>227</v>
      </c>
      <c r="H87" s="38" t="s">
        <v>227</v>
      </c>
      <c r="I87" s="38" t="s">
        <v>135</v>
      </c>
      <c r="J87" s="38" t="s">
        <v>136</v>
      </c>
      <c r="K87" s="38" t="s">
        <v>227</v>
      </c>
      <c r="L87" s="38" t="s">
        <v>227</v>
      </c>
      <c r="M87" s="38" t="s">
        <v>227</v>
      </c>
      <c r="N87" s="38" t="s">
        <v>227</v>
      </c>
      <c r="O87" s="38" t="s">
        <v>227</v>
      </c>
      <c r="P87" s="38" t="s">
        <v>227</v>
      </c>
      <c r="Q87" s="38" t="s">
        <v>227</v>
      </c>
      <c r="R87" s="38" t="s">
        <v>227</v>
      </c>
      <c r="S87" s="38" t="s">
        <v>899</v>
      </c>
      <c r="T87" s="38" t="s">
        <v>227</v>
      </c>
      <c r="U87" s="38" t="s">
        <v>135</v>
      </c>
      <c r="V87" s="38" t="s">
        <v>135</v>
      </c>
      <c r="W87" s="38" t="s">
        <v>227</v>
      </c>
      <c r="X87" s="38" t="s">
        <v>227</v>
      </c>
      <c r="Y87" s="38" t="s">
        <v>227</v>
      </c>
      <c r="Z87" s="38" t="s">
        <v>227</v>
      </c>
      <c r="AA87" s="38" t="s">
        <v>227</v>
      </c>
      <c r="AB87" s="38" t="s">
        <v>227</v>
      </c>
      <c r="AC87" s="38" t="s">
        <v>227</v>
      </c>
      <c r="AD87" s="38" t="s">
        <v>227</v>
      </c>
    </row>
    <row r="88" spans="1:30" x14ac:dyDescent="0.2">
      <c r="A88" s="57" t="s">
        <v>83</v>
      </c>
      <c r="B88" s="64" t="s">
        <v>427</v>
      </c>
      <c r="C88" s="38" t="s">
        <v>397</v>
      </c>
      <c r="D88" s="38" t="s">
        <v>227</v>
      </c>
      <c r="E88" s="38" t="s">
        <v>227</v>
      </c>
      <c r="F88" s="38" t="s">
        <v>493</v>
      </c>
      <c r="G88" s="38" t="s">
        <v>227</v>
      </c>
      <c r="H88" s="38" t="s">
        <v>227</v>
      </c>
      <c r="I88" s="38" t="s">
        <v>135</v>
      </c>
      <c r="J88" s="38" t="s">
        <v>397</v>
      </c>
      <c r="K88" s="38" t="s">
        <v>227</v>
      </c>
      <c r="L88" s="38" t="s">
        <v>227</v>
      </c>
      <c r="M88" s="38" t="s">
        <v>227</v>
      </c>
      <c r="N88" s="38" t="s">
        <v>227</v>
      </c>
      <c r="O88" s="38" t="s">
        <v>227</v>
      </c>
      <c r="P88" s="38" t="s">
        <v>227</v>
      </c>
      <c r="Q88" s="38" t="s">
        <v>227</v>
      </c>
      <c r="R88" s="38" t="s">
        <v>227</v>
      </c>
      <c r="S88" s="38" t="s">
        <v>904</v>
      </c>
      <c r="T88" s="38" t="s">
        <v>397</v>
      </c>
      <c r="U88" s="38" t="s">
        <v>397</v>
      </c>
      <c r="V88" s="38" t="s">
        <v>135</v>
      </c>
      <c r="W88" s="38" t="s">
        <v>227</v>
      </c>
      <c r="X88" s="38" t="s">
        <v>227</v>
      </c>
      <c r="Y88" s="38" t="s">
        <v>227</v>
      </c>
      <c r="Z88" s="38" t="s">
        <v>227</v>
      </c>
      <c r="AA88" s="38" t="s">
        <v>227</v>
      </c>
      <c r="AB88" s="38" t="s">
        <v>227</v>
      </c>
      <c r="AC88" s="38" t="s">
        <v>227</v>
      </c>
      <c r="AD88" s="38" t="s">
        <v>227</v>
      </c>
    </row>
    <row r="89" spans="1:30" x14ac:dyDescent="0.2">
      <c r="A89" s="57" t="s">
        <v>43</v>
      </c>
      <c r="B89" s="64" t="s">
        <v>47</v>
      </c>
      <c r="C89" s="38" t="s">
        <v>136</v>
      </c>
      <c r="D89" s="38" t="s">
        <v>136</v>
      </c>
      <c r="E89" s="38" t="s">
        <v>136</v>
      </c>
      <c r="F89" s="38" t="s">
        <v>884</v>
      </c>
      <c r="G89" s="38" t="s">
        <v>136</v>
      </c>
      <c r="H89" s="38" t="s">
        <v>136</v>
      </c>
      <c r="I89" s="38" t="s">
        <v>227</v>
      </c>
      <c r="J89" s="38" t="s">
        <v>136</v>
      </c>
      <c r="K89" s="38" t="s">
        <v>227</v>
      </c>
      <c r="L89" s="38" t="s">
        <v>136</v>
      </c>
      <c r="M89" s="38" t="s">
        <v>227</v>
      </c>
      <c r="N89" s="38" t="s">
        <v>227</v>
      </c>
      <c r="O89" s="38" t="s">
        <v>227</v>
      </c>
      <c r="P89" s="38" t="s">
        <v>136</v>
      </c>
      <c r="Q89" s="38" t="s">
        <v>227</v>
      </c>
      <c r="R89" s="38" t="s">
        <v>227</v>
      </c>
      <c r="S89" s="38" t="s">
        <v>902</v>
      </c>
      <c r="T89" s="38" t="s">
        <v>136</v>
      </c>
      <c r="U89" s="38" t="s">
        <v>136</v>
      </c>
      <c r="V89" s="38" t="s">
        <v>135</v>
      </c>
      <c r="W89" s="38" t="s">
        <v>227</v>
      </c>
      <c r="X89" s="38" t="s">
        <v>227</v>
      </c>
      <c r="Y89" s="38" t="s">
        <v>227</v>
      </c>
      <c r="Z89" s="38" t="s">
        <v>227</v>
      </c>
      <c r="AA89" s="38" t="s">
        <v>227</v>
      </c>
      <c r="AB89" s="38" t="s">
        <v>136</v>
      </c>
      <c r="AC89" s="38" t="s">
        <v>227</v>
      </c>
      <c r="AD89" s="38" t="s">
        <v>136</v>
      </c>
    </row>
    <row r="90" spans="1:30" x14ac:dyDescent="0.2">
      <c r="A90" s="57" t="s">
        <v>610</v>
      </c>
      <c r="B90" s="64" t="s">
        <v>42</v>
      </c>
      <c r="C90" s="38" t="s">
        <v>227</v>
      </c>
      <c r="D90" s="38" t="s">
        <v>359</v>
      </c>
      <c r="E90" s="38" t="s">
        <v>227</v>
      </c>
      <c r="F90" s="38" t="s">
        <v>227</v>
      </c>
      <c r="G90" s="38" t="s">
        <v>227</v>
      </c>
      <c r="H90" s="38" t="s">
        <v>227</v>
      </c>
      <c r="I90" s="38" t="s">
        <v>227</v>
      </c>
      <c r="J90" s="38" t="s">
        <v>359</v>
      </c>
      <c r="K90" s="38" t="s">
        <v>227</v>
      </c>
      <c r="L90" s="38" t="s">
        <v>227</v>
      </c>
      <c r="M90" s="38" t="s">
        <v>359</v>
      </c>
      <c r="N90" s="38" t="s">
        <v>227</v>
      </c>
      <c r="O90" s="38" t="s">
        <v>227</v>
      </c>
      <c r="P90" s="38" t="s">
        <v>208</v>
      </c>
      <c r="Q90" s="38" t="s">
        <v>359</v>
      </c>
      <c r="R90" s="38" t="s">
        <v>227</v>
      </c>
      <c r="S90" s="38" t="s">
        <v>905</v>
      </c>
      <c r="T90" s="38" t="s">
        <v>227</v>
      </c>
      <c r="U90" s="38" t="s">
        <v>359</v>
      </c>
      <c r="V90" s="38" t="s">
        <v>227</v>
      </c>
      <c r="W90" s="38" t="s">
        <v>227</v>
      </c>
      <c r="X90" s="38" t="s">
        <v>227</v>
      </c>
      <c r="Y90" s="38" t="s">
        <v>227</v>
      </c>
      <c r="Z90" s="38" t="s">
        <v>227</v>
      </c>
      <c r="AA90" s="38" t="s">
        <v>227</v>
      </c>
      <c r="AB90" s="38" t="s">
        <v>227</v>
      </c>
      <c r="AC90" s="38" t="s">
        <v>227</v>
      </c>
      <c r="AD90" s="38" t="s">
        <v>227</v>
      </c>
    </row>
    <row r="91" spans="1:30" x14ac:dyDescent="0.2">
      <c r="A91" s="57" t="s">
        <v>26</v>
      </c>
      <c r="B91" s="64" t="s">
        <v>266</v>
      </c>
      <c r="C91" s="38" t="s">
        <v>257</v>
      </c>
      <c r="D91" s="38" t="s">
        <v>257</v>
      </c>
      <c r="E91" s="38" t="s">
        <v>227</v>
      </c>
      <c r="F91" s="38" t="s">
        <v>227</v>
      </c>
      <c r="G91" s="38" t="s">
        <v>227</v>
      </c>
      <c r="H91" s="38" t="s">
        <v>227</v>
      </c>
      <c r="I91" s="38" t="s">
        <v>227</v>
      </c>
      <c r="J91" s="38" t="s">
        <v>400</v>
      </c>
      <c r="K91" s="38" t="s">
        <v>227</v>
      </c>
      <c r="L91" s="38" t="s">
        <v>227</v>
      </c>
      <c r="M91" s="38" t="s">
        <v>257</v>
      </c>
      <c r="N91" s="38" t="s">
        <v>227</v>
      </c>
      <c r="O91" s="38" t="s">
        <v>227</v>
      </c>
      <c r="P91" s="38" t="s">
        <v>208</v>
      </c>
      <c r="Q91" s="38" t="s">
        <v>257</v>
      </c>
      <c r="R91" s="38" t="s">
        <v>227</v>
      </c>
      <c r="S91" s="38" t="s">
        <v>920</v>
      </c>
      <c r="T91" s="38" t="s">
        <v>227</v>
      </c>
      <c r="U91" s="38" t="s">
        <v>400</v>
      </c>
      <c r="V91" s="38" t="s">
        <v>227</v>
      </c>
      <c r="W91" s="38" t="s">
        <v>227</v>
      </c>
      <c r="X91" s="38" t="s">
        <v>227</v>
      </c>
      <c r="Y91" s="38" t="s">
        <v>227</v>
      </c>
      <c r="Z91" s="38" t="s">
        <v>227</v>
      </c>
      <c r="AA91" s="38" t="s">
        <v>227</v>
      </c>
      <c r="AB91" s="38" t="s">
        <v>257</v>
      </c>
      <c r="AC91" s="38" t="s">
        <v>227</v>
      </c>
      <c r="AD91" s="38" t="s">
        <v>227</v>
      </c>
    </row>
    <row r="92" spans="1:30" x14ac:dyDescent="0.2">
      <c r="A92" s="57" t="s">
        <v>547</v>
      </c>
      <c r="B92" s="64" t="s">
        <v>48</v>
      </c>
      <c r="C92" s="38" t="s">
        <v>136</v>
      </c>
      <c r="D92" s="38" t="s">
        <v>136</v>
      </c>
      <c r="E92" s="38" t="s">
        <v>227</v>
      </c>
      <c r="F92" s="38" t="s">
        <v>227</v>
      </c>
      <c r="G92" s="38" t="s">
        <v>227</v>
      </c>
      <c r="H92" s="38" t="s">
        <v>227</v>
      </c>
      <c r="I92" s="38" t="s">
        <v>227</v>
      </c>
      <c r="J92" s="38" t="s">
        <v>136</v>
      </c>
      <c r="K92" s="38" t="s">
        <v>227</v>
      </c>
      <c r="L92" s="38" t="s">
        <v>227</v>
      </c>
      <c r="M92" s="38" t="s">
        <v>136</v>
      </c>
      <c r="N92" s="38" t="s">
        <v>227</v>
      </c>
      <c r="O92" s="38" t="s">
        <v>227</v>
      </c>
      <c r="P92" s="38" t="s">
        <v>208</v>
      </c>
      <c r="Q92" s="38" t="s">
        <v>136</v>
      </c>
      <c r="R92" s="38" t="s">
        <v>227</v>
      </c>
      <c r="S92" s="38" t="s">
        <v>898</v>
      </c>
      <c r="T92" s="38" t="s">
        <v>136</v>
      </c>
      <c r="U92" s="38" t="s">
        <v>136</v>
      </c>
      <c r="V92" s="38" t="s">
        <v>227</v>
      </c>
      <c r="W92" s="38" t="s">
        <v>227</v>
      </c>
      <c r="X92" s="38" t="s">
        <v>227</v>
      </c>
      <c r="Y92" s="38" t="s">
        <v>227</v>
      </c>
      <c r="Z92" s="38" t="s">
        <v>227</v>
      </c>
      <c r="AA92" s="38" t="s">
        <v>227</v>
      </c>
      <c r="AB92" s="38" t="s">
        <v>136</v>
      </c>
      <c r="AC92" s="38" t="s">
        <v>227</v>
      </c>
      <c r="AD92" s="38" t="s">
        <v>227</v>
      </c>
    </row>
    <row r="93" spans="1:30" x14ac:dyDescent="0.2">
      <c r="A93" s="57" t="s">
        <v>650</v>
      </c>
      <c r="B93" s="64" t="s">
        <v>245</v>
      </c>
      <c r="C93" s="38" t="s">
        <v>227</v>
      </c>
      <c r="D93" s="38" t="s">
        <v>227</v>
      </c>
      <c r="E93" s="38" t="s">
        <v>227</v>
      </c>
      <c r="F93" s="38" t="s">
        <v>227</v>
      </c>
      <c r="G93" s="38" t="s">
        <v>227</v>
      </c>
      <c r="H93" s="38" t="s">
        <v>227</v>
      </c>
      <c r="I93" s="38" t="s">
        <v>227</v>
      </c>
      <c r="J93" s="38" t="s">
        <v>136</v>
      </c>
      <c r="K93" s="38" t="s">
        <v>227</v>
      </c>
      <c r="L93" s="38" t="s">
        <v>227</v>
      </c>
      <c r="M93" s="38" t="s">
        <v>227</v>
      </c>
      <c r="N93" s="38" t="s">
        <v>227</v>
      </c>
      <c r="O93" s="38" t="s">
        <v>227</v>
      </c>
      <c r="P93" s="38" t="s">
        <v>136</v>
      </c>
      <c r="Q93" s="38" t="s">
        <v>227</v>
      </c>
      <c r="R93" s="38" t="s">
        <v>227</v>
      </c>
      <c r="S93" s="38" t="s">
        <v>227</v>
      </c>
      <c r="T93" s="38" t="s">
        <v>227</v>
      </c>
      <c r="U93" s="38" t="s">
        <v>136</v>
      </c>
      <c r="V93" s="38" t="s">
        <v>227</v>
      </c>
      <c r="W93" s="38" t="s">
        <v>227</v>
      </c>
      <c r="X93" s="38" t="s">
        <v>227</v>
      </c>
      <c r="Y93" s="38" t="s">
        <v>227</v>
      </c>
      <c r="Z93" s="38" t="s">
        <v>227</v>
      </c>
      <c r="AA93" s="38" t="s">
        <v>227</v>
      </c>
      <c r="AB93" s="38" t="s">
        <v>227</v>
      </c>
      <c r="AC93" s="38" t="s">
        <v>227</v>
      </c>
      <c r="AD93" s="38" t="s">
        <v>227</v>
      </c>
    </row>
    <row r="94" spans="1:30" x14ac:dyDescent="0.2">
      <c r="A94" s="57" t="s">
        <v>656</v>
      </c>
      <c r="B94" s="64" t="s">
        <v>246</v>
      </c>
      <c r="C94" s="38" t="s">
        <v>227</v>
      </c>
      <c r="D94" s="38" t="s">
        <v>227</v>
      </c>
      <c r="E94" s="38" t="s">
        <v>227</v>
      </c>
      <c r="F94" s="38" t="s">
        <v>227</v>
      </c>
      <c r="G94" s="38" t="s">
        <v>227</v>
      </c>
      <c r="H94" s="38" t="s">
        <v>227</v>
      </c>
      <c r="I94" s="38" t="s">
        <v>227</v>
      </c>
      <c r="J94" s="38" t="s">
        <v>227</v>
      </c>
      <c r="K94" s="38" t="s">
        <v>227</v>
      </c>
      <c r="L94" s="38" t="s">
        <v>227</v>
      </c>
      <c r="M94" s="38" t="s">
        <v>227</v>
      </c>
      <c r="N94" s="38" t="s">
        <v>227</v>
      </c>
      <c r="O94" s="38" t="s">
        <v>227</v>
      </c>
      <c r="P94" s="38" t="s">
        <v>136</v>
      </c>
      <c r="Q94" s="38" t="s">
        <v>227</v>
      </c>
      <c r="R94" s="38" t="s">
        <v>227</v>
      </c>
      <c r="S94" s="38" t="s">
        <v>227</v>
      </c>
      <c r="T94" s="38" t="s">
        <v>227</v>
      </c>
      <c r="U94" s="38" t="s">
        <v>135</v>
      </c>
      <c r="V94" s="38" t="s">
        <v>227</v>
      </c>
      <c r="W94" s="38" t="s">
        <v>227</v>
      </c>
      <c r="X94" s="38" t="s">
        <v>227</v>
      </c>
      <c r="Y94" s="38" t="s">
        <v>227</v>
      </c>
      <c r="Z94" s="38" t="s">
        <v>227</v>
      </c>
      <c r="AA94" s="38" t="s">
        <v>227</v>
      </c>
      <c r="AB94" s="38" t="s">
        <v>227</v>
      </c>
      <c r="AC94" s="38" t="s">
        <v>227</v>
      </c>
      <c r="AD94" s="38" t="s">
        <v>227</v>
      </c>
    </row>
    <row r="95" spans="1:30" x14ac:dyDescent="0.2">
      <c r="A95" s="57" t="s">
        <v>651</v>
      </c>
      <c r="B95" s="64" t="s">
        <v>696</v>
      </c>
      <c r="C95" s="38" t="s">
        <v>227</v>
      </c>
      <c r="D95" s="38" t="s">
        <v>227</v>
      </c>
      <c r="E95" s="38" t="s">
        <v>227</v>
      </c>
      <c r="F95" s="38" t="s">
        <v>227</v>
      </c>
      <c r="G95" s="38" t="s">
        <v>227</v>
      </c>
      <c r="H95" s="38" t="s">
        <v>227</v>
      </c>
      <c r="I95" s="38" t="s">
        <v>227</v>
      </c>
      <c r="J95" s="38" t="s">
        <v>136</v>
      </c>
      <c r="K95" s="38" t="s">
        <v>227</v>
      </c>
      <c r="L95" s="38" t="s">
        <v>227</v>
      </c>
      <c r="M95" s="38" t="s">
        <v>227</v>
      </c>
      <c r="N95" s="38" t="s">
        <v>227</v>
      </c>
      <c r="O95" s="38" t="s">
        <v>227</v>
      </c>
      <c r="P95" s="38" t="s">
        <v>136</v>
      </c>
      <c r="Q95" s="38" t="s">
        <v>227</v>
      </c>
      <c r="R95" s="38" t="s">
        <v>227</v>
      </c>
      <c r="S95" s="38" t="s">
        <v>227</v>
      </c>
      <c r="T95" s="38" t="s">
        <v>227</v>
      </c>
      <c r="U95" s="38" t="s">
        <v>397</v>
      </c>
      <c r="V95" s="38" t="s">
        <v>227</v>
      </c>
      <c r="W95" s="38" t="s">
        <v>227</v>
      </c>
      <c r="X95" s="38" t="s">
        <v>227</v>
      </c>
      <c r="Y95" s="38" t="s">
        <v>227</v>
      </c>
      <c r="Z95" s="38" t="s">
        <v>227</v>
      </c>
      <c r="AA95" s="38" t="s">
        <v>227</v>
      </c>
      <c r="AB95" s="38" t="s">
        <v>227</v>
      </c>
      <c r="AC95" s="38" t="s">
        <v>227</v>
      </c>
      <c r="AD95" s="38" t="s">
        <v>227</v>
      </c>
    </row>
    <row r="96" spans="1:30" x14ac:dyDescent="0.2">
      <c r="A96" s="57" t="s">
        <v>569</v>
      </c>
      <c r="B96" s="64" t="s">
        <v>478</v>
      </c>
      <c r="C96" s="38" t="s">
        <v>136</v>
      </c>
      <c r="D96" s="38" t="s">
        <v>136</v>
      </c>
      <c r="E96" s="38" t="s">
        <v>227</v>
      </c>
      <c r="F96" s="38" t="s">
        <v>227</v>
      </c>
      <c r="G96" s="38" t="s">
        <v>227</v>
      </c>
      <c r="H96" s="38" t="s">
        <v>227</v>
      </c>
      <c r="I96" s="38" t="s">
        <v>227</v>
      </c>
      <c r="J96" s="38" t="s">
        <v>136</v>
      </c>
      <c r="K96" s="38" t="s">
        <v>227</v>
      </c>
      <c r="L96" s="38" t="s">
        <v>227</v>
      </c>
      <c r="M96" s="38" t="s">
        <v>136</v>
      </c>
      <c r="N96" s="38" t="s">
        <v>227</v>
      </c>
      <c r="O96" s="38" t="s">
        <v>227</v>
      </c>
      <c r="P96" s="38" t="s">
        <v>136</v>
      </c>
      <c r="Q96" s="38" t="s">
        <v>136</v>
      </c>
      <c r="R96" s="38" t="s">
        <v>227</v>
      </c>
      <c r="S96" s="38" t="s">
        <v>898</v>
      </c>
      <c r="T96" s="38" t="s">
        <v>136</v>
      </c>
      <c r="U96" s="38" t="s">
        <v>136</v>
      </c>
      <c r="V96" s="38" t="s">
        <v>227</v>
      </c>
      <c r="W96" s="38" t="s">
        <v>227</v>
      </c>
      <c r="X96" s="38" t="s">
        <v>227</v>
      </c>
      <c r="Y96" s="38" t="s">
        <v>227</v>
      </c>
      <c r="Z96" s="38" t="s">
        <v>227</v>
      </c>
      <c r="AA96" s="38" t="s">
        <v>227</v>
      </c>
      <c r="AB96" s="38" t="s">
        <v>227</v>
      </c>
      <c r="AC96" s="38" t="s">
        <v>227</v>
      </c>
      <c r="AD96" s="38" t="s">
        <v>227</v>
      </c>
    </row>
    <row r="97" spans="1:30" x14ac:dyDescent="0.2">
      <c r="A97" s="57" t="s">
        <v>44</v>
      </c>
      <c r="B97" s="64" t="s">
        <v>49</v>
      </c>
      <c r="C97" s="38" t="s">
        <v>359</v>
      </c>
      <c r="D97" s="38" t="s">
        <v>359</v>
      </c>
      <c r="E97" s="38" t="s">
        <v>227</v>
      </c>
      <c r="F97" s="38" t="s">
        <v>227</v>
      </c>
      <c r="G97" s="38" t="s">
        <v>227</v>
      </c>
      <c r="H97" s="38" t="s">
        <v>227</v>
      </c>
      <c r="I97" s="38" t="s">
        <v>227</v>
      </c>
      <c r="J97" s="38" t="s">
        <v>359</v>
      </c>
      <c r="K97" s="38" t="s">
        <v>227</v>
      </c>
      <c r="L97" s="38" t="s">
        <v>227</v>
      </c>
      <c r="M97" s="38" t="s">
        <v>359</v>
      </c>
      <c r="N97" s="38" t="s">
        <v>227</v>
      </c>
      <c r="O97" s="38" t="s">
        <v>227</v>
      </c>
      <c r="P97" s="38" t="s">
        <v>136</v>
      </c>
      <c r="Q97" s="38" t="s">
        <v>359</v>
      </c>
      <c r="R97" s="38" t="s">
        <v>227</v>
      </c>
      <c r="S97" s="38" t="s">
        <v>903</v>
      </c>
      <c r="T97" s="38" t="s">
        <v>359</v>
      </c>
      <c r="U97" s="38" t="s">
        <v>359</v>
      </c>
      <c r="V97" s="38" t="s">
        <v>227</v>
      </c>
      <c r="W97" s="38" t="s">
        <v>227</v>
      </c>
      <c r="X97" s="38" t="s">
        <v>227</v>
      </c>
      <c r="Y97" s="38" t="s">
        <v>227</v>
      </c>
      <c r="Z97" s="38" t="s">
        <v>227</v>
      </c>
      <c r="AA97" s="38" t="s">
        <v>227</v>
      </c>
      <c r="AB97" s="38" t="s">
        <v>359</v>
      </c>
      <c r="AC97" s="38" t="s">
        <v>227</v>
      </c>
      <c r="AD97" s="38" t="s">
        <v>359</v>
      </c>
    </row>
    <row r="98" spans="1:30" x14ac:dyDescent="0.2">
      <c r="A98" s="57" t="s">
        <v>642</v>
      </c>
      <c r="B98" s="64" t="s">
        <v>68</v>
      </c>
      <c r="C98" s="38" t="s">
        <v>227</v>
      </c>
      <c r="D98" s="38" t="s">
        <v>227</v>
      </c>
      <c r="E98" s="38" t="s">
        <v>136</v>
      </c>
      <c r="F98" s="38" t="s">
        <v>227</v>
      </c>
      <c r="G98" s="38" t="s">
        <v>136</v>
      </c>
      <c r="H98" s="38" t="s">
        <v>136</v>
      </c>
      <c r="I98" s="38" t="s">
        <v>227</v>
      </c>
      <c r="J98" s="38" t="s">
        <v>136</v>
      </c>
      <c r="K98" s="38" t="s">
        <v>227</v>
      </c>
      <c r="L98" s="38" t="s">
        <v>227</v>
      </c>
      <c r="M98" s="38" t="s">
        <v>227</v>
      </c>
      <c r="N98" s="38" t="s">
        <v>227</v>
      </c>
      <c r="O98" s="38" t="s">
        <v>227</v>
      </c>
      <c r="P98" s="38" t="s">
        <v>136</v>
      </c>
      <c r="Q98" s="38" t="s">
        <v>227</v>
      </c>
      <c r="R98" s="38" t="s">
        <v>227</v>
      </c>
      <c r="S98" s="38" t="s">
        <v>898</v>
      </c>
      <c r="T98" s="38" t="s">
        <v>227</v>
      </c>
      <c r="U98" s="38" t="s">
        <v>136</v>
      </c>
      <c r="V98" s="38" t="s">
        <v>227</v>
      </c>
      <c r="W98" s="38" t="s">
        <v>227</v>
      </c>
      <c r="X98" s="38" t="s">
        <v>227</v>
      </c>
      <c r="Y98" s="38" t="s">
        <v>227</v>
      </c>
      <c r="Z98" s="38" t="s">
        <v>227</v>
      </c>
      <c r="AA98" s="38" t="s">
        <v>227</v>
      </c>
      <c r="AB98" s="38" t="s">
        <v>227</v>
      </c>
      <c r="AC98" s="38" t="s">
        <v>227</v>
      </c>
      <c r="AD98" s="38" t="s">
        <v>227</v>
      </c>
    </row>
    <row r="99" spans="1:30" x14ac:dyDescent="0.2">
      <c r="A99" s="57" t="s">
        <v>652</v>
      </c>
      <c r="B99" s="64" t="s">
        <v>69</v>
      </c>
      <c r="C99" s="38" t="s">
        <v>227</v>
      </c>
      <c r="D99" s="38" t="s">
        <v>227</v>
      </c>
      <c r="E99" s="38" t="s">
        <v>227</v>
      </c>
      <c r="F99" s="38" t="s">
        <v>227</v>
      </c>
      <c r="G99" s="38" t="s">
        <v>227</v>
      </c>
      <c r="H99" s="38" t="s">
        <v>227</v>
      </c>
      <c r="I99" s="38" t="s">
        <v>227</v>
      </c>
      <c r="J99" s="38" t="s">
        <v>136</v>
      </c>
      <c r="K99" s="38" t="s">
        <v>227</v>
      </c>
      <c r="L99" s="38" t="s">
        <v>227</v>
      </c>
      <c r="M99" s="38" t="s">
        <v>227</v>
      </c>
      <c r="N99" s="38" t="s">
        <v>227</v>
      </c>
      <c r="O99" s="38" t="s">
        <v>227</v>
      </c>
      <c r="P99" s="38" t="s">
        <v>136</v>
      </c>
      <c r="Q99" s="38" t="s">
        <v>227</v>
      </c>
      <c r="R99" s="38" t="s">
        <v>227</v>
      </c>
      <c r="S99" s="38" t="s">
        <v>898</v>
      </c>
      <c r="T99" s="38" t="s">
        <v>227</v>
      </c>
      <c r="U99" s="38" t="s">
        <v>136</v>
      </c>
      <c r="V99" s="38" t="s">
        <v>227</v>
      </c>
      <c r="W99" s="38" t="s">
        <v>227</v>
      </c>
      <c r="X99" s="38" t="s">
        <v>227</v>
      </c>
      <c r="Y99" s="38" t="s">
        <v>227</v>
      </c>
      <c r="Z99" s="38" t="s">
        <v>227</v>
      </c>
      <c r="AA99" s="38" t="s">
        <v>227</v>
      </c>
      <c r="AB99" s="38" t="s">
        <v>227</v>
      </c>
      <c r="AC99" s="38" t="s">
        <v>227</v>
      </c>
      <c r="AD99" s="38" t="s">
        <v>227</v>
      </c>
    </row>
    <row r="100" spans="1:30" x14ac:dyDescent="0.2">
      <c r="A100" s="57" t="s">
        <v>67</v>
      </c>
      <c r="B100" s="64" t="s">
        <v>70</v>
      </c>
      <c r="C100" s="38" t="s">
        <v>227</v>
      </c>
      <c r="D100" s="38" t="s">
        <v>227</v>
      </c>
      <c r="E100" s="38" t="s">
        <v>227</v>
      </c>
      <c r="F100" s="38" t="s">
        <v>227</v>
      </c>
      <c r="G100" s="38" t="s">
        <v>227</v>
      </c>
      <c r="H100" s="38" t="s">
        <v>227</v>
      </c>
      <c r="I100" s="38" t="s">
        <v>227</v>
      </c>
      <c r="J100" s="38" t="s">
        <v>397</v>
      </c>
      <c r="K100" s="38" t="s">
        <v>227</v>
      </c>
      <c r="L100" s="38" t="s">
        <v>227</v>
      </c>
      <c r="M100" s="38" t="s">
        <v>227</v>
      </c>
      <c r="N100" s="38" t="s">
        <v>227</v>
      </c>
      <c r="O100" s="38" t="s">
        <v>227</v>
      </c>
      <c r="P100" s="38" t="s">
        <v>136</v>
      </c>
      <c r="Q100" s="38" t="s">
        <v>227</v>
      </c>
      <c r="R100" s="38" t="s">
        <v>227</v>
      </c>
      <c r="S100" s="38" t="s">
        <v>898</v>
      </c>
      <c r="T100" s="38" t="s">
        <v>227</v>
      </c>
      <c r="U100" s="38" t="s">
        <v>397</v>
      </c>
      <c r="V100" s="38" t="s">
        <v>227</v>
      </c>
      <c r="W100" s="38" t="s">
        <v>227</v>
      </c>
      <c r="X100" s="38" t="s">
        <v>227</v>
      </c>
      <c r="Y100" s="38" t="s">
        <v>227</v>
      </c>
      <c r="Z100" s="38" t="s">
        <v>227</v>
      </c>
      <c r="AA100" s="38" t="s">
        <v>227</v>
      </c>
      <c r="AB100" s="38" t="s">
        <v>227</v>
      </c>
      <c r="AC100" s="38" t="s">
        <v>227</v>
      </c>
      <c r="AD100" s="38" t="s">
        <v>227</v>
      </c>
    </row>
    <row r="101" spans="1:30" x14ac:dyDescent="0.2">
      <c r="A101" s="57" t="s">
        <v>178</v>
      </c>
      <c r="B101" s="64" t="s">
        <v>179</v>
      </c>
      <c r="C101" s="38" t="s">
        <v>227</v>
      </c>
      <c r="D101" s="38" t="s">
        <v>227</v>
      </c>
      <c r="E101" s="38" t="s">
        <v>227</v>
      </c>
      <c r="F101" s="38" t="s">
        <v>227</v>
      </c>
      <c r="G101" s="38" t="s">
        <v>227</v>
      </c>
      <c r="H101" s="38" t="s">
        <v>227</v>
      </c>
      <c r="I101" s="38" t="s">
        <v>227</v>
      </c>
      <c r="J101" s="38" t="s">
        <v>397</v>
      </c>
      <c r="K101" s="38" t="s">
        <v>227</v>
      </c>
      <c r="L101" s="38" t="s">
        <v>227</v>
      </c>
      <c r="M101" s="38" t="s">
        <v>227</v>
      </c>
      <c r="N101" s="38" t="s">
        <v>227</v>
      </c>
      <c r="O101" s="38" t="s">
        <v>227</v>
      </c>
      <c r="P101" s="38" t="s">
        <v>136</v>
      </c>
      <c r="Q101" s="38" t="s">
        <v>227</v>
      </c>
      <c r="R101" s="38" t="s">
        <v>227</v>
      </c>
      <c r="S101" s="38" t="s">
        <v>227</v>
      </c>
      <c r="T101" s="38" t="s">
        <v>227</v>
      </c>
      <c r="U101" s="38" t="s">
        <v>424</v>
      </c>
      <c r="V101" s="38" t="s">
        <v>227</v>
      </c>
      <c r="W101" s="38" t="s">
        <v>227</v>
      </c>
      <c r="X101" s="38" t="s">
        <v>227</v>
      </c>
      <c r="Y101" s="38" t="s">
        <v>227</v>
      </c>
      <c r="Z101" s="38" t="s">
        <v>227</v>
      </c>
      <c r="AA101" s="38" t="s">
        <v>227</v>
      </c>
      <c r="AB101" s="38" t="s">
        <v>227</v>
      </c>
      <c r="AC101" s="38" t="s">
        <v>227</v>
      </c>
      <c r="AD101" s="38" t="s">
        <v>227</v>
      </c>
    </row>
    <row r="102" spans="1:30" x14ac:dyDescent="0.2">
      <c r="A102" s="57" t="s">
        <v>72</v>
      </c>
      <c r="B102" s="64" t="s">
        <v>38</v>
      </c>
      <c r="C102" s="38" t="s">
        <v>359</v>
      </c>
      <c r="D102" s="38" t="s">
        <v>359</v>
      </c>
      <c r="E102" s="38" t="s">
        <v>227</v>
      </c>
      <c r="F102" s="38" t="s">
        <v>227</v>
      </c>
      <c r="G102" s="38" t="s">
        <v>227</v>
      </c>
      <c r="H102" s="38" t="s">
        <v>227</v>
      </c>
      <c r="I102" s="38" t="s">
        <v>227</v>
      </c>
      <c r="J102" s="38" t="s">
        <v>397</v>
      </c>
      <c r="K102" s="38" t="s">
        <v>227</v>
      </c>
      <c r="L102" s="38" t="s">
        <v>136</v>
      </c>
      <c r="M102" s="38" t="s">
        <v>257</v>
      </c>
      <c r="N102" s="38" t="s">
        <v>227</v>
      </c>
      <c r="O102" s="38" t="s">
        <v>227</v>
      </c>
      <c r="P102" s="38" t="s">
        <v>208</v>
      </c>
      <c r="Q102" s="38" t="s">
        <v>359</v>
      </c>
      <c r="R102" s="38" t="s">
        <v>227</v>
      </c>
      <c r="S102" s="38" t="s">
        <v>916</v>
      </c>
      <c r="T102" s="38" t="s">
        <v>359</v>
      </c>
      <c r="U102" s="38" t="s">
        <v>359</v>
      </c>
      <c r="V102" s="38" t="s">
        <v>257</v>
      </c>
      <c r="W102" s="38" t="s">
        <v>227</v>
      </c>
      <c r="X102" s="38" t="s">
        <v>227</v>
      </c>
      <c r="Y102" s="38" t="s">
        <v>227</v>
      </c>
      <c r="Z102" s="38" t="s">
        <v>227</v>
      </c>
      <c r="AA102" s="38" t="s">
        <v>227</v>
      </c>
      <c r="AB102" s="38" t="s">
        <v>359</v>
      </c>
      <c r="AC102" s="38" t="s">
        <v>227</v>
      </c>
      <c r="AD102" s="38" t="s">
        <v>359</v>
      </c>
    </row>
    <row r="103" spans="1:30" x14ac:dyDescent="0.2">
      <c r="A103" s="57" t="s">
        <v>73</v>
      </c>
      <c r="B103" s="64" t="s">
        <v>39</v>
      </c>
      <c r="C103" s="38" t="s">
        <v>359</v>
      </c>
      <c r="D103" s="38" t="s">
        <v>359</v>
      </c>
      <c r="E103" s="38" t="s">
        <v>227</v>
      </c>
      <c r="F103" s="38" t="s">
        <v>227</v>
      </c>
      <c r="G103" s="38" t="s">
        <v>227</v>
      </c>
      <c r="H103" s="38" t="s">
        <v>227</v>
      </c>
      <c r="I103" s="38" t="s">
        <v>227</v>
      </c>
      <c r="J103" s="38" t="s">
        <v>359</v>
      </c>
      <c r="K103" s="38" t="s">
        <v>227</v>
      </c>
      <c r="L103" s="38" t="s">
        <v>136</v>
      </c>
      <c r="M103" s="38" t="s">
        <v>359</v>
      </c>
      <c r="N103" s="38" t="s">
        <v>227</v>
      </c>
      <c r="O103" s="38" t="s">
        <v>227</v>
      </c>
      <c r="P103" s="38" t="s">
        <v>208</v>
      </c>
      <c r="Q103" s="38" t="s">
        <v>359</v>
      </c>
      <c r="R103" s="38" t="s">
        <v>227</v>
      </c>
      <c r="S103" s="38" t="s">
        <v>914</v>
      </c>
      <c r="T103" s="38" t="s">
        <v>359</v>
      </c>
      <c r="U103" s="38" t="s">
        <v>359</v>
      </c>
      <c r="V103" s="38" t="s">
        <v>135</v>
      </c>
      <c r="W103" s="38" t="s">
        <v>227</v>
      </c>
      <c r="X103" s="38" t="s">
        <v>227</v>
      </c>
      <c r="Y103" s="38" t="s">
        <v>227</v>
      </c>
      <c r="Z103" s="38" t="s">
        <v>227</v>
      </c>
      <c r="AA103" s="38" t="s">
        <v>227</v>
      </c>
      <c r="AB103" s="38" t="s">
        <v>359</v>
      </c>
      <c r="AC103" s="38" t="s">
        <v>227</v>
      </c>
      <c r="AD103" s="38" t="s">
        <v>359</v>
      </c>
    </row>
    <row r="104" spans="1:30" x14ac:dyDescent="0.2">
      <c r="A104" s="57" t="s">
        <v>74</v>
      </c>
      <c r="B104" s="64" t="s">
        <v>77</v>
      </c>
      <c r="C104" s="38" t="s">
        <v>397</v>
      </c>
      <c r="D104" s="38" t="s">
        <v>397</v>
      </c>
      <c r="E104" s="38" t="s">
        <v>227</v>
      </c>
      <c r="F104" s="38" t="s">
        <v>493</v>
      </c>
      <c r="G104" s="38" t="s">
        <v>227</v>
      </c>
      <c r="H104" s="38" t="s">
        <v>227</v>
      </c>
      <c r="I104" s="38" t="s">
        <v>227</v>
      </c>
      <c r="J104" s="38" t="s">
        <v>424</v>
      </c>
      <c r="K104" s="38" t="s">
        <v>227</v>
      </c>
      <c r="L104" s="38" t="s">
        <v>136</v>
      </c>
      <c r="M104" s="38" t="s">
        <v>397</v>
      </c>
      <c r="N104" s="38" t="s">
        <v>227</v>
      </c>
      <c r="O104" s="38" t="s">
        <v>227</v>
      </c>
      <c r="P104" s="38" t="s">
        <v>136</v>
      </c>
      <c r="Q104" s="38" t="s">
        <v>397</v>
      </c>
      <c r="R104" s="38" t="s">
        <v>227</v>
      </c>
      <c r="S104" s="38" t="s">
        <v>917</v>
      </c>
      <c r="T104" s="38" t="s">
        <v>397</v>
      </c>
      <c r="U104" s="38" t="s">
        <v>424</v>
      </c>
      <c r="V104" s="38" t="s">
        <v>227</v>
      </c>
      <c r="W104" s="38" t="s">
        <v>227</v>
      </c>
      <c r="X104" s="38" t="s">
        <v>227</v>
      </c>
      <c r="Y104" s="38" t="s">
        <v>227</v>
      </c>
      <c r="Z104" s="38" t="s">
        <v>227</v>
      </c>
      <c r="AA104" s="38" t="s">
        <v>227</v>
      </c>
      <c r="AB104" s="38" t="s">
        <v>257</v>
      </c>
      <c r="AC104" s="38" t="s">
        <v>227</v>
      </c>
      <c r="AD104" s="38" t="s">
        <v>227</v>
      </c>
    </row>
    <row r="105" spans="1:30" x14ac:dyDescent="0.2">
      <c r="A105" s="57" t="s">
        <v>75</v>
      </c>
      <c r="B105" s="64" t="s">
        <v>66</v>
      </c>
      <c r="C105" s="38" t="s">
        <v>397</v>
      </c>
      <c r="D105" s="38" t="s">
        <v>397</v>
      </c>
      <c r="E105" s="38" t="s">
        <v>227</v>
      </c>
      <c r="F105" s="38" t="s">
        <v>207</v>
      </c>
      <c r="G105" s="38" t="s">
        <v>227</v>
      </c>
      <c r="H105" s="38" t="s">
        <v>227</v>
      </c>
      <c r="I105" s="38" t="s">
        <v>227</v>
      </c>
      <c r="J105" s="38" t="s">
        <v>424</v>
      </c>
      <c r="K105" s="38" t="s">
        <v>227</v>
      </c>
      <c r="L105" s="38" t="s">
        <v>136</v>
      </c>
      <c r="M105" s="38" t="s">
        <v>397</v>
      </c>
      <c r="N105" s="38" t="s">
        <v>227</v>
      </c>
      <c r="O105" s="38" t="s">
        <v>227</v>
      </c>
      <c r="P105" s="38" t="s">
        <v>136</v>
      </c>
      <c r="Q105" s="38" t="s">
        <v>397</v>
      </c>
      <c r="R105" s="38" t="s">
        <v>227</v>
      </c>
      <c r="S105" s="38" t="s">
        <v>918</v>
      </c>
      <c r="T105" s="38" t="s">
        <v>397</v>
      </c>
      <c r="U105" s="38" t="s">
        <v>424</v>
      </c>
      <c r="V105" s="38" t="s">
        <v>227</v>
      </c>
      <c r="W105" s="38" t="s">
        <v>227</v>
      </c>
      <c r="X105" s="38" t="s">
        <v>227</v>
      </c>
      <c r="Y105" s="38" t="s">
        <v>227</v>
      </c>
      <c r="Z105" s="38" t="s">
        <v>227</v>
      </c>
      <c r="AA105" s="38" t="s">
        <v>227</v>
      </c>
      <c r="AB105" s="38" t="s">
        <v>227</v>
      </c>
      <c r="AC105" s="38" t="s">
        <v>227</v>
      </c>
      <c r="AD105" s="38" t="s">
        <v>227</v>
      </c>
    </row>
    <row r="106" spans="1:30" x14ac:dyDescent="0.2">
      <c r="A106" s="57" t="s">
        <v>570</v>
      </c>
      <c r="B106" s="64" t="s">
        <v>247</v>
      </c>
      <c r="C106" s="38" t="s">
        <v>136</v>
      </c>
      <c r="D106" s="38" t="s">
        <v>227</v>
      </c>
      <c r="E106" s="38" t="s">
        <v>227</v>
      </c>
      <c r="F106" s="38" t="s">
        <v>227</v>
      </c>
      <c r="G106" s="38" t="s">
        <v>227</v>
      </c>
      <c r="H106" s="38" t="s">
        <v>227</v>
      </c>
      <c r="I106" s="38" t="s">
        <v>227</v>
      </c>
      <c r="J106" s="38" t="s">
        <v>136</v>
      </c>
      <c r="K106" s="38" t="s">
        <v>227</v>
      </c>
      <c r="L106" s="38" t="s">
        <v>227</v>
      </c>
      <c r="M106" s="38" t="s">
        <v>227</v>
      </c>
      <c r="N106" s="38" t="s">
        <v>227</v>
      </c>
      <c r="O106" s="38" t="s">
        <v>227</v>
      </c>
      <c r="P106" s="38" t="s">
        <v>136</v>
      </c>
      <c r="Q106" s="38" t="s">
        <v>227</v>
      </c>
      <c r="R106" s="38" t="s">
        <v>227</v>
      </c>
      <c r="S106" s="38" t="s">
        <v>227</v>
      </c>
      <c r="T106" s="38" t="s">
        <v>227</v>
      </c>
      <c r="U106" s="38" t="s">
        <v>136</v>
      </c>
      <c r="V106" s="38" t="s">
        <v>227</v>
      </c>
      <c r="W106" s="38" t="s">
        <v>227</v>
      </c>
      <c r="X106" s="38" t="s">
        <v>227</v>
      </c>
      <c r="Y106" s="38" t="s">
        <v>227</v>
      </c>
      <c r="Z106" s="38" t="s">
        <v>227</v>
      </c>
      <c r="AA106" s="38" t="s">
        <v>227</v>
      </c>
      <c r="AB106" s="38" t="s">
        <v>227</v>
      </c>
      <c r="AC106" s="38" t="s">
        <v>227</v>
      </c>
      <c r="AD106" s="38" t="s">
        <v>227</v>
      </c>
    </row>
    <row r="107" spans="1:30" x14ac:dyDescent="0.2">
      <c r="A107" s="57" t="s">
        <v>180</v>
      </c>
      <c r="B107" s="64" t="s">
        <v>304</v>
      </c>
      <c r="C107" s="38" t="s">
        <v>227</v>
      </c>
      <c r="D107" s="38" t="s">
        <v>227</v>
      </c>
      <c r="E107" s="38" t="s">
        <v>227</v>
      </c>
      <c r="F107" s="38" t="s">
        <v>776</v>
      </c>
      <c r="G107" s="38" t="s">
        <v>227</v>
      </c>
      <c r="H107" s="38" t="s">
        <v>227</v>
      </c>
      <c r="I107" s="38" t="s">
        <v>227</v>
      </c>
      <c r="J107" s="38" t="s">
        <v>397</v>
      </c>
      <c r="K107" s="38" t="s">
        <v>227</v>
      </c>
      <c r="L107" s="38" t="s">
        <v>227</v>
      </c>
      <c r="M107" s="38" t="s">
        <v>227</v>
      </c>
      <c r="N107" s="38" t="s">
        <v>227</v>
      </c>
      <c r="O107" s="38" t="s">
        <v>227</v>
      </c>
      <c r="P107" s="38" t="s">
        <v>136</v>
      </c>
      <c r="Q107" s="38" t="s">
        <v>227</v>
      </c>
      <c r="R107" s="38" t="s">
        <v>227</v>
      </c>
      <c r="S107" s="38" t="s">
        <v>907</v>
      </c>
      <c r="T107" s="38" t="s">
        <v>227</v>
      </c>
      <c r="U107" s="38" t="s">
        <v>397</v>
      </c>
      <c r="V107" s="38" t="s">
        <v>227</v>
      </c>
      <c r="W107" s="38" t="s">
        <v>227</v>
      </c>
      <c r="X107" s="38" t="s">
        <v>227</v>
      </c>
      <c r="Y107" s="38" t="s">
        <v>227</v>
      </c>
      <c r="Z107" s="38" t="s">
        <v>227</v>
      </c>
      <c r="AA107" s="38" t="s">
        <v>227</v>
      </c>
      <c r="AB107" s="38" t="s">
        <v>227</v>
      </c>
      <c r="AC107" s="38" t="s">
        <v>227</v>
      </c>
      <c r="AD107" s="38" t="s">
        <v>227</v>
      </c>
    </row>
    <row r="108" spans="1:30" x14ac:dyDescent="0.2">
      <c r="A108" s="57" t="s">
        <v>244</v>
      </c>
      <c r="B108" s="64" t="s">
        <v>267</v>
      </c>
      <c r="C108" s="38" t="s">
        <v>227</v>
      </c>
      <c r="D108" s="38" t="s">
        <v>227</v>
      </c>
      <c r="E108" s="38" t="s">
        <v>227</v>
      </c>
      <c r="F108" s="38" t="s">
        <v>776</v>
      </c>
      <c r="G108" s="38" t="s">
        <v>227</v>
      </c>
      <c r="H108" s="38" t="s">
        <v>227</v>
      </c>
      <c r="I108" s="38" t="s">
        <v>227</v>
      </c>
      <c r="J108" s="38" t="s">
        <v>397</v>
      </c>
      <c r="K108" s="38" t="s">
        <v>227</v>
      </c>
      <c r="L108" s="38" t="s">
        <v>227</v>
      </c>
      <c r="M108" s="38" t="s">
        <v>227</v>
      </c>
      <c r="N108" s="38" t="s">
        <v>227</v>
      </c>
      <c r="O108" s="38" t="s">
        <v>227</v>
      </c>
      <c r="P108" s="38" t="s">
        <v>136</v>
      </c>
      <c r="Q108" s="38" t="s">
        <v>227</v>
      </c>
      <c r="R108" s="38" t="s">
        <v>227</v>
      </c>
      <c r="S108" s="38" t="s">
        <v>907</v>
      </c>
      <c r="T108" s="38" t="s">
        <v>227</v>
      </c>
      <c r="U108" s="38" t="s">
        <v>359</v>
      </c>
      <c r="V108" s="38" t="s">
        <v>227</v>
      </c>
      <c r="W108" s="38" t="s">
        <v>227</v>
      </c>
      <c r="X108" s="38" t="s">
        <v>227</v>
      </c>
      <c r="Y108" s="38" t="s">
        <v>227</v>
      </c>
      <c r="Z108" s="38" t="s">
        <v>227</v>
      </c>
      <c r="AA108" s="38" t="s">
        <v>227</v>
      </c>
      <c r="AB108" s="38" t="s">
        <v>227</v>
      </c>
      <c r="AC108" s="38" t="s">
        <v>227</v>
      </c>
      <c r="AD108" s="38" t="s">
        <v>227</v>
      </c>
    </row>
    <row r="109" spans="1:30" x14ac:dyDescent="0.2">
      <c r="A109" s="57" t="s">
        <v>601</v>
      </c>
      <c r="B109" s="64" t="s">
        <v>188</v>
      </c>
      <c r="C109" s="38" t="s">
        <v>227</v>
      </c>
      <c r="D109" s="38" t="s">
        <v>227</v>
      </c>
      <c r="E109" s="38" t="s">
        <v>227</v>
      </c>
      <c r="F109" s="38" t="s">
        <v>227</v>
      </c>
      <c r="G109" s="38" t="s">
        <v>227</v>
      </c>
      <c r="H109" s="38" t="s">
        <v>227</v>
      </c>
      <c r="I109" s="38" t="s">
        <v>227</v>
      </c>
      <c r="J109" s="38" t="s">
        <v>227</v>
      </c>
      <c r="K109" s="38" t="s">
        <v>227</v>
      </c>
      <c r="L109" s="38" t="s">
        <v>227</v>
      </c>
      <c r="M109" s="38" t="s">
        <v>227</v>
      </c>
      <c r="N109" s="38" t="s">
        <v>227</v>
      </c>
      <c r="O109" s="38" t="s">
        <v>227</v>
      </c>
      <c r="P109" s="38" t="s">
        <v>227</v>
      </c>
      <c r="Q109" s="38" t="s">
        <v>227</v>
      </c>
      <c r="R109" s="38" t="s">
        <v>227</v>
      </c>
      <c r="S109" s="38" t="s">
        <v>227</v>
      </c>
      <c r="T109" s="38" t="s">
        <v>135</v>
      </c>
      <c r="U109" s="38" t="s">
        <v>135</v>
      </c>
      <c r="V109" s="38" t="s">
        <v>136</v>
      </c>
      <c r="W109" s="38" t="s">
        <v>227</v>
      </c>
      <c r="X109" s="38" t="s">
        <v>227</v>
      </c>
      <c r="Y109" s="38" t="s">
        <v>227</v>
      </c>
      <c r="Z109" s="38" t="s">
        <v>227</v>
      </c>
      <c r="AA109" s="38" t="s">
        <v>227</v>
      </c>
      <c r="AB109" s="38" t="s">
        <v>227</v>
      </c>
      <c r="AC109" s="38" t="s">
        <v>227</v>
      </c>
      <c r="AD109" s="38" t="s">
        <v>227</v>
      </c>
    </row>
    <row r="110" spans="1:30" x14ac:dyDescent="0.2">
      <c r="A110" s="57" t="s">
        <v>602</v>
      </c>
      <c r="B110" s="64" t="s">
        <v>201</v>
      </c>
      <c r="C110" s="38" t="s">
        <v>227</v>
      </c>
      <c r="D110" s="38" t="s">
        <v>227</v>
      </c>
      <c r="E110" s="38" t="s">
        <v>227</v>
      </c>
      <c r="F110" s="38" t="s">
        <v>227</v>
      </c>
      <c r="G110" s="38" t="s">
        <v>227</v>
      </c>
      <c r="H110" s="38" t="s">
        <v>227</v>
      </c>
      <c r="I110" s="38" t="s">
        <v>227</v>
      </c>
      <c r="J110" s="38" t="s">
        <v>227</v>
      </c>
      <c r="K110" s="38" t="s">
        <v>227</v>
      </c>
      <c r="L110" s="38" t="s">
        <v>227</v>
      </c>
      <c r="M110" s="38" t="s">
        <v>227</v>
      </c>
      <c r="N110" s="38" t="s">
        <v>227</v>
      </c>
      <c r="O110" s="38" t="s">
        <v>227</v>
      </c>
      <c r="P110" s="38" t="s">
        <v>227</v>
      </c>
      <c r="Q110" s="38" t="s">
        <v>227</v>
      </c>
      <c r="R110" s="38" t="s">
        <v>227</v>
      </c>
      <c r="S110" s="38" t="s">
        <v>227</v>
      </c>
      <c r="T110" s="38" t="s">
        <v>135</v>
      </c>
      <c r="U110" s="38" t="s">
        <v>227</v>
      </c>
      <c r="V110" s="38" t="s">
        <v>227</v>
      </c>
      <c r="W110" s="38" t="s">
        <v>227</v>
      </c>
      <c r="X110" s="38" t="s">
        <v>227</v>
      </c>
      <c r="Y110" s="38" t="s">
        <v>227</v>
      </c>
      <c r="Z110" s="38" t="s">
        <v>227</v>
      </c>
      <c r="AA110" s="38" t="s">
        <v>227</v>
      </c>
      <c r="AB110" s="38" t="s">
        <v>227</v>
      </c>
      <c r="AC110" s="38" t="s">
        <v>227</v>
      </c>
      <c r="AD110" s="38" t="s">
        <v>227</v>
      </c>
    </row>
    <row r="111" spans="1:30" x14ac:dyDescent="0.2">
      <c r="A111" s="57" t="s">
        <v>593</v>
      </c>
      <c r="B111" s="64" t="s">
        <v>521</v>
      </c>
      <c r="C111" s="38" t="s">
        <v>227</v>
      </c>
      <c r="D111" s="38" t="s">
        <v>227</v>
      </c>
      <c r="E111" s="38" t="s">
        <v>227</v>
      </c>
      <c r="F111" s="38" t="s">
        <v>227</v>
      </c>
      <c r="G111" s="38" t="s">
        <v>227</v>
      </c>
      <c r="H111" s="38" t="s">
        <v>227</v>
      </c>
      <c r="I111" s="38" t="s">
        <v>227</v>
      </c>
      <c r="J111" s="38" t="s">
        <v>227</v>
      </c>
      <c r="K111" s="38" t="s">
        <v>227</v>
      </c>
      <c r="L111" s="38" t="s">
        <v>136</v>
      </c>
      <c r="M111" s="38" t="s">
        <v>227</v>
      </c>
      <c r="N111" s="38" t="s">
        <v>227</v>
      </c>
      <c r="O111" s="38" t="s">
        <v>227</v>
      </c>
      <c r="P111" s="38" t="s">
        <v>227</v>
      </c>
      <c r="Q111" s="38" t="s">
        <v>227</v>
      </c>
      <c r="R111" s="38" t="s">
        <v>227</v>
      </c>
      <c r="S111" s="38" t="s">
        <v>227</v>
      </c>
      <c r="T111" s="38" t="s">
        <v>136</v>
      </c>
      <c r="U111" s="38" t="s">
        <v>136</v>
      </c>
      <c r="V111" s="38" t="s">
        <v>227</v>
      </c>
      <c r="W111" s="38" t="s">
        <v>227</v>
      </c>
      <c r="X111" s="38" t="s">
        <v>227</v>
      </c>
      <c r="Y111" s="38" t="s">
        <v>227</v>
      </c>
      <c r="Z111" s="38" t="s">
        <v>227</v>
      </c>
      <c r="AA111" s="38" t="s">
        <v>227</v>
      </c>
      <c r="AB111" s="38" t="s">
        <v>136</v>
      </c>
      <c r="AC111" s="38" t="s">
        <v>227</v>
      </c>
      <c r="AD111" s="38" t="s">
        <v>136</v>
      </c>
    </row>
    <row r="112" spans="1:30" x14ac:dyDescent="0.2">
      <c r="A112" s="57" t="s">
        <v>603</v>
      </c>
      <c r="B112" s="64" t="s">
        <v>202</v>
      </c>
      <c r="C112" s="38" t="s">
        <v>227</v>
      </c>
      <c r="D112" s="38" t="s">
        <v>227</v>
      </c>
      <c r="E112" s="38" t="s">
        <v>227</v>
      </c>
      <c r="F112" s="38" t="s">
        <v>227</v>
      </c>
      <c r="G112" s="38" t="s">
        <v>227</v>
      </c>
      <c r="H112" s="38" t="s">
        <v>227</v>
      </c>
      <c r="I112" s="38" t="s">
        <v>227</v>
      </c>
      <c r="J112" s="38" t="s">
        <v>227</v>
      </c>
      <c r="K112" s="38" t="s">
        <v>227</v>
      </c>
      <c r="L112" s="38" t="s">
        <v>227</v>
      </c>
      <c r="M112" s="38" t="s">
        <v>227</v>
      </c>
      <c r="N112" s="38" t="s">
        <v>227</v>
      </c>
      <c r="O112" s="38" t="s">
        <v>227</v>
      </c>
      <c r="P112" s="38" t="s">
        <v>227</v>
      </c>
      <c r="Q112" s="38" t="s">
        <v>227</v>
      </c>
      <c r="R112" s="38" t="s">
        <v>227</v>
      </c>
      <c r="S112" s="38" t="s">
        <v>227</v>
      </c>
      <c r="T112" s="38" t="s">
        <v>135</v>
      </c>
      <c r="U112" s="38" t="s">
        <v>227</v>
      </c>
      <c r="V112" s="38" t="s">
        <v>227</v>
      </c>
      <c r="W112" s="38" t="s">
        <v>227</v>
      </c>
      <c r="X112" s="38" t="s">
        <v>227</v>
      </c>
      <c r="Y112" s="38" t="s">
        <v>227</v>
      </c>
      <c r="Z112" s="38" t="s">
        <v>227</v>
      </c>
      <c r="AA112" s="38" t="s">
        <v>227</v>
      </c>
      <c r="AB112" s="38" t="s">
        <v>227</v>
      </c>
      <c r="AC112" s="38" t="s">
        <v>227</v>
      </c>
      <c r="AD112" s="38" t="s">
        <v>227</v>
      </c>
    </row>
    <row r="113" spans="1:30" x14ac:dyDescent="0.2">
      <c r="A113" s="57" t="s">
        <v>571</v>
      </c>
      <c r="B113" s="64" t="s">
        <v>522</v>
      </c>
      <c r="C113" s="38" t="s">
        <v>136</v>
      </c>
      <c r="D113" s="38" t="s">
        <v>227</v>
      </c>
      <c r="E113" s="38" t="s">
        <v>227</v>
      </c>
      <c r="F113" s="38" t="s">
        <v>227</v>
      </c>
      <c r="G113" s="38" t="s">
        <v>227</v>
      </c>
      <c r="H113" s="38" t="s">
        <v>227</v>
      </c>
      <c r="I113" s="38" t="s">
        <v>227</v>
      </c>
      <c r="J113" s="38" t="s">
        <v>227</v>
      </c>
      <c r="K113" s="38" t="s">
        <v>227</v>
      </c>
      <c r="L113" s="38" t="s">
        <v>227</v>
      </c>
      <c r="M113" s="38" t="s">
        <v>227</v>
      </c>
      <c r="N113" s="38" t="s">
        <v>227</v>
      </c>
      <c r="O113" s="38" t="s">
        <v>227</v>
      </c>
      <c r="P113" s="38" t="s">
        <v>227</v>
      </c>
      <c r="Q113" s="38" t="s">
        <v>227</v>
      </c>
      <c r="R113" s="38" t="s">
        <v>227</v>
      </c>
      <c r="S113" s="38" t="s">
        <v>227</v>
      </c>
      <c r="T113" s="38" t="s">
        <v>257</v>
      </c>
      <c r="U113" s="38" t="s">
        <v>136</v>
      </c>
      <c r="V113" s="38" t="s">
        <v>227</v>
      </c>
      <c r="W113" s="38" t="s">
        <v>227</v>
      </c>
      <c r="X113" s="38" t="s">
        <v>227</v>
      </c>
      <c r="Y113" s="38" t="s">
        <v>227</v>
      </c>
      <c r="Z113" s="38" t="s">
        <v>227</v>
      </c>
      <c r="AA113" s="38" t="s">
        <v>227</v>
      </c>
      <c r="AB113" s="38" t="s">
        <v>136</v>
      </c>
      <c r="AC113" s="38" t="s">
        <v>227</v>
      </c>
      <c r="AD113" s="38" t="s">
        <v>136</v>
      </c>
    </row>
    <row r="114" spans="1:30" x14ac:dyDescent="0.2">
      <c r="A114" s="57" t="s">
        <v>121</v>
      </c>
      <c r="B114" s="64" t="s">
        <v>189</v>
      </c>
      <c r="C114" s="38" t="s">
        <v>257</v>
      </c>
      <c r="D114" s="38" t="s">
        <v>227</v>
      </c>
      <c r="E114" s="38" t="s">
        <v>227</v>
      </c>
      <c r="F114" s="38" t="s">
        <v>227</v>
      </c>
      <c r="G114" s="38" t="s">
        <v>227</v>
      </c>
      <c r="H114" s="38" t="s">
        <v>227</v>
      </c>
      <c r="I114" s="38" t="s">
        <v>227</v>
      </c>
      <c r="J114" s="38" t="s">
        <v>257</v>
      </c>
      <c r="K114" s="38" t="s">
        <v>227</v>
      </c>
      <c r="L114" s="38" t="s">
        <v>136</v>
      </c>
      <c r="M114" s="38" t="s">
        <v>227</v>
      </c>
      <c r="N114" s="38" t="s">
        <v>227</v>
      </c>
      <c r="O114" s="38" t="s">
        <v>227</v>
      </c>
      <c r="P114" s="38" t="s">
        <v>227</v>
      </c>
      <c r="Q114" s="38" t="s">
        <v>227</v>
      </c>
      <c r="R114" s="38" t="s">
        <v>227</v>
      </c>
      <c r="S114" s="38" t="s">
        <v>227</v>
      </c>
      <c r="T114" s="38" t="s">
        <v>257</v>
      </c>
      <c r="U114" s="38" t="s">
        <v>359</v>
      </c>
      <c r="V114" s="38" t="s">
        <v>227</v>
      </c>
      <c r="W114" s="38" t="s">
        <v>227</v>
      </c>
      <c r="X114" s="38" t="s">
        <v>227</v>
      </c>
      <c r="Y114" s="38" t="s">
        <v>227</v>
      </c>
      <c r="Z114" s="38" t="s">
        <v>227</v>
      </c>
      <c r="AA114" s="38" t="s">
        <v>227</v>
      </c>
      <c r="AB114" s="38" t="s">
        <v>359</v>
      </c>
      <c r="AC114" s="38" t="s">
        <v>227</v>
      </c>
      <c r="AD114" s="38" t="s">
        <v>136</v>
      </c>
    </row>
    <row r="115" spans="1:30" x14ac:dyDescent="0.2">
      <c r="A115" s="57" t="s">
        <v>604</v>
      </c>
      <c r="B115" s="64" t="s">
        <v>139</v>
      </c>
      <c r="C115" s="38" t="s">
        <v>136</v>
      </c>
      <c r="D115" s="38" t="s">
        <v>227</v>
      </c>
      <c r="E115" s="38" t="s">
        <v>227</v>
      </c>
      <c r="F115" s="38" t="s">
        <v>227</v>
      </c>
      <c r="G115" s="38" t="s">
        <v>227</v>
      </c>
      <c r="H115" s="38" t="s">
        <v>227</v>
      </c>
      <c r="I115" s="38" t="s">
        <v>227</v>
      </c>
      <c r="J115" s="38" t="s">
        <v>136</v>
      </c>
      <c r="K115" s="38" t="s">
        <v>227</v>
      </c>
      <c r="L115" s="38" t="s">
        <v>227</v>
      </c>
      <c r="M115" s="38" t="s">
        <v>227</v>
      </c>
      <c r="N115" s="38" t="s">
        <v>227</v>
      </c>
      <c r="O115" s="38" t="s">
        <v>227</v>
      </c>
      <c r="P115" s="38" t="s">
        <v>227</v>
      </c>
      <c r="Q115" s="38" t="s">
        <v>227</v>
      </c>
      <c r="R115" s="38" t="s">
        <v>227</v>
      </c>
      <c r="S115" s="38" t="s">
        <v>227</v>
      </c>
      <c r="T115" s="38" t="s">
        <v>136</v>
      </c>
      <c r="U115" s="38" t="s">
        <v>136</v>
      </c>
      <c r="V115" s="38" t="s">
        <v>227</v>
      </c>
      <c r="W115" s="38" t="s">
        <v>227</v>
      </c>
      <c r="X115" s="38" t="s">
        <v>227</v>
      </c>
      <c r="Y115" s="38" t="s">
        <v>227</v>
      </c>
      <c r="Z115" s="38" t="s">
        <v>227</v>
      </c>
      <c r="AA115" s="38" t="s">
        <v>227</v>
      </c>
      <c r="AB115" s="38" t="s">
        <v>227</v>
      </c>
      <c r="AC115" s="38" t="s">
        <v>227</v>
      </c>
      <c r="AD115" s="38" t="s">
        <v>227</v>
      </c>
    </row>
    <row r="116" spans="1:30" x14ac:dyDescent="0.2">
      <c r="A116" s="57" t="s">
        <v>10</v>
      </c>
      <c r="B116" s="64" t="s">
        <v>190</v>
      </c>
      <c r="C116" s="38" t="s">
        <v>136</v>
      </c>
      <c r="D116" s="38" t="s">
        <v>227</v>
      </c>
      <c r="E116" s="38" t="s">
        <v>227</v>
      </c>
      <c r="F116" s="38" t="s">
        <v>227</v>
      </c>
      <c r="G116" s="38" t="s">
        <v>227</v>
      </c>
      <c r="H116" s="38" t="s">
        <v>227</v>
      </c>
      <c r="I116" s="38" t="s">
        <v>227</v>
      </c>
      <c r="J116" s="38" t="s">
        <v>136</v>
      </c>
      <c r="K116" s="38" t="s">
        <v>227</v>
      </c>
      <c r="L116" s="38" t="s">
        <v>227</v>
      </c>
      <c r="M116" s="38" t="s">
        <v>227</v>
      </c>
      <c r="N116" s="38" t="s">
        <v>136</v>
      </c>
      <c r="O116" s="38" t="s">
        <v>227</v>
      </c>
      <c r="P116" s="38" t="s">
        <v>227</v>
      </c>
      <c r="Q116" s="38" t="s">
        <v>227</v>
      </c>
      <c r="R116" s="38" t="s">
        <v>227</v>
      </c>
      <c r="S116" s="38" t="s">
        <v>227</v>
      </c>
      <c r="T116" s="38" t="s">
        <v>136</v>
      </c>
      <c r="U116" s="38" t="s">
        <v>136</v>
      </c>
      <c r="V116" s="38" t="s">
        <v>136</v>
      </c>
      <c r="W116" s="38" t="s">
        <v>227</v>
      </c>
      <c r="X116" s="38" t="s">
        <v>227</v>
      </c>
      <c r="Y116" s="38" t="s">
        <v>227</v>
      </c>
      <c r="Z116" s="38" t="s">
        <v>227</v>
      </c>
      <c r="AA116" s="38" t="s">
        <v>227</v>
      </c>
      <c r="AB116" s="38" t="s">
        <v>227</v>
      </c>
      <c r="AC116" s="38" t="s">
        <v>227</v>
      </c>
      <c r="AD116" s="38" t="s">
        <v>227</v>
      </c>
    </row>
    <row r="117" spans="1:30" x14ac:dyDescent="0.2">
      <c r="A117" s="57" t="s">
        <v>305</v>
      </c>
      <c r="B117" s="64" t="s">
        <v>306</v>
      </c>
      <c r="C117" s="38" t="s">
        <v>227</v>
      </c>
      <c r="D117" s="38" t="s">
        <v>227</v>
      </c>
      <c r="E117" s="38" t="s">
        <v>227</v>
      </c>
      <c r="F117" s="38" t="s">
        <v>776</v>
      </c>
      <c r="G117" s="38" t="s">
        <v>227</v>
      </c>
      <c r="H117" s="38" t="s">
        <v>227</v>
      </c>
      <c r="I117" s="38" t="s">
        <v>227</v>
      </c>
      <c r="J117" s="38" t="s">
        <v>227</v>
      </c>
      <c r="K117" s="38" t="s">
        <v>227</v>
      </c>
      <c r="L117" s="38" t="s">
        <v>227</v>
      </c>
      <c r="M117" s="38" t="s">
        <v>227</v>
      </c>
      <c r="N117" s="38" t="s">
        <v>227</v>
      </c>
      <c r="O117" s="38" t="s">
        <v>227</v>
      </c>
      <c r="P117" s="38" t="s">
        <v>227</v>
      </c>
      <c r="Q117" s="38" t="s">
        <v>227</v>
      </c>
      <c r="R117" s="38" t="s">
        <v>227</v>
      </c>
      <c r="S117" s="38" t="s">
        <v>227</v>
      </c>
      <c r="T117" s="38" t="s">
        <v>227</v>
      </c>
      <c r="U117" s="38" t="s">
        <v>227</v>
      </c>
      <c r="V117" s="38" t="s">
        <v>227</v>
      </c>
      <c r="W117" s="38" t="s">
        <v>227</v>
      </c>
      <c r="X117" s="38" t="s">
        <v>227</v>
      </c>
      <c r="Y117" s="38" t="s">
        <v>227</v>
      </c>
      <c r="Z117" s="38" t="s">
        <v>227</v>
      </c>
      <c r="AA117" s="38" t="s">
        <v>227</v>
      </c>
      <c r="AB117" s="38" t="s">
        <v>227</v>
      </c>
      <c r="AC117" s="38" t="s">
        <v>227</v>
      </c>
      <c r="AD117" s="38" t="s">
        <v>227</v>
      </c>
    </row>
    <row r="118" spans="1:30" x14ac:dyDescent="0.2">
      <c r="A118" s="57" t="s">
        <v>307</v>
      </c>
      <c r="B118" s="64" t="s">
        <v>308</v>
      </c>
      <c r="C118" s="38" t="s">
        <v>227</v>
      </c>
      <c r="D118" s="38" t="s">
        <v>227</v>
      </c>
      <c r="E118" s="38" t="s">
        <v>227</v>
      </c>
      <c r="F118" s="38" t="s">
        <v>493</v>
      </c>
      <c r="G118" s="38" t="s">
        <v>227</v>
      </c>
      <c r="H118" s="38" t="s">
        <v>227</v>
      </c>
      <c r="I118" s="38" t="s">
        <v>227</v>
      </c>
      <c r="J118" s="38" t="s">
        <v>227</v>
      </c>
      <c r="K118" s="38" t="s">
        <v>227</v>
      </c>
      <c r="L118" s="38" t="s">
        <v>227</v>
      </c>
      <c r="M118" s="38" t="s">
        <v>227</v>
      </c>
      <c r="N118" s="38" t="s">
        <v>227</v>
      </c>
      <c r="O118" s="38" t="s">
        <v>227</v>
      </c>
      <c r="P118" s="38" t="s">
        <v>227</v>
      </c>
      <c r="Q118" s="38" t="s">
        <v>227</v>
      </c>
      <c r="R118" s="38" t="s">
        <v>227</v>
      </c>
      <c r="S118" s="38" t="s">
        <v>227</v>
      </c>
      <c r="T118" s="38" t="s">
        <v>227</v>
      </c>
      <c r="U118" s="38" t="s">
        <v>227</v>
      </c>
      <c r="V118" s="38" t="s">
        <v>227</v>
      </c>
      <c r="W118" s="38" t="s">
        <v>227</v>
      </c>
      <c r="X118" s="38" t="s">
        <v>227</v>
      </c>
      <c r="Y118" s="38" t="s">
        <v>227</v>
      </c>
      <c r="Z118" s="38" t="s">
        <v>227</v>
      </c>
      <c r="AA118" s="38" t="s">
        <v>227</v>
      </c>
      <c r="AB118" s="38" t="s">
        <v>227</v>
      </c>
      <c r="AC118" s="38" t="s">
        <v>227</v>
      </c>
      <c r="AD118" s="38" t="s">
        <v>227</v>
      </c>
    </row>
    <row r="119" spans="1:30" x14ac:dyDescent="0.2">
      <c r="A119" s="57" t="s">
        <v>572</v>
      </c>
      <c r="B119" s="64" t="s">
        <v>50</v>
      </c>
      <c r="C119" s="38" t="s">
        <v>136</v>
      </c>
      <c r="D119" s="38" t="s">
        <v>136</v>
      </c>
      <c r="E119" s="38" t="s">
        <v>136</v>
      </c>
      <c r="F119" s="38" t="s">
        <v>227</v>
      </c>
      <c r="G119" s="38" t="s">
        <v>136</v>
      </c>
      <c r="H119" s="38" t="s">
        <v>136</v>
      </c>
      <c r="I119" s="38" t="s">
        <v>227</v>
      </c>
      <c r="J119" s="38" t="s">
        <v>136</v>
      </c>
      <c r="K119" s="38" t="s">
        <v>136</v>
      </c>
      <c r="L119" s="38" t="s">
        <v>136</v>
      </c>
      <c r="M119" s="38" t="s">
        <v>136</v>
      </c>
      <c r="N119" s="38" t="s">
        <v>227</v>
      </c>
      <c r="O119" s="38" t="s">
        <v>227</v>
      </c>
      <c r="P119" s="38" t="s">
        <v>227</v>
      </c>
      <c r="Q119" s="38" t="s">
        <v>136</v>
      </c>
      <c r="R119" s="38" t="s">
        <v>227</v>
      </c>
      <c r="S119" s="38" t="s">
        <v>898</v>
      </c>
      <c r="T119" s="38" t="s">
        <v>136</v>
      </c>
      <c r="U119" s="38" t="s">
        <v>136</v>
      </c>
      <c r="V119" s="38" t="s">
        <v>136</v>
      </c>
      <c r="W119" s="38" t="s">
        <v>227</v>
      </c>
      <c r="X119" s="38" t="s">
        <v>227</v>
      </c>
      <c r="Y119" s="38" t="s">
        <v>227</v>
      </c>
      <c r="Z119" s="38" t="s">
        <v>136</v>
      </c>
      <c r="AA119" s="38" t="s">
        <v>227</v>
      </c>
      <c r="AB119" s="38" t="s">
        <v>136</v>
      </c>
      <c r="AC119" s="38" t="s">
        <v>227</v>
      </c>
      <c r="AD119" s="38" t="s">
        <v>136</v>
      </c>
    </row>
    <row r="120" spans="1:30" x14ac:dyDescent="0.2">
      <c r="A120" s="57" t="s">
        <v>573</v>
      </c>
      <c r="B120" s="64" t="s">
        <v>51</v>
      </c>
      <c r="C120" s="38" t="s">
        <v>136</v>
      </c>
      <c r="D120" s="38" t="s">
        <v>136</v>
      </c>
      <c r="E120" s="38" t="s">
        <v>136</v>
      </c>
      <c r="F120" s="38" t="s">
        <v>227</v>
      </c>
      <c r="G120" s="38" t="s">
        <v>136</v>
      </c>
      <c r="H120" s="38" t="s">
        <v>136</v>
      </c>
      <c r="I120" s="38" t="s">
        <v>227</v>
      </c>
      <c r="J120" s="38" t="s">
        <v>136</v>
      </c>
      <c r="K120" s="38" t="s">
        <v>136</v>
      </c>
      <c r="L120" s="38" t="s">
        <v>136</v>
      </c>
      <c r="M120" s="38" t="s">
        <v>136</v>
      </c>
      <c r="N120" s="38" t="s">
        <v>227</v>
      </c>
      <c r="O120" s="38" t="s">
        <v>227</v>
      </c>
      <c r="P120" s="38" t="s">
        <v>227</v>
      </c>
      <c r="Q120" s="38" t="s">
        <v>136</v>
      </c>
      <c r="R120" s="38" t="s">
        <v>227</v>
      </c>
      <c r="S120" s="38" t="s">
        <v>227</v>
      </c>
      <c r="T120" s="38" t="s">
        <v>136</v>
      </c>
      <c r="U120" s="38" t="s">
        <v>136</v>
      </c>
      <c r="V120" s="38" t="s">
        <v>136</v>
      </c>
      <c r="W120" s="38" t="s">
        <v>227</v>
      </c>
      <c r="X120" s="38" t="s">
        <v>227</v>
      </c>
      <c r="Y120" s="38" t="s">
        <v>227</v>
      </c>
      <c r="Z120" s="38" t="s">
        <v>227</v>
      </c>
      <c r="AA120" s="38" t="s">
        <v>227</v>
      </c>
      <c r="AB120" s="38" t="s">
        <v>227</v>
      </c>
      <c r="AC120" s="38" t="s">
        <v>136</v>
      </c>
      <c r="AD120" s="38" t="s">
        <v>136</v>
      </c>
    </row>
    <row r="121" spans="1:30" x14ac:dyDescent="0.2">
      <c r="A121" s="57" t="s">
        <v>594</v>
      </c>
      <c r="B121" s="64" t="s">
        <v>82</v>
      </c>
      <c r="C121" s="38" t="s">
        <v>227</v>
      </c>
      <c r="D121" s="38" t="s">
        <v>227</v>
      </c>
      <c r="E121" s="38" t="s">
        <v>136</v>
      </c>
      <c r="F121" s="38" t="s">
        <v>227</v>
      </c>
      <c r="G121" s="38" t="s">
        <v>136</v>
      </c>
      <c r="H121" s="38" t="s">
        <v>136</v>
      </c>
      <c r="I121" s="38" t="s">
        <v>227</v>
      </c>
      <c r="J121" s="38" t="s">
        <v>136</v>
      </c>
      <c r="K121" s="38" t="s">
        <v>136</v>
      </c>
      <c r="L121" s="38" t="s">
        <v>136</v>
      </c>
      <c r="M121" s="38" t="s">
        <v>227</v>
      </c>
      <c r="N121" s="38" t="s">
        <v>227</v>
      </c>
      <c r="O121" s="38" t="s">
        <v>227</v>
      </c>
      <c r="P121" s="38" t="s">
        <v>227</v>
      </c>
      <c r="Q121" s="38" t="s">
        <v>227</v>
      </c>
      <c r="R121" s="38" t="s">
        <v>227</v>
      </c>
      <c r="S121" s="38" t="s">
        <v>227</v>
      </c>
      <c r="T121" s="38" t="s">
        <v>136</v>
      </c>
      <c r="U121" s="38" t="s">
        <v>227</v>
      </c>
      <c r="V121" s="38" t="s">
        <v>227</v>
      </c>
      <c r="W121" s="38" t="s">
        <v>227</v>
      </c>
      <c r="X121" s="38" t="s">
        <v>227</v>
      </c>
      <c r="Y121" s="38" t="s">
        <v>227</v>
      </c>
      <c r="Z121" s="38" t="s">
        <v>227</v>
      </c>
      <c r="AA121" s="38" t="s">
        <v>227</v>
      </c>
      <c r="AB121" s="38" t="s">
        <v>227</v>
      </c>
      <c r="AC121" s="38" t="s">
        <v>136</v>
      </c>
      <c r="AD121" s="38" t="s">
        <v>227</v>
      </c>
    </row>
    <row r="122" spans="1:30" x14ac:dyDescent="0.2">
      <c r="A122" s="57" t="s">
        <v>81</v>
      </c>
      <c r="B122" s="64" t="s">
        <v>689</v>
      </c>
      <c r="C122" s="38" t="s">
        <v>227</v>
      </c>
      <c r="D122" s="38" t="s">
        <v>227</v>
      </c>
      <c r="E122" s="38" t="s">
        <v>136</v>
      </c>
      <c r="F122" s="38" t="s">
        <v>227</v>
      </c>
      <c r="G122" s="38" t="s">
        <v>136</v>
      </c>
      <c r="H122" s="38" t="s">
        <v>136</v>
      </c>
      <c r="I122" s="38" t="s">
        <v>227</v>
      </c>
      <c r="J122" s="38" t="s">
        <v>227</v>
      </c>
      <c r="K122" s="38" t="s">
        <v>136</v>
      </c>
      <c r="L122" s="38" t="s">
        <v>136</v>
      </c>
      <c r="M122" s="38" t="s">
        <v>227</v>
      </c>
      <c r="N122" s="38" t="s">
        <v>227</v>
      </c>
      <c r="O122" s="38" t="s">
        <v>227</v>
      </c>
      <c r="P122" s="38" t="s">
        <v>227</v>
      </c>
      <c r="Q122" s="38" t="s">
        <v>227</v>
      </c>
      <c r="R122" s="38" t="s">
        <v>227</v>
      </c>
      <c r="S122" s="38" t="s">
        <v>919</v>
      </c>
      <c r="T122" s="38" t="s">
        <v>136</v>
      </c>
      <c r="U122" s="38" t="s">
        <v>136</v>
      </c>
      <c r="V122" s="38" t="s">
        <v>136</v>
      </c>
      <c r="W122" s="38" t="s">
        <v>227</v>
      </c>
      <c r="X122" s="38" t="s">
        <v>227</v>
      </c>
      <c r="Y122" s="38" t="s">
        <v>227</v>
      </c>
      <c r="Z122" s="38" t="s">
        <v>227</v>
      </c>
      <c r="AA122" s="38" t="s">
        <v>227</v>
      </c>
      <c r="AB122" s="38" t="s">
        <v>227</v>
      </c>
      <c r="AC122" s="38" t="s">
        <v>136</v>
      </c>
      <c r="AD122" s="38" t="s">
        <v>227</v>
      </c>
    </row>
    <row r="123" spans="1:30" x14ac:dyDescent="0.2">
      <c r="A123" s="57" t="s">
        <v>45</v>
      </c>
      <c r="B123" s="64" t="s">
        <v>52</v>
      </c>
      <c r="C123" s="38" t="s">
        <v>227</v>
      </c>
      <c r="D123" s="38" t="s">
        <v>227</v>
      </c>
      <c r="E123" s="38" t="s">
        <v>136</v>
      </c>
      <c r="F123" s="38" t="s">
        <v>227</v>
      </c>
      <c r="G123" s="38" t="s">
        <v>136</v>
      </c>
      <c r="H123" s="38" t="s">
        <v>136</v>
      </c>
      <c r="I123" s="38" t="s">
        <v>227</v>
      </c>
      <c r="J123" s="38" t="s">
        <v>136</v>
      </c>
      <c r="K123" s="38" t="s">
        <v>136</v>
      </c>
      <c r="L123" s="38" t="s">
        <v>136</v>
      </c>
      <c r="M123" s="38" t="s">
        <v>227</v>
      </c>
      <c r="N123" s="38" t="s">
        <v>227</v>
      </c>
      <c r="O123" s="38" t="s">
        <v>227</v>
      </c>
      <c r="P123" s="38" t="s">
        <v>227</v>
      </c>
      <c r="Q123" s="38" t="s">
        <v>227</v>
      </c>
      <c r="R123" s="38" t="s">
        <v>227</v>
      </c>
      <c r="S123" s="38" t="s">
        <v>227</v>
      </c>
      <c r="T123" s="38" t="s">
        <v>136</v>
      </c>
      <c r="U123" s="38" t="s">
        <v>136</v>
      </c>
      <c r="V123" s="38" t="s">
        <v>136</v>
      </c>
      <c r="W123" s="38" t="s">
        <v>227</v>
      </c>
      <c r="X123" s="38" t="s">
        <v>227</v>
      </c>
      <c r="Y123" s="38" t="s">
        <v>227</v>
      </c>
      <c r="Z123" s="38" t="s">
        <v>227</v>
      </c>
      <c r="AA123" s="38" t="s">
        <v>227</v>
      </c>
      <c r="AB123" s="38" t="s">
        <v>227</v>
      </c>
      <c r="AC123" s="38" t="s">
        <v>136</v>
      </c>
      <c r="AD123" s="38" t="s">
        <v>227</v>
      </c>
    </row>
    <row r="124" spans="1:30" x14ac:dyDescent="0.2">
      <c r="A124" s="57" t="s">
        <v>605</v>
      </c>
      <c r="B124" s="64" t="s">
        <v>956</v>
      </c>
      <c r="C124" s="38" t="s">
        <v>227</v>
      </c>
      <c r="D124" s="38" t="s">
        <v>227</v>
      </c>
      <c r="E124" s="38" t="s">
        <v>136</v>
      </c>
      <c r="F124" s="38" t="s">
        <v>227</v>
      </c>
      <c r="G124" s="38" t="s">
        <v>136</v>
      </c>
      <c r="H124" s="38" t="s">
        <v>136</v>
      </c>
      <c r="I124" s="38" t="s">
        <v>227</v>
      </c>
      <c r="J124" s="38" t="s">
        <v>227</v>
      </c>
      <c r="K124" s="38" t="s">
        <v>136</v>
      </c>
      <c r="L124" s="38" t="s">
        <v>227</v>
      </c>
      <c r="M124" s="38" t="s">
        <v>227</v>
      </c>
      <c r="N124" s="38" t="s">
        <v>227</v>
      </c>
      <c r="O124" s="38" t="s">
        <v>227</v>
      </c>
      <c r="P124" s="38" t="s">
        <v>227</v>
      </c>
      <c r="Q124" s="38" t="s">
        <v>227</v>
      </c>
      <c r="R124" s="38" t="s">
        <v>227</v>
      </c>
      <c r="S124" s="38" t="s">
        <v>227</v>
      </c>
      <c r="T124" s="38" t="s">
        <v>136</v>
      </c>
      <c r="U124" s="38" t="s">
        <v>227</v>
      </c>
      <c r="V124" s="38" t="s">
        <v>227</v>
      </c>
      <c r="W124" s="38" t="s">
        <v>227</v>
      </c>
      <c r="X124" s="38" t="s">
        <v>227</v>
      </c>
      <c r="Y124" s="38" t="s">
        <v>227</v>
      </c>
      <c r="Z124" s="38" t="s">
        <v>227</v>
      </c>
      <c r="AA124" s="38" t="s">
        <v>227</v>
      </c>
      <c r="AB124" s="38" t="s">
        <v>227</v>
      </c>
      <c r="AC124" s="38" t="s">
        <v>227</v>
      </c>
      <c r="AD124" s="38" t="s">
        <v>227</v>
      </c>
    </row>
    <row r="125" spans="1:30" x14ac:dyDescent="0.2">
      <c r="A125" s="57" t="s">
        <v>659</v>
      </c>
      <c r="B125" s="64" t="s">
        <v>71</v>
      </c>
      <c r="C125" s="38" t="s">
        <v>227</v>
      </c>
      <c r="D125" s="38" t="s">
        <v>227</v>
      </c>
      <c r="E125" s="38" t="s">
        <v>227</v>
      </c>
      <c r="F125" s="38" t="s">
        <v>227</v>
      </c>
      <c r="G125" s="38" t="s">
        <v>227</v>
      </c>
      <c r="H125" s="38" t="s">
        <v>227</v>
      </c>
      <c r="I125" s="38" t="s">
        <v>227</v>
      </c>
      <c r="J125" s="38" t="s">
        <v>227</v>
      </c>
      <c r="K125" s="38" t="s">
        <v>227</v>
      </c>
      <c r="L125" s="38" t="s">
        <v>227</v>
      </c>
      <c r="M125" s="38" t="s">
        <v>227</v>
      </c>
      <c r="N125" s="38" t="s">
        <v>227</v>
      </c>
      <c r="O125" s="38" t="s">
        <v>227</v>
      </c>
      <c r="P125" s="38" t="s">
        <v>227</v>
      </c>
      <c r="Q125" s="38" t="s">
        <v>227</v>
      </c>
      <c r="R125" s="38" t="s">
        <v>227</v>
      </c>
      <c r="S125" s="38" t="s">
        <v>898</v>
      </c>
      <c r="T125" s="38" t="s">
        <v>136</v>
      </c>
      <c r="U125" s="38" t="s">
        <v>227</v>
      </c>
      <c r="V125" s="38" t="s">
        <v>227</v>
      </c>
      <c r="W125" s="38" t="s">
        <v>227</v>
      </c>
      <c r="X125" s="38" t="s">
        <v>227</v>
      </c>
      <c r="Y125" s="38" t="s">
        <v>227</v>
      </c>
      <c r="Z125" s="38" t="s">
        <v>227</v>
      </c>
      <c r="AA125" s="38" t="s">
        <v>227</v>
      </c>
      <c r="AB125" s="38" t="s">
        <v>227</v>
      </c>
      <c r="AC125" s="38" t="s">
        <v>227</v>
      </c>
      <c r="AD125" s="38" t="s">
        <v>227</v>
      </c>
    </row>
    <row r="126" spans="1:30" x14ac:dyDescent="0.2">
      <c r="A126" s="57" t="s">
        <v>181</v>
      </c>
      <c r="B126" s="64" t="s">
        <v>687</v>
      </c>
      <c r="C126" s="38" t="s">
        <v>136</v>
      </c>
      <c r="D126" s="38" t="s">
        <v>136</v>
      </c>
      <c r="E126" s="38" t="s">
        <v>227</v>
      </c>
      <c r="F126" s="38" t="s">
        <v>227</v>
      </c>
      <c r="G126" s="38" t="s">
        <v>227</v>
      </c>
      <c r="H126" s="38" t="s">
        <v>227</v>
      </c>
      <c r="I126" s="38" t="s">
        <v>227</v>
      </c>
      <c r="J126" s="38" t="s">
        <v>136</v>
      </c>
      <c r="K126" s="38" t="s">
        <v>227</v>
      </c>
      <c r="L126" s="38" t="s">
        <v>227</v>
      </c>
      <c r="M126" s="38" t="s">
        <v>136</v>
      </c>
      <c r="N126" s="38" t="s">
        <v>227</v>
      </c>
      <c r="O126" s="38" t="s">
        <v>227</v>
      </c>
      <c r="P126" s="38" t="s">
        <v>227</v>
      </c>
      <c r="Q126" s="38" t="s">
        <v>136</v>
      </c>
      <c r="R126" s="38" t="s">
        <v>227</v>
      </c>
      <c r="S126" s="38" t="s">
        <v>227</v>
      </c>
      <c r="T126" s="38" t="s">
        <v>227</v>
      </c>
      <c r="U126" s="38" t="s">
        <v>136</v>
      </c>
      <c r="V126" s="38" t="s">
        <v>227</v>
      </c>
      <c r="W126" s="38" t="s">
        <v>227</v>
      </c>
      <c r="X126" s="38" t="s">
        <v>227</v>
      </c>
      <c r="Y126" s="38" t="s">
        <v>227</v>
      </c>
      <c r="Z126" s="38" t="s">
        <v>227</v>
      </c>
      <c r="AA126" s="38" t="s">
        <v>227</v>
      </c>
      <c r="AB126" s="38" t="s">
        <v>136</v>
      </c>
      <c r="AC126" s="38" t="s">
        <v>227</v>
      </c>
      <c r="AD126" s="38" t="s">
        <v>227</v>
      </c>
    </row>
    <row r="127" spans="1:30" x14ac:dyDescent="0.2">
      <c r="A127" s="57" t="s">
        <v>653</v>
      </c>
      <c r="B127" s="64" t="s">
        <v>775</v>
      </c>
      <c r="C127" s="38" t="s">
        <v>227</v>
      </c>
      <c r="D127" s="38" t="s">
        <v>227</v>
      </c>
      <c r="E127" s="38" t="s">
        <v>227</v>
      </c>
      <c r="F127" s="38" t="s">
        <v>227</v>
      </c>
      <c r="G127" s="38" t="s">
        <v>227</v>
      </c>
      <c r="H127" s="38" t="s">
        <v>227</v>
      </c>
      <c r="I127" s="38" t="s">
        <v>227</v>
      </c>
      <c r="J127" s="38" t="s">
        <v>136</v>
      </c>
      <c r="K127" s="38" t="s">
        <v>227</v>
      </c>
      <c r="L127" s="38" t="s">
        <v>227</v>
      </c>
      <c r="M127" s="38" t="s">
        <v>227</v>
      </c>
      <c r="N127" s="38" t="s">
        <v>227</v>
      </c>
      <c r="O127" s="38" t="s">
        <v>227</v>
      </c>
      <c r="P127" s="38" t="s">
        <v>227</v>
      </c>
      <c r="Q127" s="38" t="s">
        <v>227</v>
      </c>
      <c r="R127" s="38" t="s">
        <v>227</v>
      </c>
      <c r="S127" s="38" t="s">
        <v>227</v>
      </c>
      <c r="T127" s="38" t="s">
        <v>227</v>
      </c>
      <c r="U127" s="38" t="s">
        <v>227</v>
      </c>
      <c r="V127" s="38" t="s">
        <v>227</v>
      </c>
      <c r="W127" s="38" t="s">
        <v>227</v>
      </c>
      <c r="X127" s="38" t="s">
        <v>227</v>
      </c>
      <c r="Y127" s="38" t="s">
        <v>227</v>
      </c>
      <c r="Z127" s="38" t="s">
        <v>227</v>
      </c>
      <c r="AA127" s="38" t="s">
        <v>227</v>
      </c>
      <c r="AB127" s="38" t="s">
        <v>227</v>
      </c>
      <c r="AC127" s="38" t="s">
        <v>227</v>
      </c>
      <c r="AD127" s="38" t="s">
        <v>227</v>
      </c>
    </row>
    <row r="128" spans="1:30" x14ac:dyDescent="0.2">
      <c r="A128" s="57" t="s">
        <v>654</v>
      </c>
      <c r="B128" s="64" t="s">
        <v>191</v>
      </c>
      <c r="C128" s="38" t="s">
        <v>227</v>
      </c>
      <c r="D128" s="38" t="s">
        <v>227</v>
      </c>
      <c r="E128" s="38" t="s">
        <v>227</v>
      </c>
      <c r="F128" s="38" t="s">
        <v>227</v>
      </c>
      <c r="G128" s="38" t="s">
        <v>227</v>
      </c>
      <c r="H128" s="38" t="s">
        <v>227</v>
      </c>
      <c r="I128" s="38" t="s">
        <v>227</v>
      </c>
      <c r="J128" s="38" t="s">
        <v>136</v>
      </c>
      <c r="K128" s="38" t="s">
        <v>227</v>
      </c>
      <c r="L128" s="38" t="s">
        <v>227</v>
      </c>
      <c r="M128" s="38" t="s">
        <v>227</v>
      </c>
      <c r="N128" s="38" t="s">
        <v>227</v>
      </c>
      <c r="O128" s="38" t="s">
        <v>227</v>
      </c>
      <c r="P128" s="38" t="s">
        <v>227</v>
      </c>
      <c r="Q128" s="38" t="s">
        <v>227</v>
      </c>
      <c r="R128" s="38" t="s">
        <v>227</v>
      </c>
      <c r="S128" s="38" t="s">
        <v>227</v>
      </c>
      <c r="T128" s="38" t="s">
        <v>227</v>
      </c>
      <c r="U128" s="38" t="s">
        <v>227</v>
      </c>
      <c r="V128" s="38" t="s">
        <v>227</v>
      </c>
      <c r="W128" s="38" t="s">
        <v>227</v>
      </c>
      <c r="X128" s="38" t="s">
        <v>227</v>
      </c>
      <c r="Y128" s="38" t="s">
        <v>227</v>
      </c>
      <c r="Z128" s="38" t="s">
        <v>227</v>
      </c>
      <c r="AA128" s="38" t="s">
        <v>227</v>
      </c>
      <c r="AB128" s="38" t="s">
        <v>227</v>
      </c>
      <c r="AC128" s="38" t="s">
        <v>227</v>
      </c>
      <c r="AD128" s="38" t="s">
        <v>227</v>
      </c>
    </row>
    <row r="129" spans="1:30" x14ac:dyDescent="0.2">
      <c r="A129" s="57" t="s">
        <v>606</v>
      </c>
      <c r="B129" s="64" t="s">
        <v>192</v>
      </c>
      <c r="C129" s="38" t="s">
        <v>227</v>
      </c>
      <c r="D129" s="38" t="s">
        <v>227</v>
      </c>
      <c r="E129" s="38" t="s">
        <v>227</v>
      </c>
      <c r="F129" s="38" t="s">
        <v>227</v>
      </c>
      <c r="G129" s="38" t="s">
        <v>227</v>
      </c>
      <c r="H129" s="38" t="s">
        <v>227</v>
      </c>
      <c r="I129" s="38" t="s">
        <v>227</v>
      </c>
      <c r="J129" s="38" t="s">
        <v>136</v>
      </c>
      <c r="K129" s="38" t="s">
        <v>227</v>
      </c>
      <c r="L129" s="38" t="s">
        <v>227</v>
      </c>
      <c r="M129" s="38" t="s">
        <v>227</v>
      </c>
      <c r="N129" s="38" t="s">
        <v>227</v>
      </c>
      <c r="O129" s="38" t="s">
        <v>227</v>
      </c>
      <c r="P129" s="38" t="s">
        <v>227</v>
      </c>
      <c r="Q129" s="38" t="s">
        <v>227</v>
      </c>
      <c r="R129" s="38" t="s">
        <v>227</v>
      </c>
      <c r="S129" s="38" t="s">
        <v>898</v>
      </c>
      <c r="T129" s="38" t="s">
        <v>136</v>
      </c>
      <c r="U129" s="38" t="s">
        <v>136</v>
      </c>
      <c r="V129" s="38" t="s">
        <v>227</v>
      </c>
      <c r="W129" s="38" t="s">
        <v>227</v>
      </c>
      <c r="X129" s="38" t="s">
        <v>227</v>
      </c>
      <c r="Y129" s="38" t="s">
        <v>227</v>
      </c>
      <c r="Z129" s="38" t="s">
        <v>227</v>
      </c>
      <c r="AA129" s="38" t="s">
        <v>227</v>
      </c>
      <c r="AB129" s="38" t="s">
        <v>227</v>
      </c>
      <c r="AC129" s="38" t="s">
        <v>227</v>
      </c>
      <c r="AD129" s="38" t="s">
        <v>227</v>
      </c>
    </row>
    <row r="130" spans="1:30" x14ac:dyDescent="0.2">
      <c r="A130" s="57" t="s">
        <v>102</v>
      </c>
      <c r="B130" s="64" t="s">
        <v>117</v>
      </c>
      <c r="C130" s="38" t="s">
        <v>227</v>
      </c>
      <c r="D130" s="38" t="s">
        <v>227</v>
      </c>
      <c r="E130" s="38" t="s">
        <v>952</v>
      </c>
      <c r="F130" s="38" t="s">
        <v>227</v>
      </c>
      <c r="G130" s="38" t="s">
        <v>227</v>
      </c>
      <c r="H130" s="38" t="s">
        <v>227</v>
      </c>
      <c r="I130" s="38" t="s">
        <v>227</v>
      </c>
      <c r="J130" s="38" t="s">
        <v>227</v>
      </c>
      <c r="K130" s="38" t="s">
        <v>227</v>
      </c>
      <c r="L130" s="38" t="s">
        <v>227</v>
      </c>
      <c r="M130" s="38" t="s">
        <v>227</v>
      </c>
      <c r="N130" s="38" t="s">
        <v>227</v>
      </c>
      <c r="O130" s="38" t="s">
        <v>227</v>
      </c>
      <c r="P130" s="38" t="s">
        <v>227</v>
      </c>
      <c r="Q130" s="38" t="s">
        <v>227</v>
      </c>
      <c r="R130" s="38" t="s">
        <v>227</v>
      </c>
      <c r="S130" s="38" t="s">
        <v>921</v>
      </c>
      <c r="T130" s="38" t="s">
        <v>227</v>
      </c>
      <c r="U130" s="38" t="s">
        <v>450</v>
      </c>
      <c r="V130" s="38" t="s">
        <v>135</v>
      </c>
      <c r="W130" s="38" t="s">
        <v>227</v>
      </c>
      <c r="X130" s="38" t="s">
        <v>227</v>
      </c>
      <c r="Y130" s="38" t="s">
        <v>881</v>
      </c>
      <c r="Z130" s="38" t="s">
        <v>227</v>
      </c>
      <c r="AA130" s="38" t="s">
        <v>207</v>
      </c>
      <c r="AB130" s="38" t="s">
        <v>227</v>
      </c>
      <c r="AC130" s="38" t="s">
        <v>227</v>
      </c>
      <c r="AD130" s="38" t="s">
        <v>227</v>
      </c>
    </row>
    <row r="131" spans="1:30" x14ac:dyDescent="0.2">
      <c r="A131" s="57" t="s">
        <v>103</v>
      </c>
      <c r="B131" s="64" t="s">
        <v>118</v>
      </c>
      <c r="C131" s="38" t="s">
        <v>227</v>
      </c>
      <c r="D131" s="38" t="s">
        <v>227</v>
      </c>
      <c r="E131" s="38" t="s">
        <v>207</v>
      </c>
      <c r="F131" s="38" t="s">
        <v>227</v>
      </c>
      <c r="G131" s="38" t="s">
        <v>227</v>
      </c>
      <c r="H131" s="38" t="s">
        <v>227</v>
      </c>
      <c r="I131" s="38" t="s">
        <v>227</v>
      </c>
      <c r="J131" s="38" t="s">
        <v>227</v>
      </c>
      <c r="K131" s="38" t="s">
        <v>227</v>
      </c>
      <c r="L131" s="38" t="s">
        <v>227</v>
      </c>
      <c r="M131" s="38" t="s">
        <v>227</v>
      </c>
      <c r="N131" s="38" t="s">
        <v>227</v>
      </c>
      <c r="O131" s="38" t="s">
        <v>227</v>
      </c>
      <c r="P131" s="38" t="s">
        <v>227</v>
      </c>
      <c r="Q131" s="38" t="s">
        <v>227</v>
      </c>
      <c r="R131" s="38" t="s">
        <v>227</v>
      </c>
      <c r="S131" s="38" t="s">
        <v>921</v>
      </c>
      <c r="T131" s="38" t="s">
        <v>227</v>
      </c>
      <c r="U131" s="38" t="s">
        <v>450</v>
      </c>
      <c r="V131" s="38" t="s">
        <v>135</v>
      </c>
      <c r="W131" s="38" t="s">
        <v>227</v>
      </c>
      <c r="X131" s="38" t="s">
        <v>227</v>
      </c>
      <c r="Y131" s="38" t="s">
        <v>881</v>
      </c>
      <c r="Z131" s="38" t="s">
        <v>227</v>
      </c>
      <c r="AA131" s="38" t="s">
        <v>207</v>
      </c>
      <c r="AB131" s="38" t="s">
        <v>227</v>
      </c>
      <c r="AC131" s="38" t="s">
        <v>227</v>
      </c>
      <c r="AD131" s="38" t="s">
        <v>227</v>
      </c>
    </row>
    <row r="132" spans="1:30" x14ac:dyDescent="0.2">
      <c r="A132" s="57" t="s">
        <v>104</v>
      </c>
      <c r="B132" s="64" t="s">
        <v>425</v>
      </c>
      <c r="C132" s="38" t="s">
        <v>227</v>
      </c>
      <c r="D132" s="38" t="s">
        <v>227</v>
      </c>
      <c r="E132" s="38" t="s">
        <v>952</v>
      </c>
      <c r="F132" s="38" t="s">
        <v>227</v>
      </c>
      <c r="G132" s="38" t="s">
        <v>227</v>
      </c>
      <c r="H132" s="38" t="s">
        <v>227</v>
      </c>
      <c r="I132" s="38" t="s">
        <v>227</v>
      </c>
      <c r="J132" s="38" t="s">
        <v>227</v>
      </c>
      <c r="K132" s="38" t="s">
        <v>227</v>
      </c>
      <c r="L132" s="38" t="s">
        <v>227</v>
      </c>
      <c r="M132" s="38" t="s">
        <v>227</v>
      </c>
      <c r="N132" s="38" t="s">
        <v>227</v>
      </c>
      <c r="O132" s="38" t="s">
        <v>227</v>
      </c>
      <c r="P132" s="38" t="s">
        <v>227</v>
      </c>
      <c r="Q132" s="38" t="s">
        <v>227</v>
      </c>
      <c r="R132" s="38" t="s">
        <v>227</v>
      </c>
      <c r="S132" s="38" t="s">
        <v>921</v>
      </c>
      <c r="T132" s="38" t="s">
        <v>227</v>
      </c>
      <c r="U132" s="38" t="s">
        <v>450</v>
      </c>
      <c r="V132" s="38" t="s">
        <v>135</v>
      </c>
      <c r="W132" s="38" t="s">
        <v>227</v>
      </c>
      <c r="X132" s="38" t="s">
        <v>227</v>
      </c>
      <c r="Y132" s="38" t="s">
        <v>881</v>
      </c>
      <c r="Z132" s="38" t="s">
        <v>227</v>
      </c>
      <c r="AA132" s="38" t="s">
        <v>207</v>
      </c>
      <c r="AB132" s="38" t="s">
        <v>227</v>
      </c>
      <c r="AC132" s="38" t="s">
        <v>227</v>
      </c>
      <c r="AD132" s="38" t="s">
        <v>227</v>
      </c>
    </row>
    <row r="133" spans="1:30" x14ac:dyDescent="0.2">
      <c r="A133" s="57" t="s">
        <v>666</v>
      </c>
      <c r="B133" s="64" t="s">
        <v>429</v>
      </c>
      <c r="C133" s="38" t="s">
        <v>227</v>
      </c>
      <c r="D133" s="38" t="s">
        <v>227</v>
      </c>
      <c r="E133" s="38" t="s">
        <v>227</v>
      </c>
      <c r="F133" s="38" t="s">
        <v>227</v>
      </c>
      <c r="G133" s="38" t="s">
        <v>227</v>
      </c>
      <c r="H133" s="38" t="s">
        <v>227</v>
      </c>
      <c r="I133" s="38" t="s">
        <v>227</v>
      </c>
      <c r="J133" s="38" t="s">
        <v>227</v>
      </c>
      <c r="K133" s="38" t="s">
        <v>227</v>
      </c>
      <c r="L133" s="38" t="s">
        <v>227</v>
      </c>
      <c r="M133" s="38" t="s">
        <v>227</v>
      </c>
      <c r="N133" s="38" t="s">
        <v>227</v>
      </c>
      <c r="O133" s="38" t="s">
        <v>227</v>
      </c>
      <c r="P133" s="38" t="s">
        <v>227</v>
      </c>
      <c r="Q133" s="38" t="s">
        <v>227</v>
      </c>
      <c r="R133" s="38" t="s">
        <v>227</v>
      </c>
      <c r="S133" s="38" t="s">
        <v>227</v>
      </c>
      <c r="T133" s="38" t="s">
        <v>227</v>
      </c>
      <c r="U133" s="38" t="s">
        <v>136</v>
      </c>
      <c r="V133" s="38" t="s">
        <v>227</v>
      </c>
      <c r="W133" s="38" t="s">
        <v>227</v>
      </c>
      <c r="X133" s="38" t="s">
        <v>227</v>
      </c>
      <c r="Y133" s="38" t="s">
        <v>227</v>
      </c>
      <c r="Z133" s="38" t="s">
        <v>227</v>
      </c>
      <c r="AA133" s="38" t="s">
        <v>227</v>
      </c>
      <c r="AB133" s="38" t="s">
        <v>227</v>
      </c>
      <c r="AC133" s="38" t="s">
        <v>227</v>
      </c>
      <c r="AD133" s="38" t="s">
        <v>227</v>
      </c>
    </row>
    <row r="134" spans="1:30" x14ac:dyDescent="0.2">
      <c r="A134" s="57" t="s">
        <v>105</v>
      </c>
      <c r="B134" s="64" t="s">
        <v>607</v>
      </c>
      <c r="C134" s="38" t="s">
        <v>227</v>
      </c>
      <c r="D134" s="38" t="s">
        <v>227</v>
      </c>
      <c r="E134" s="38" t="s">
        <v>952</v>
      </c>
      <c r="F134" s="38" t="s">
        <v>207</v>
      </c>
      <c r="G134" s="38" t="s">
        <v>227</v>
      </c>
      <c r="H134" s="38" t="s">
        <v>227</v>
      </c>
      <c r="I134" s="38" t="s">
        <v>227</v>
      </c>
      <c r="J134" s="38" t="s">
        <v>227</v>
      </c>
      <c r="K134" s="38" t="s">
        <v>227</v>
      </c>
      <c r="L134" s="38" t="s">
        <v>227</v>
      </c>
      <c r="M134" s="38" t="s">
        <v>227</v>
      </c>
      <c r="N134" s="38" t="s">
        <v>227</v>
      </c>
      <c r="O134" s="38" t="s">
        <v>227</v>
      </c>
      <c r="P134" s="38" t="s">
        <v>227</v>
      </c>
      <c r="Q134" s="38" t="s">
        <v>227</v>
      </c>
      <c r="R134" s="38" t="s">
        <v>227</v>
      </c>
      <c r="S134" s="38" t="s">
        <v>921</v>
      </c>
      <c r="T134" s="38" t="s">
        <v>380</v>
      </c>
      <c r="U134" s="38" t="s">
        <v>449</v>
      </c>
      <c r="V134" s="38" t="s">
        <v>135</v>
      </c>
      <c r="W134" s="38" t="s">
        <v>227</v>
      </c>
      <c r="X134" s="38" t="s">
        <v>227</v>
      </c>
      <c r="Y134" s="38" t="s">
        <v>881</v>
      </c>
      <c r="Z134" s="38" t="s">
        <v>227</v>
      </c>
      <c r="AA134" s="38" t="s">
        <v>207</v>
      </c>
      <c r="AB134" s="38" t="s">
        <v>227</v>
      </c>
      <c r="AC134" s="38" t="s">
        <v>227</v>
      </c>
      <c r="AD134" s="38" t="s">
        <v>227</v>
      </c>
    </row>
    <row r="135" spans="1:30" x14ac:dyDescent="0.2">
      <c r="A135" s="57" t="s">
        <v>106</v>
      </c>
      <c r="B135" s="64" t="s">
        <v>113</v>
      </c>
      <c r="C135" s="38" t="s">
        <v>141</v>
      </c>
      <c r="D135" s="38" t="s">
        <v>227</v>
      </c>
      <c r="E135" s="38" t="s">
        <v>257</v>
      </c>
      <c r="F135" s="38" t="s">
        <v>493</v>
      </c>
      <c r="G135" s="38" t="s">
        <v>479</v>
      </c>
      <c r="H135" s="38" t="s">
        <v>135</v>
      </c>
      <c r="I135" s="38" t="s">
        <v>227</v>
      </c>
      <c r="J135" s="38" t="s">
        <v>227</v>
      </c>
      <c r="K135" s="38" t="s">
        <v>227</v>
      </c>
      <c r="L135" s="38" t="s">
        <v>257</v>
      </c>
      <c r="M135" s="38" t="s">
        <v>227</v>
      </c>
      <c r="N135" s="38" t="s">
        <v>227</v>
      </c>
      <c r="O135" s="38" t="s">
        <v>227</v>
      </c>
      <c r="P135" s="38" t="s">
        <v>227</v>
      </c>
      <c r="Q135" s="38" t="s">
        <v>227</v>
      </c>
      <c r="R135" s="38" t="s">
        <v>227</v>
      </c>
      <c r="S135" s="38" t="s">
        <v>922</v>
      </c>
      <c r="T135" s="38" t="s">
        <v>398</v>
      </c>
      <c r="U135" s="38" t="s">
        <v>141</v>
      </c>
      <c r="V135" s="38" t="s">
        <v>379</v>
      </c>
      <c r="W135" s="38" t="s">
        <v>227</v>
      </c>
      <c r="X135" s="38" t="s">
        <v>227</v>
      </c>
      <c r="Y135" s="38" t="s">
        <v>227</v>
      </c>
      <c r="Z135" s="38" t="s">
        <v>227</v>
      </c>
      <c r="AA135" s="38" t="s">
        <v>227</v>
      </c>
      <c r="AB135" s="38" t="s">
        <v>257</v>
      </c>
      <c r="AC135" s="38" t="s">
        <v>227</v>
      </c>
      <c r="AD135" s="38" t="s">
        <v>136</v>
      </c>
    </row>
    <row r="136" spans="1:30" x14ac:dyDescent="0.2">
      <c r="A136" s="57" t="s">
        <v>107</v>
      </c>
      <c r="B136" s="64" t="s">
        <v>66</v>
      </c>
      <c r="C136" s="38" t="s">
        <v>428</v>
      </c>
      <c r="D136" s="38" t="s">
        <v>227</v>
      </c>
      <c r="E136" s="38" t="s">
        <v>207</v>
      </c>
      <c r="F136" s="38" t="s">
        <v>207</v>
      </c>
      <c r="G136" s="38" t="s">
        <v>380</v>
      </c>
      <c r="H136" s="38" t="s">
        <v>135</v>
      </c>
      <c r="I136" s="38" t="s">
        <v>227</v>
      </c>
      <c r="J136" s="38" t="s">
        <v>227</v>
      </c>
      <c r="K136" s="38" t="s">
        <v>227</v>
      </c>
      <c r="L136" s="38" t="s">
        <v>380</v>
      </c>
      <c r="M136" s="38" t="s">
        <v>227</v>
      </c>
      <c r="N136" s="38" t="s">
        <v>227</v>
      </c>
      <c r="O136" s="38" t="s">
        <v>227</v>
      </c>
      <c r="P136" s="38" t="s">
        <v>227</v>
      </c>
      <c r="Q136" s="38" t="s">
        <v>227</v>
      </c>
      <c r="R136" s="38" t="s">
        <v>227</v>
      </c>
      <c r="S136" s="38" t="s">
        <v>923</v>
      </c>
      <c r="T136" s="38" t="s">
        <v>397</v>
      </c>
      <c r="U136" s="38" t="s">
        <v>428</v>
      </c>
      <c r="V136" s="38" t="s">
        <v>141</v>
      </c>
      <c r="W136" s="38" t="s">
        <v>227</v>
      </c>
      <c r="X136" s="38" t="s">
        <v>227</v>
      </c>
      <c r="Y136" s="38" t="s">
        <v>227</v>
      </c>
      <c r="Z136" s="38" t="s">
        <v>227</v>
      </c>
      <c r="AA136" s="38" t="s">
        <v>207</v>
      </c>
      <c r="AB136" s="38" t="s">
        <v>141</v>
      </c>
      <c r="AC136" s="38" t="s">
        <v>227</v>
      </c>
      <c r="AD136" s="38" t="s">
        <v>136</v>
      </c>
    </row>
    <row r="137" spans="1:30" x14ac:dyDescent="0.2">
      <c r="A137" s="57" t="s">
        <v>78</v>
      </c>
      <c r="B137" s="64" t="s">
        <v>77</v>
      </c>
      <c r="C137" s="38" t="s">
        <v>397</v>
      </c>
      <c r="D137" s="38" t="s">
        <v>227</v>
      </c>
      <c r="E137" s="38" t="s">
        <v>257</v>
      </c>
      <c r="F137" s="38" t="s">
        <v>493</v>
      </c>
      <c r="G137" s="38" t="s">
        <v>399</v>
      </c>
      <c r="H137" s="38" t="s">
        <v>135</v>
      </c>
      <c r="I137" s="38" t="s">
        <v>227</v>
      </c>
      <c r="J137" s="38" t="s">
        <v>227</v>
      </c>
      <c r="K137" s="38" t="s">
        <v>227</v>
      </c>
      <c r="L137" s="38" t="s">
        <v>257</v>
      </c>
      <c r="M137" s="38" t="s">
        <v>227</v>
      </c>
      <c r="N137" s="38" t="s">
        <v>227</v>
      </c>
      <c r="O137" s="38" t="s">
        <v>227</v>
      </c>
      <c r="P137" s="38" t="s">
        <v>227</v>
      </c>
      <c r="Q137" s="38" t="s">
        <v>227</v>
      </c>
      <c r="R137" s="38" t="s">
        <v>227</v>
      </c>
      <c r="S137" s="38" t="s">
        <v>907</v>
      </c>
      <c r="T137" s="38" t="s">
        <v>227</v>
      </c>
      <c r="U137" s="38" t="s">
        <v>424</v>
      </c>
      <c r="V137" s="38" t="s">
        <v>379</v>
      </c>
      <c r="W137" s="38" t="s">
        <v>227</v>
      </c>
      <c r="X137" s="38" t="s">
        <v>227</v>
      </c>
      <c r="Y137" s="38" t="s">
        <v>227</v>
      </c>
      <c r="Z137" s="38" t="s">
        <v>227</v>
      </c>
      <c r="AA137" s="38" t="s">
        <v>227</v>
      </c>
      <c r="AB137" s="38" t="s">
        <v>227</v>
      </c>
      <c r="AC137" s="38" t="s">
        <v>227</v>
      </c>
      <c r="AD137" s="38" t="s">
        <v>136</v>
      </c>
    </row>
    <row r="138" spans="1:30" x14ac:dyDescent="0.2">
      <c r="A138" s="57" t="s">
        <v>660</v>
      </c>
      <c r="B138" s="64" t="s">
        <v>193</v>
      </c>
      <c r="C138" s="38" t="s">
        <v>227</v>
      </c>
      <c r="D138" s="38" t="s">
        <v>227</v>
      </c>
      <c r="E138" s="38" t="s">
        <v>227</v>
      </c>
      <c r="F138" s="38" t="s">
        <v>227</v>
      </c>
      <c r="G138" s="38" t="s">
        <v>227</v>
      </c>
      <c r="H138" s="38" t="s">
        <v>227</v>
      </c>
      <c r="I138" s="38" t="s">
        <v>227</v>
      </c>
      <c r="J138" s="38" t="s">
        <v>227</v>
      </c>
      <c r="K138" s="38" t="s">
        <v>227</v>
      </c>
      <c r="L138" s="38" t="s">
        <v>227</v>
      </c>
      <c r="M138" s="38" t="s">
        <v>227</v>
      </c>
      <c r="N138" s="38" t="s">
        <v>227</v>
      </c>
      <c r="O138" s="38" t="s">
        <v>227</v>
      </c>
      <c r="P138" s="38" t="s">
        <v>227</v>
      </c>
      <c r="Q138" s="38" t="s">
        <v>227</v>
      </c>
      <c r="R138" s="38" t="s">
        <v>227</v>
      </c>
      <c r="S138" s="38" t="s">
        <v>899</v>
      </c>
      <c r="T138" s="38" t="s">
        <v>227</v>
      </c>
      <c r="U138" s="38" t="s">
        <v>136</v>
      </c>
      <c r="V138" s="38" t="s">
        <v>141</v>
      </c>
      <c r="W138" s="38" t="s">
        <v>227</v>
      </c>
      <c r="X138" s="38" t="s">
        <v>227</v>
      </c>
      <c r="Y138" s="38" t="s">
        <v>227</v>
      </c>
      <c r="Z138" s="38" t="s">
        <v>227</v>
      </c>
      <c r="AA138" s="38" t="s">
        <v>227</v>
      </c>
      <c r="AB138" s="38" t="s">
        <v>227</v>
      </c>
      <c r="AC138" s="38" t="s">
        <v>227</v>
      </c>
      <c r="AD138" s="38" t="s">
        <v>227</v>
      </c>
    </row>
    <row r="139" spans="1:30" x14ac:dyDescent="0.2">
      <c r="A139" s="57" t="s">
        <v>661</v>
      </c>
      <c r="B139" s="64" t="s">
        <v>194</v>
      </c>
      <c r="C139" s="38" t="s">
        <v>227</v>
      </c>
      <c r="D139" s="38" t="s">
        <v>227</v>
      </c>
      <c r="E139" s="38" t="s">
        <v>227</v>
      </c>
      <c r="F139" s="38" t="s">
        <v>227</v>
      </c>
      <c r="G139" s="38" t="s">
        <v>227</v>
      </c>
      <c r="H139" s="38" t="s">
        <v>227</v>
      </c>
      <c r="I139" s="38" t="s">
        <v>227</v>
      </c>
      <c r="J139" s="38" t="s">
        <v>227</v>
      </c>
      <c r="K139" s="38" t="s">
        <v>227</v>
      </c>
      <c r="L139" s="38" t="s">
        <v>227</v>
      </c>
      <c r="M139" s="38" t="s">
        <v>227</v>
      </c>
      <c r="N139" s="38" t="s">
        <v>227</v>
      </c>
      <c r="O139" s="38" t="s">
        <v>227</v>
      </c>
      <c r="P139" s="38" t="s">
        <v>227</v>
      </c>
      <c r="Q139" s="38" t="s">
        <v>227</v>
      </c>
      <c r="R139" s="38" t="s">
        <v>227</v>
      </c>
      <c r="S139" s="38" t="s">
        <v>899</v>
      </c>
      <c r="T139" s="38" t="s">
        <v>227</v>
      </c>
      <c r="U139" s="38" t="s">
        <v>136</v>
      </c>
      <c r="V139" s="38" t="s">
        <v>141</v>
      </c>
      <c r="W139" s="38" t="s">
        <v>227</v>
      </c>
      <c r="X139" s="38" t="s">
        <v>227</v>
      </c>
      <c r="Y139" s="38" t="s">
        <v>227</v>
      </c>
      <c r="Z139" s="38" t="s">
        <v>227</v>
      </c>
      <c r="AA139" s="38" t="s">
        <v>227</v>
      </c>
      <c r="AB139" s="38" t="s">
        <v>227</v>
      </c>
      <c r="AC139" s="38" t="s">
        <v>227</v>
      </c>
      <c r="AD139" s="38" t="s">
        <v>227</v>
      </c>
    </row>
    <row r="140" spans="1:30" x14ac:dyDescent="0.2">
      <c r="A140" s="57" t="s">
        <v>262</v>
      </c>
      <c r="B140" s="64" t="s">
        <v>263</v>
      </c>
      <c r="C140" s="38" t="s">
        <v>227</v>
      </c>
      <c r="D140" s="38" t="s">
        <v>227</v>
      </c>
      <c r="E140" s="38" t="s">
        <v>227</v>
      </c>
      <c r="F140" s="38" t="s">
        <v>227</v>
      </c>
      <c r="G140" s="38" t="s">
        <v>227</v>
      </c>
      <c r="H140" s="38" t="s">
        <v>227</v>
      </c>
      <c r="I140" s="38" t="s">
        <v>227</v>
      </c>
      <c r="J140" s="38" t="s">
        <v>227</v>
      </c>
      <c r="K140" s="38" t="s">
        <v>227</v>
      </c>
      <c r="L140" s="38" t="s">
        <v>227</v>
      </c>
      <c r="M140" s="38" t="s">
        <v>227</v>
      </c>
      <c r="N140" s="38" t="s">
        <v>227</v>
      </c>
      <c r="O140" s="38" t="s">
        <v>227</v>
      </c>
      <c r="P140" s="38" t="s">
        <v>227</v>
      </c>
      <c r="Q140" s="38" t="s">
        <v>227</v>
      </c>
      <c r="R140" s="38" t="s">
        <v>227</v>
      </c>
      <c r="S140" s="38" t="s">
        <v>904</v>
      </c>
      <c r="T140" s="38" t="s">
        <v>227</v>
      </c>
      <c r="U140" s="38" t="s">
        <v>136</v>
      </c>
      <c r="V140" s="38" t="s">
        <v>227</v>
      </c>
      <c r="W140" s="38" t="s">
        <v>227</v>
      </c>
      <c r="X140" s="38" t="s">
        <v>227</v>
      </c>
      <c r="Y140" s="38" t="s">
        <v>227</v>
      </c>
      <c r="Z140" s="38" t="s">
        <v>227</v>
      </c>
      <c r="AA140" s="38" t="s">
        <v>227</v>
      </c>
      <c r="AB140" s="38" t="s">
        <v>227</v>
      </c>
      <c r="AC140" s="38" t="s">
        <v>227</v>
      </c>
      <c r="AD140" s="38" t="s">
        <v>227</v>
      </c>
    </row>
    <row r="141" spans="1:30" x14ac:dyDescent="0.2">
      <c r="A141" s="57" t="s">
        <v>662</v>
      </c>
      <c r="B141" s="64" t="s">
        <v>195</v>
      </c>
      <c r="C141" s="38" t="s">
        <v>227</v>
      </c>
      <c r="D141" s="38" t="s">
        <v>227</v>
      </c>
      <c r="E141" s="38" t="s">
        <v>227</v>
      </c>
      <c r="F141" s="38" t="s">
        <v>227</v>
      </c>
      <c r="G141" s="38" t="s">
        <v>227</v>
      </c>
      <c r="H141" s="38" t="s">
        <v>227</v>
      </c>
      <c r="I141" s="38" t="s">
        <v>227</v>
      </c>
      <c r="J141" s="38" t="s">
        <v>227</v>
      </c>
      <c r="K141" s="38" t="s">
        <v>227</v>
      </c>
      <c r="L141" s="38" t="s">
        <v>227</v>
      </c>
      <c r="M141" s="38" t="s">
        <v>227</v>
      </c>
      <c r="N141" s="38" t="s">
        <v>227</v>
      </c>
      <c r="O141" s="38" t="s">
        <v>227</v>
      </c>
      <c r="P141" s="38" t="s">
        <v>227</v>
      </c>
      <c r="Q141" s="38" t="s">
        <v>227</v>
      </c>
      <c r="R141" s="38" t="s">
        <v>227</v>
      </c>
      <c r="S141" s="38" t="s">
        <v>899</v>
      </c>
      <c r="T141" s="38" t="s">
        <v>227</v>
      </c>
      <c r="U141" s="38" t="s">
        <v>136</v>
      </c>
      <c r="V141" s="38" t="s">
        <v>141</v>
      </c>
      <c r="W141" s="38" t="s">
        <v>227</v>
      </c>
      <c r="X141" s="38" t="s">
        <v>227</v>
      </c>
      <c r="Y141" s="38" t="s">
        <v>227</v>
      </c>
      <c r="Z141" s="38" t="s">
        <v>227</v>
      </c>
      <c r="AA141" s="38" t="s">
        <v>227</v>
      </c>
      <c r="AB141" s="38" t="s">
        <v>227</v>
      </c>
      <c r="AC141" s="38" t="s">
        <v>227</v>
      </c>
      <c r="AD141" s="38" t="s">
        <v>227</v>
      </c>
    </row>
    <row r="142" spans="1:30" x14ac:dyDescent="0.2">
      <c r="A142" s="57" t="s">
        <v>14</v>
      </c>
      <c r="B142" s="64" t="s">
        <v>30</v>
      </c>
      <c r="C142" s="38" t="s">
        <v>359</v>
      </c>
      <c r="D142" s="38" t="s">
        <v>359</v>
      </c>
      <c r="E142" s="38" t="s">
        <v>257</v>
      </c>
      <c r="F142" s="38" t="s">
        <v>227</v>
      </c>
      <c r="G142" s="38" t="s">
        <v>359</v>
      </c>
      <c r="H142" s="38" t="s">
        <v>136</v>
      </c>
      <c r="I142" s="38" t="s">
        <v>227</v>
      </c>
      <c r="J142" s="38" t="s">
        <v>359</v>
      </c>
      <c r="K142" s="38" t="s">
        <v>227</v>
      </c>
      <c r="L142" s="38" t="s">
        <v>257</v>
      </c>
      <c r="M142" s="38" t="s">
        <v>359</v>
      </c>
      <c r="N142" s="38" t="s">
        <v>227</v>
      </c>
      <c r="O142" s="38" t="s">
        <v>227</v>
      </c>
      <c r="P142" s="38" t="s">
        <v>227</v>
      </c>
      <c r="Q142" s="38" t="s">
        <v>359</v>
      </c>
      <c r="R142" s="38" t="s">
        <v>227</v>
      </c>
      <c r="S142" s="38" t="s">
        <v>908</v>
      </c>
      <c r="T142" s="38" t="s">
        <v>227</v>
      </c>
      <c r="U142" s="38" t="s">
        <v>359</v>
      </c>
      <c r="V142" s="38" t="s">
        <v>359</v>
      </c>
      <c r="W142" s="38" t="s">
        <v>227</v>
      </c>
      <c r="X142" s="38" t="s">
        <v>227</v>
      </c>
      <c r="Y142" s="38" t="s">
        <v>227</v>
      </c>
      <c r="Z142" s="38" t="s">
        <v>227</v>
      </c>
      <c r="AA142" s="38" t="s">
        <v>227</v>
      </c>
      <c r="AB142" s="38" t="s">
        <v>359</v>
      </c>
      <c r="AC142" s="38" t="s">
        <v>227</v>
      </c>
      <c r="AD142" s="38" t="s">
        <v>359</v>
      </c>
    </row>
    <row r="143" spans="1:30" x14ac:dyDescent="0.2">
      <c r="A143" s="57" t="s">
        <v>15</v>
      </c>
      <c r="B143" s="64" t="s">
        <v>31</v>
      </c>
      <c r="C143" s="38" t="s">
        <v>257</v>
      </c>
      <c r="D143" s="38" t="s">
        <v>257</v>
      </c>
      <c r="E143" s="38" t="s">
        <v>257</v>
      </c>
      <c r="F143" s="38" t="s">
        <v>227</v>
      </c>
      <c r="G143" s="38" t="s">
        <v>257</v>
      </c>
      <c r="H143" s="38" t="s">
        <v>136</v>
      </c>
      <c r="I143" s="38" t="s">
        <v>227</v>
      </c>
      <c r="J143" s="38" t="s">
        <v>400</v>
      </c>
      <c r="K143" s="38" t="s">
        <v>227</v>
      </c>
      <c r="L143" s="38" t="s">
        <v>257</v>
      </c>
      <c r="M143" s="38" t="s">
        <v>257</v>
      </c>
      <c r="N143" s="38" t="s">
        <v>227</v>
      </c>
      <c r="O143" s="38" t="s">
        <v>227</v>
      </c>
      <c r="P143" s="38" t="s">
        <v>227</v>
      </c>
      <c r="Q143" s="38" t="s">
        <v>257</v>
      </c>
      <c r="R143" s="38" t="s">
        <v>227</v>
      </c>
      <c r="S143" s="38" t="s">
        <v>900</v>
      </c>
      <c r="T143" s="38" t="s">
        <v>257</v>
      </c>
      <c r="U143" s="38" t="s">
        <v>257</v>
      </c>
      <c r="V143" s="38" t="s">
        <v>257</v>
      </c>
      <c r="W143" s="38" t="s">
        <v>227</v>
      </c>
      <c r="X143" s="38" t="s">
        <v>227</v>
      </c>
      <c r="Y143" s="38" t="s">
        <v>227</v>
      </c>
      <c r="Z143" s="38" t="s">
        <v>227</v>
      </c>
      <c r="AA143" s="38" t="s">
        <v>227</v>
      </c>
      <c r="AB143" s="38" t="s">
        <v>257</v>
      </c>
      <c r="AC143" s="38" t="s">
        <v>227</v>
      </c>
      <c r="AD143" s="38" t="s">
        <v>359</v>
      </c>
    </row>
    <row r="144" spans="1:30" x14ac:dyDescent="0.2">
      <c r="A144" s="57" t="s">
        <v>16</v>
      </c>
      <c r="B144" s="64" t="s">
        <v>32</v>
      </c>
      <c r="C144" s="38" t="s">
        <v>359</v>
      </c>
      <c r="D144" s="38" t="s">
        <v>359</v>
      </c>
      <c r="E144" s="38" t="s">
        <v>257</v>
      </c>
      <c r="F144" s="38" t="s">
        <v>227</v>
      </c>
      <c r="G144" s="38" t="s">
        <v>359</v>
      </c>
      <c r="H144" s="38" t="s">
        <v>136</v>
      </c>
      <c r="I144" s="38" t="s">
        <v>227</v>
      </c>
      <c r="J144" s="38" t="s">
        <v>359</v>
      </c>
      <c r="K144" s="38" t="s">
        <v>227</v>
      </c>
      <c r="L144" s="38" t="s">
        <v>257</v>
      </c>
      <c r="M144" s="38" t="s">
        <v>359</v>
      </c>
      <c r="N144" s="38" t="s">
        <v>227</v>
      </c>
      <c r="O144" s="38" t="s">
        <v>227</v>
      </c>
      <c r="P144" s="38" t="s">
        <v>227</v>
      </c>
      <c r="Q144" s="38" t="s">
        <v>359</v>
      </c>
      <c r="R144" s="38" t="s">
        <v>227</v>
      </c>
      <c r="S144" s="38" t="s">
        <v>906</v>
      </c>
      <c r="T144" s="38" t="s">
        <v>227</v>
      </c>
      <c r="U144" s="38" t="s">
        <v>359</v>
      </c>
      <c r="V144" s="38" t="s">
        <v>359</v>
      </c>
      <c r="W144" s="38" t="s">
        <v>227</v>
      </c>
      <c r="X144" s="38" t="s">
        <v>227</v>
      </c>
      <c r="Y144" s="38" t="s">
        <v>227</v>
      </c>
      <c r="Z144" s="38" t="s">
        <v>227</v>
      </c>
      <c r="AA144" s="38" t="s">
        <v>227</v>
      </c>
      <c r="AB144" s="38" t="s">
        <v>359</v>
      </c>
      <c r="AC144" s="38" t="s">
        <v>227</v>
      </c>
      <c r="AD144" s="38" t="s">
        <v>359</v>
      </c>
    </row>
    <row r="145" spans="1:30" x14ac:dyDescent="0.2">
      <c r="A145" s="57" t="s">
        <v>17</v>
      </c>
      <c r="B145" s="64" t="s">
        <v>33</v>
      </c>
      <c r="C145" s="38" t="s">
        <v>359</v>
      </c>
      <c r="D145" s="38" t="s">
        <v>359</v>
      </c>
      <c r="E145" s="38" t="s">
        <v>257</v>
      </c>
      <c r="F145" s="38" t="s">
        <v>227</v>
      </c>
      <c r="G145" s="38" t="s">
        <v>359</v>
      </c>
      <c r="H145" s="38" t="s">
        <v>136</v>
      </c>
      <c r="I145" s="38" t="s">
        <v>227</v>
      </c>
      <c r="J145" s="38" t="s">
        <v>359</v>
      </c>
      <c r="K145" s="38" t="s">
        <v>227</v>
      </c>
      <c r="L145" s="38" t="s">
        <v>257</v>
      </c>
      <c r="M145" s="38" t="s">
        <v>359</v>
      </c>
      <c r="N145" s="38" t="s">
        <v>227</v>
      </c>
      <c r="O145" s="38" t="s">
        <v>227</v>
      </c>
      <c r="P145" s="38" t="s">
        <v>227</v>
      </c>
      <c r="Q145" s="38" t="s">
        <v>359</v>
      </c>
      <c r="R145" s="38" t="s">
        <v>227</v>
      </c>
      <c r="S145" s="38" t="s">
        <v>906</v>
      </c>
      <c r="T145" s="38" t="s">
        <v>227</v>
      </c>
      <c r="U145" s="38" t="s">
        <v>359</v>
      </c>
      <c r="V145" s="38" t="s">
        <v>359</v>
      </c>
      <c r="W145" s="38" t="s">
        <v>227</v>
      </c>
      <c r="X145" s="38" t="s">
        <v>227</v>
      </c>
      <c r="Y145" s="38" t="s">
        <v>227</v>
      </c>
      <c r="Z145" s="38" t="s">
        <v>227</v>
      </c>
      <c r="AA145" s="38" t="s">
        <v>227</v>
      </c>
      <c r="AB145" s="38" t="s">
        <v>359</v>
      </c>
      <c r="AC145" s="38" t="s">
        <v>227</v>
      </c>
      <c r="AD145" s="38" t="s">
        <v>359</v>
      </c>
    </row>
    <row r="146" spans="1:30" x14ac:dyDescent="0.2">
      <c r="A146" s="57" t="s">
        <v>18</v>
      </c>
      <c r="B146" s="64" t="s">
        <v>34</v>
      </c>
      <c r="C146" s="38" t="s">
        <v>257</v>
      </c>
      <c r="D146" s="38" t="s">
        <v>257</v>
      </c>
      <c r="E146" s="38" t="s">
        <v>257</v>
      </c>
      <c r="F146" s="38" t="s">
        <v>227</v>
      </c>
      <c r="G146" s="38" t="s">
        <v>257</v>
      </c>
      <c r="H146" s="38" t="s">
        <v>136</v>
      </c>
      <c r="I146" s="38" t="s">
        <v>227</v>
      </c>
      <c r="J146" s="38" t="s">
        <v>400</v>
      </c>
      <c r="K146" s="38" t="s">
        <v>227</v>
      </c>
      <c r="L146" s="38" t="s">
        <v>257</v>
      </c>
      <c r="M146" s="38" t="s">
        <v>257</v>
      </c>
      <c r="N146" s="38" t="s">
        <v>227</v>
      </c>
      <c r="O146" s="38" t="s">
        <v>227</v>
      </c>
      <c r="P146" s="38" t="s">
        <v>227</v>
      </c>
      <c r="Q146" s="38" t="s">
        <v>257</v>
      </c>
      <c r="R146" s="38" t="s">
        <v>227</v>
      </c>
      <c r="S146" s="38" t="s">
        <v>900</v>
      </c>
      <c r="T146" s="38" t="s">
        <v>257</v>
      </c>
      <c r="U146" s="38" t="s">
        <v>400</v>
      </c>
      <c r="V146" s="38" t="s">
        <v>257</v>
      </c>
      <c r="W146" s="38" t="s">
        <v>227</v>
      </c>
      <c r="X146" s="38" t="s">
        <v>227</v>
      </c>
      <c r="Y146" s="38" t="s">
        <v>227</v>
      </c>
      <c r="Z146" s="38" t="s">
        <v>227</v>
      </c>
      <c r="AA146" s="38" t="s">
        <v>227</v>
      </c>
      <c r="AB146" s="38" t="s">
        <v>257</v>
      </c>
      <c r="AC146" s="38" t="s">
        <v>227</v>
      </c>
      <c r="AD146" s="38" t="s">
        <v>359</v>
      </c>
    </row>
    <row r="147" spans="1:30" x14ac:dyDescent="0.2">
      <c r="A147" s="57" t="s">
        <v>108</v>
      </c>
      <c r="B147" s="64" t="s">
        <v>114</v>
      </c>
      <c r="C147" s="38" t="s">
        <v>359</v>
      </c>
      <c r="D147" s="38" t="s">
        <v>359</v>
      </c>
      <c r="E147" s="38" t="s">
        <v>257</v>
      </c>
      <c r="F147" s="38" t="s">
        <v>227</v>
      </c>
      <c r="G147" s="38" t="s">
        <v>359</v>
      </c>
      <c r="H147" s="38" t="s">
        <v>136</v>
      </c>
      <c r="I147" s="38" t="s">
        <v>227</v>
      </c>
      <c r="J147" s="38" t="s">
        <v>359</v>
      </c>
      <c r="K147" s="38" t="s">
        <v>227</v>
      </c>
      <c r="L147" s="38" t="s">
        <v>257</v>
      </c>
      <c r="M147" s="38" t="s">
        <v>359</v>
      </c>
      <c r="N147" s="38" t="s">
        <v>227</v>
      </c>
      <c r="O147" s="38" t="s">
        <v>227</v>
      </c>
      <c r="P147" s="38" t="s">
        <v>227</v>
      </c>
      <c r="Q147" s="38" t="s">
        <v>359</v>
      </c>
      <c r="R147" s="38" t="s">
        <v>227</v>
      </c>
      <c r="S147" s="38" t="s">
        <v>227</v>
      </c>
      <c r="T147" s="38" t="s">
        <v>227</v>
      </c>
      <c r="U147" s="38" t="s">
        <v>359</v>
      </c>
      <c r="V147" s="38" t="s">
        <v>359</v>
      </c>
      <c r="W147" s="38" t="s">
        <v>227</v>
      </c>
      <c r="X147" s="38" t="s">
        <v>227</v>
      </c>
      <c r="Y147" s="38" t="s">
        <v>227</v>
      </c>
      <c r="Z147" s="38" t="s">
        <v>227</v>
      </c>
      <c r="AA147" s="38" t="s">
        <v>227</v>
      </c>
      <c r="AB147" s="38" t="s">
        <v>359</v>
      </c>
      <c r="AC147" s="38" t="s">
        <v>227</v>
      </c>
      <c r="AD147" s="38" t="s">
        <v>359</v>
      </c>
    </row>
    <row r="148" spans="1:30" x14ac:dyDescent="0.2">
      <c r="A148" s="57" t="s">
        <v>19</v>
      </c>
      <c r="B148" s="64" t="s">
        <v>35</v>
      </c>
      <c r="C148" s="38" t="s">
        <v>359</v>
      </c>
      <c r="D148" s="38" t="s">
        <v>359</v>
      </c>
      <c r="E148" s="38" t="s">
        <v>359</v>
      </c>
      <c r="F148" s="38" t="s">
        <v>227</v>
      </c>
      <c r="G148" s="38" t="s">
        <v>359</v>
      </c>
      <c r="H148" s="38" t="s">
        <v>136</v>
      </c>
      <c r="I148" s="38" t="s">
        <v>227</v>
      </c>
      <c r="J148" s="38" t="s">
        <v>359</v>
      </c>
      <c r="K148" s="38" t="s">
        <v>227</v>
      </c>
      <c r="L148" s="38" t="s">
        <v>257</v>
      </c>
      <c r="M148" s="38" t="s">
        <v>359</v>
      </c>
      <c r="N148" s="38" t="s">
        <v>227</v>
      </c>
      <c r="O148" s="38" t="s">
        <v>227</v>
      </c>
      <c r="P148" s="38" t="s">
        <v>227</v>
      </c>
      <c r="Q148" s="38" t="s">
        <v>359</v>
      </c>
      <c r="R148" s="38" t="s">
        <v>227</v>
      </c>
      <c r="S148" s="38" t="s">
        <v>908</v>
      </c>
      <c r="T148" s="38" t="s">
        <v>257</v>
      </c>
      <c r="U148" s="38" t="s">
        <v>359</v>
      </c>
      <c r="V148" s="38" t="s">
        <v>359</v>
      </c>
      <c r="W148" s="38" t="s">
        <v>227</v>
      </c>
      <c r="X148" s="38" t="s">
        <v>227</v>
      </c>
      <c r="Y148" s="38" t="s">
        <v>227</v>
      </c>
      <c r="Z148" s="38" t="s">
        <v>227</v>
      </c>
      <c r="AA148" s="38" t="s">
        <v>227</v>
      </c>
      <c r="AB148" s="38" t="s">
        <v>359</v>
      </c>
      <c r="AC148" s="38" t="s">
        <v>227</v>
      </c>
      <c r="AD148" s="38" t="s">
        <v>359</v>
      </c>
    </row>
    <row r="149" spans="1:30" x14ac:dyDescent="0.2">
      <c r="A149" s="57" t="s">
        <v>655</v>
      </c>
      <c r="B149" s="64" t="s">
        <v>430</v>
      </c>
      <c r="C149" s="38" t="s">
        <v>227</v>
      </c>
      <c r="D149" s="38" t="s">
        <v>227</v>
      </c>
      <c r="E149" s="38" t="s">
        <v>227</v>
      </c>
      <c r="F149" s="38" t="s">
        <v>227</v>
      </c>
      <c r="G149" s="38" t="s">
        <v>227</v>
      </c>
      <c r="H149" s="38" t="s">
        <v>227</v>
      </c>
      <c r="I149" s="38" t="s">
        <v>227</v>
      </c>
      <c r="J149" s="38" t="s">
        <v>136</v>
      </c>
      <c r="K149" s="38" t="s">
        <v>227</v>
      </c>
      <c r="L149" s="38" t="s">
        <v>227</v>
      </c>
      <c r="M149" s="38" t="s">
        <v>227</v>
      </c>
      <c r="N149" s="38" t="s">
        <v>227</v>
      </c>
      <c r="O149" s="38" t="s">
        <v>227</v>
      </c>
      <c r="P149" s="38" t="s">
        <v>227</v>
      </c>
      <c r="Q149" s="38" t="s">
        <v>227</v>
      </c>
      <c r="R149" s="38" t="s">
        <v>227</v>
      </c>
      <c r="S149" s="38" t="s">
        <v>227</v>
      </c>
      <c r="T149" s="38" t="s">
        <v>227</v>
      </c>
      <c r="U149" s="38" t="s">
        <v>136</v>
      </c>
      <c r="V149" s="38" t="s">
        <v>227</v>
      </c>
      <c r="W149" s="38" t="s">
        <v>227</v>
      </c>
      <c r="X149" s="38" t="s">
        <v>227</v>
      </c>
      <c r="Y149" s="38" t="s">
        <v>227</v>
      </c>
      <c r="Z149" s="38" t="s">
        <v>227</v>
      </c>
      <c r="AA149" s="38" t="s">
        <v>227</v>
      </c>
      <c r="AB149" s="38" t="s">
        <v>227</v>
      </c>
      <c r="AC149" s="38" t="s">
        <v>227</v>
      </c>
      <c r="AD149" s="38" t="s">
        <v>227</v>
      </c>
    </row>
    <row r="150" spans="1:30" x14ac:dyDescent="0.2">
      <c r="A150" s="57" t="s">
        <v>667</v>
      </c>
      <c r="B150" s="64" t="s">
        <v>431</v>
      </c>
      <c r="C150" s="38" t="s">
        <v>227</v>
      </c>
      <c r="D150" s="38" t="s">
        <v>227</v>
      </c>
      <c r="E150" s="38" t="s">
        <v>227</v>
      </c>
      <c r="F150" s="38" t="s">
        <v>227</v>
      </c>
      <c r="G150" s="38" t="s">
        <v>227</v>
      </c>
      <c r="H150" s="38" t="s">
        <v>227</v>
      </c>
      <c r="I150" s="38" t="s">
        <v>227</v>
      </c>
      <c r="J150" s="38" t="s">
        <v>227</v>
      </c>
      <c r="K150" s="38" t="s">
        <v>227</v>
      </c>
      <c r="L150" s="38" t="s">
        <v>227</v>
      </c>
      <c r="M150" s="38" t="s">
        <v>227</v>
      </c>
      <c r="N150" s="38" t="s">
        <v>227</v>
      </c>
      <c r="O150" s="38" t="s">
        <v>227</v>
      </c>
      <c r="P150" s="38" t="s">
        <v>227</v>
      </c>
      <c r="Q150" s="38" t="s">
        <v>227</v>
      </c>
      <c r="R150" s="38" t="s">
        <v>227</v>
      </c>
      <c r="S150" s="38" t="s">
        <v>227</v>
      </c>
      <c r="T150" s="38" t="s">
        <v>227</v>
      </c>
      <c r="U150" s="38" t="s">
        <v>136</v>
      </c>
      <c r="V150" s="38" t="s">
        <v>227</v>
      </c>
      <c r="W150" s="38" t="s">
        <v>227</v>
      </c>
      <c r="X150" s="38" t="s">
        <v>227</v>
      </c>
      <c r="Y150" s="38" t="s">
        <v>227</v>
      </c>
      <c r="Z150" s="38" t="s">
        <v>227</v>
      </c>
      <c r="AA150" s="38" t="s">
        <v>227</v>
      </c>
      <c r="AB150" s="38" t="s">
        <v>227</v>
      </c>
      <c r="AC150" s="38" t="s">
        <v>227</v>
      </c>
      <c r="AD150" s="38" t="s">
        <v>227</v>
      </c>
    </row>
    <row r="151" spans="1:30" x14ac:dyDescent="0.2">
      <c r="A151" s="57" t="s">
        <v>20</v>
      </c>
      <c r="B151" s="64" t="s">
        <v>36</v>
      </c>
      <c r="C151" s="38" t="s">
        <v>359</v>
      </c>
      <c r="D151" s="38" t="s">
        <v>227</v>
      </c>
      <c r="E151" s="38" t="s">
        <v>359</v>
      </c>
      <c r="F151" s="38" t="s">
        <v>227</v>
      </c>
      <c r="G151" s="38" t="s">
        <v>359</v>
      </c>
      <c r="H151" s="38" t="s">
        <v>136</v>
      </c>
      <c r="I151" s="38" t="s">
        <v>227</v>
      </c>
      <c r="J151" s="38" t="s">
        <v>359</v>
      </c>
      <c r="K151" s="38" t="s">
        <v>227</v>
      </c>
      <c r="L151" s="38" t="s">
        <v>257</v>
      </c>
      <c r="M151" s="38" t="s">
        <v>227</v>
      </c>
      <c r="N151" s="38" t="s">
        <v>227</v>
      </c>
      <c r="O151" s="38" t="s">
        <v>227</v>
      </c>
      <c r="P151" s="38" t="s">
        <v>227</v>
      </c>
      <c r="Q151" s="38" t="s">
        <v>227</v>
      </c>
      <c r="R151" s="38" t="s">
        <v>227</v>
      </c>
      <c r="S151" s="38" t="s">
        <v>908</v>
      </c>
      <c r="T151" s="38" t="s">
        <v>257</v>
      </c>
      <c r="U151" s="38" t="s">
        <v>359</v>
      </c>
      <c r="V151" s="38" t="s">
        <v>359</v>
      </c>
      <c r="W151" s="38" t="s">
        <v>227</v>
      </c>
      <c r="X151" s="38" t="s">
        <v>227</v>
      </c>
      <c r="Y151" s="38" t="s">
        <v>227</v>
      </c>
      <c r="Z151" s="38" t="s">
        <v>227</v>
      </c>
      <c r="AA151" s="38" t="s">
        <v>227</v>
      </c>
      <c r="AB151" s="38" t="s">
        <v>359</v>
      </c>
      <c r="AC151" s="38" t="s">
        <v>227</v>
      </c>
      <c r="AD151" s="38" t="s">
        <v>359</v>
      </c>
    </row>
    <row r="152" spans="1:30" x14ac:dyDescent="0.2">
      <c r="A152" s="57" t="s">
        <v>663</v>
      </c>
      <c r="B152" s="64" t="s">
        <v>196</v>
      </c>
      <c r="C152" s="38" t="s">
        <v>227</v>
      </c>
      <c r="D152" s="38" t="s">
        <v>227</v>
      </c>
      <c r="E152" s="38" t="s">
        <v>227</v>
      </c>
      <c r="F152" s="38" t="s">
        <v>227</v>
      </c>
      <c r="G152" s="38" t="s">
        <v>227</v>
      </c>
      <c r="H152" s="38" t="s">
        <v>227</v>
      </c>
      <c r="I152" s="38" t="s">
        <v>227</v>
      </c>
      <c r="J152" s="38" t="s">
        <v>227</v>
      </c>
      <c r="K152" s="38" t="s">
        <v>227</v>
      </c>
      <c r="L152" s="38" t="s">
        <v>227</v>
      </c>
      <c r="M152" s="38" t="s">
        <v>227</v>
      </c>
      <c r="N152" s="38" t="s">
        <v>227</v>
      </c>
      <c r="O152" s="38" t="s">
        <v>227</v>
      </c>
      <c r="P152" s="38" t="s">
        <v>227</v>
      </c>
      <c r="Q152" s="38" t="s">
        <v>227</v>
      </c>
      <c r="R152" s="38" t="s">
        <v>227</v>
      </c>
      <c r="S152" s="38" t="s">
        <v>899</v>
      </c>
      <c r="T152" s="38" t="s">
        <v>227</v>
      </c>
      <c r="U152" s="38" t="s">
        <v>135</v>
      </c>
      <c r="V152" s="38" t="s">
        <v>141</v>
      </c>
      <c r="W152" s="38" t="s">
        <v>227</v>
      </c>
      <c r="X152" s="38" t="s">
        <v>227</v>
      </c>
      <c r="Y152" s="38" t="s">
        <v>227</v>
      </c>
      <c r="Z152" s="38" t="s">
        <v>227</v>
      </c>
      <c r="AA152" s="38" t="s">
        <v>227</v>
      </c>
      <c r="AB152" s="38" t="s">
        <v>227</v>
      </c>
      <c r="AC152" s="38" t="s">
        <v>227</v>
      </c>
      <c r="AD152" s="38" t="s">
        <v>227</v>
      </c>
    </row>
    <row r="153" spans="1:30" x14ac:dyDescent="0.2">
      <c r="A153" s="57" t="s">
        <v>109</v>
      </c>
      <c r="B153" s="64" t="s">
        <v>115</v>
      </c>
      <c r="C153" s="38" t="s">
        <v>227</v>
      </c>
      <c r="D153" s="38" t="s">
        <v>227</v>
      </c>
      <c r="E153" s="38" t="s">
        <v>952</v>
      </c>
      <c r="F153" s="38" t="s">
        <v>227</v>
      </c>
      <c r="G153" s="38" t="s">
        <v>227</v>
      </c>
      <c r="H153" s="38" t="s">
        <v>227</v>
      </c>
      <c r="I153" s="38" t="s">
        <v>227</v>
      </c>
      <c r="J153" s="38" t="s">
        <v>227</v>
      </c>
      <c r="K153" s="38" t="s">
        <v>227</v>
      </c>
      <c r="L153" s="38" t="s">
        <v>227</v>
      </c>
      <c r="M153" s="38" t="s">
        <v>227</v>
      </c>
      <c r="N153" s="38" t="s">
        <v>227</v>
      </c>
      <c r="O153" s="38" t="s">
        <v>227</v>
      </c>
      <c r="P153" s="38" t="s">
        <v>227</v>
      </c>
      <c r="Q153" s="38" t="s">
        <v>227</v>
      </c>
      <c r="R153" s="38" t="s">
        <v>227</v>
      </c>
      <c r="S153" s="38" t="s">
        <v>924</v>
      </c>
      <c r="T153" s="38" t="s">
        <v>227</v>
      </c>
      <c r="U153" s="38" t="s">
        <v>141</v>
      </c>
      <c r="V153" s="38" t="s">
        <v>380</v>
      </c>
      <c r="W153" s="38" t="s">
        <v>227</v>
      </c>
      <c r="X153" s="38" t="s">
        <v>227</v>
      </c>
      <c r="Y153" s="38" t="s">
        <v>227</v>
      </c>
      <c r="Z153" s="38" t="s">
        <v>227</v>
      </c>
      <c r="AA153" s="38" t="s">
        <v>207</v>
      </c>
      <c r="AB153" s="38" t="s">
        <v>227</v>
      </c>
      <c r="AC153" s="38" t="s">
        <v>227</v>
      </c>
      <c r="AD153" s="38" t="s">
        <v>227</v>
      </c>
    </row>
    <row r="154" spans="1:30" x14ac:dyDescent="0.2">
      <c r="A154" s="57" t="s">
        <v>432</v>
      </c>
      <c r="B154" s="64" t="s">
        <v>433</v>
      </c>
      <c r="C154" s="38" t="s">
        <v>227</v>
      </c>
      <c r="D154" s="38" t="s">
        <v>227</v>
      </c>
      <c r="E154" s="38" t="s">
        <v>227</v>
      </c>
      <c r="F154" s="38" t="s">
        <v>227</v>
      </c>
      <c r="G154" s="38" t="s">
        <v>227</v>
      </c>
      <c r="H154" s="38" t="s">
        <v>227</v>
      </c>
      <c r="I154" s="38" t="s">
        <v>227</v>
      </c>
      <c r="J154" s="38" t="s">
        <v>227</v>
      </c>
      <c r="K154" s="38" t="s">
        <v>227</v>
      </c>
      <c r="L154" s="38" t="s">
        <v>227</v>
      </c>
      <c r="M154" s="38" t="s">
        <v>227</v>
      </c>
      <c r="N154" s="38" t="s">
        <v>227</v>
      </c>
      <c r="O154" s="38" t="s">
        <v>227</v>
      </c>
      <c r="P154" s="38" t="s">
        <v>227</v>
      </c>
      <c r="Q154" s="38" t="s">
        <v>227</v>
      </c>
      <c r="R154" s="38" t="s">
        <v>227</v>
      </c>
      <c r="S154" s="38" t="s">
        <v>227</v>
      </c>
      <c r="T154" s="38" t="s">
        <v>227</v>
      </c>
      <c r="U154" s="38" t="s">
        <v>141</v>
      </c>
      <c r="V154" s="38" t="s">
        <v>227</v>
      </c>
      <c r="W154" s="38" t="s">
        <v>227</v>
      </c>
      <c r="X154" s="38" t="s">
        <v>227</v>
      </c>
      <c r="Y154" s="38" t="s">
        <v>227</v>
      </c>
      <c r="Z154" s="38" t="s">
        <v>227</v>
      </c>
      <c r="AA154" s="38" t="s">
        <v>227</v>
      </c>
      <c r="AB154" s="38" t="s">
        <v>227</v>
      </c>
      <c r="AC154" s="38" t="s">
        <v>227</v>
      </c>
      <c r="AD154" s="38" t="s">
        <v>227</v>
      </c>
    </row>
    <row r="155" spans="1:30" x14ac:dyDescent="0.2">
      <c r="A155" s="57" t="s">
        <v>668</v>
      </c>
      <c r="B155" s="64" t="s">
        <v>434</v>
      </c>
      <c r="C155" s="38" t="s">
        <v>227</v>
      </c>
      <c r="D155" s="38" t="s">
        <v>227</v>
      </c>
      <c r="E155" s="38" t="s">
        <v>227</v>
      </c>
      <c r="F155" s="38" t="s">
        <v>227</v>
      </c>
      <c r="G155" s="38" t="s">
        <v>227</v>
      </c>
      <c r="H155" s="38" t="s">
        <v>227</v>
      </c>
      <c r="I155" s="38" t="s">
        <v>227</v>
      </c>
      <c r="J155" s="38" t="s">
        <v>227</v>
      </c>
      <c r="K155" s="38" t="s">
        <v>227</v>
      </c>
      <c r="L155" s="38" t="s">
        <v>227</v>
      </c>
      <c r="M155" s="38" t="s">
        <v>227</v>
      </c>
      <c r="N155" s="38" t="s">
        <v>227</v>
      </c>
      <c r="O155" s="38" t="s">
        <v>227</v>
      </c>
      <c r="P155" s="38" t="s">
        <v>227</v>
      </c>
      <c r="Q155" s="38" t="s">
        <v>227</v>
      </c>
      <c r="R155" s="38" t="s">
        <v>227</v>
      </c>
      <c r="S155" s="38" t="s">
        <v>227</v>
      </c>
      <c r="T155" s="38" t="s">
        <v>227</v>
      </c>
      <c r="U155" s="38" t="s">
        <v>136</v>
      </c>
      <c r="V155" s="38" t="s">
        <v>227</v>
      </c>
      <c r="W155" s="38" t="s">
        <v>227</v>
      </c>
      <c r="X155" s="38" t="s">
        <v>227</v>
      </c>
      <c r="Y155" s="38" t="s">
        <v>227</v>
      </c>
      <c r="Z155" s="38" t="s">
        <v>227</v>
      </c>
      <c r="AA155" s="38" t="s">
        <v>227</v>
      </c>
      <c r="AB155" s="38" t="s">
        <v>227</v>
      </c>
      <c r="AC155" s="38" t="s">
        <v>227</v>
      </c>
      <c r="AD155" s="38" t="s">
        <v>227</v>
      </c>
    </row>
    <row r="156" spans="1:30" x14ac:dyDescent="0.2">
      <c r="A156" s="57" t="s">
        <v>110</v>
      </c>
      <c r="B156" s="64" t="s">
        <v>116</v>
      </c>
      <c r="C156" s="38" t="s">
        <v>227</v>
      </c>
      <c r="D156" s="38" t="s">
        <v>227</v>
      </c>
      <c r="E156" s="38" t="s">
        <v>257</v>
      </c>
      <c r="F156" s="38" t="s">
        <v>776</v>
      </c>
      <c r="G156" s="38" t="s">
        <v>227</v>
      </c>
      <c r="H156" s="38" t="s">
        <v>227</v>
      </c>
      <c r="I156" s="38" t="s">
        <v>227</v>
      </c>
      <c r="J156" s="38" t="s">
        <v>227</v>
      </c>
      <c r="K156" s="38" t="s">
        <v>227</v>
      </c>
      <c r="L156" s="38" t="s">
        <v>227</v>
      </c>
      <c r="M156" s="38" t="s">
        <v>227</v>
      </c>
      <c r="N156" s="38" t="s">
        <v>227</v>
      </c>
      <c r="O156" s="38" t="s">
        <v>227</v>
      </c>
      <c r="P156" s="38" t="s">
        <v>227</v>
      </c>
      <c r="Q156" s="38" t="s">
        <v>227</v>
      </c>
      <c r="R156" s="38" t="s">
        <v>227</v>
      </c>
      <c r="S156" s="38" t="s">
        <v>921</v>
      </c>
      <c r="T156" s="38" t="s">
        <v>227</v>
      </c>
      <c r="U156" s="38" t="s">
        <v>428</v>
      </c>
      <c r="V156" s="38" t="s">
        <v>380</v>
      </c>
      <c r="W156" s="38" t="s">
        <v>227</v>
      </c>
      <c r="X156" s="38" t="s">
        <v>227</v>
      </c>
      <c r="Y156" s="38" t="s">
        <v>227</v>
      </c>
      <c r="Z156" s="38" t="s">
        <v>227</v>
      </c>
      <c r="AA156" s="38" t="s">
        <v>227</v>
      </c>
      <c r="AB156" s="38" t="s">
        <v>227</v>
      </c>
      <c r="AC156" s="38" t="s">
        <v>227</v>
      </c>
      <c r="AD156" s="38" t="s">
        <v>227</v>
      </c>
    </row>
    <row r="157" spans="1:30" x14ac:dyDescent="0.2">
      <c r="A157" s="57" t="s">
        <v>669</v>
      </c>
      <c r="B157" s="64" t="s">
        <v>435</v>
      </c>
      <c r="C157" s="38" t="s">
        <v>227</v>
      </c>
      <c r="D157" s="38" t="s">
        <v>227</v>
      </c>
      <c r="E157" s="38" t="s">
        <v>227</v>
      </c>
      <c r="F157" s="38" t="s">
        <v>227</v>
      </c>
      <c r="G157" s="38" t="s">
        <v>227</v>
      </c>
      <c r="H157" s="38" t="s">
        <v>227</v>
      </c>
      <c r="I157" s="38" t="s">
        <v>227</v>
      </c>
      <c r="J157" s="38" t="s">
        <v>227</v>
      </c>
      <c r="K157" s="38" t="s">
        <v>227</v>
      </c>
      <c r="L157" s="38" t="s">
        <v>227</v>
      </c>
      <c r="M157" s="38" t="s">
        <v>227</v>
      </c>
      <c r="N157" s="38" t="s">
        <v>227</v>
      </c>
      <c r="O157" s="38" t="s">
        <v>227</v>
      </c>
      <c r="P157" s="38" t="s">
        <v>227</v>
      </c>
      <c r="Q157" s="38" t="s">
        <v>227</v>
      </c>
      <c r="R157" s="38" t="s">
        <v>227</v>
      </c>
      <c r="S157" s="38" t="s">
        <v>227</v>
      </c>
      <c r="T157" s="38" t="s">
        <v>227</v>
      </c>
      <c r="U157" s="38" t="s">
        <v>136</v>
      </c>
      <c r="V157" s="38" t="s">
        <v>227</v>
      </c>
      <c r="W157" s="38" t="s">
        <v>227</v>
      </c>
      <c r="X157" s="38" t="s">
        <v>227</v>
      </c>
      <c r="Y157" s="38" t="s">
        <v>227</v>
      </c>
      <c r="Z157" s="38" t="s">
        <v>227</v>
      </c>
      <c r="AA157" s="38" t="s">
        <v>227</v>
      </c>
      <c r="AB157" s="38" t="s">
        <v>227</v>
      </c>
      <c r="AC157" s="38" t="s">
        <v>227</v>
      </c>
      <c r="AD157" s="38" t="s">
        <v>227</v>
      </c>
    </row>
    <row r="158" spans="1:30" x14ac:dyDescent="0.2">
      <c r="A158" s="57" t="s">
        <v>670</v>
      </c>
      <c r="B158" s="64" t="s">
        <v>436</v>
      </c>
      <c r="C158" s="38" t="s">
        <v>227</v>
      </c>
      <c r="D158" s="38" t="s">
        <v>227</v>
      </c>
      <c r="E158" s="38" t="s">
        <v>227</v>
      </c>
      <c r="F158" s="38" t="s">
        <v>227</v>
      </c>
      <c r="G158" s="38" t="s">
        <v>227</v>
      </c>
      <c r="H158" s="38" t="s">
        <v>227</v>
      </c>
      <c r="I158" s="38" t="s">
        <v>227</v>
      </c>
      <c r="J158" s="38" t="s">
        <v>227</v>
      </c>
      <c r="K158" s="38" t="s">
        <v>227</v>
      </c>
      <c r="L158" s="38" t="s">
        <v>227</v>
      </c>
      <c r="M158" s="38" t="s">
        <v>227</v>
      </c>
      <c r="N158" s="38" t="s">
        <v>227</v>
      </c>
      <c r="O158" s="38" t="s">
        <v>227</v>
      </c>
      <c r="P158" s="38" t="s">
        <v>227</v>
      </c>
      <c r="Q158" s="38" t="s">
        <v>227</v>
      </c>
      <c r="R158" s="38" t="s">
        <v>227</v>
      </c>
      <c r="S158" s="38" t="s">
        <v>227</v>
      </c>
      <c r="T158" s="38" t="s">
        <v>227</v>
      </c>
      <c r="U158" s="38" t="s">
        <v>136</v>
      </c>
      <c r="V158" s="38" t="s">
        <v>227</v>
      </c>
      <c r="W158" s="38" t="s">
        <v>227</v>
      </c>
      <c r="X158" s="38" t="s">
        <v>227</v>
      </c>
      <c r="Y158" s="38" t="s">
        <v>227</v>
      </c>
      <c r="Z158" s="38" t="s">
        <v>227</v>
      </c>
      <c r="AA158" s="38" t="s">
        <v>227</v>
      </c>
      <c r="AB158" s="38" t="s">
        <v>227</v>
      </c>
      <c r="AC158" s="38" t="s">
        <v>227</v>
      </c>
      <c r="AD158" s="38" t="s">
        <v>227</v>
      </c>
    </row>
    <row r="159" spans="1:30" x14ac:dyDescent="0.2">
      <c r="A159" s="57" t="s">
        <v>111</v>
      </c>
      <c r="B159" s="64" t="s">
        <v>197</v>
      </c>
      <c r="C159" s="38" t="s">
        <v>227</v>
      </c>
      <c r="D159" s="38" t="s">
        <v>227</v>
      </c>
      <c r="E159" s="38" t="s">
        <v>207</v>
      </c>
      <c r="F159" s="38" t="s">
        <v>776</v>
      </c>
      <c r="G159" s="38" t="s">
        <v>227</v>
      </c>
      <c r="H159" s="38" t="s">
        <v>227</v>
      </c>
      <c r="I159" s="38" t="s">
        <v>227</v>
      </c>
      <c r="J159" s="38" t="s">
        <v>227</v>
      </c>
      <c r="K159" s="38" t="s">
        <v>227</v>
      </c>
      <c r="L159" s="38" t="s">
        <v>227</v>
      </c>
      <c r="M159" s="38" t="s">
        <v>227</v>
      </c>
      <c r="N159" s="38" t="s">
        <v>227</v>
      </c>
      <c r="O159" s="38" t="s">
        <v>227</v>
      </c>
      <c r="P159" s="38" t="s">
        <v>227</v>
      </c>
      <c r="Q159" s="38" t="s">
        <v>227</v>
      </c>
      <c r="R159" s="38" t="s">
        <v>227</v>
      </c>
      <c r="S159" s="38" t="s">
        <v>921</v>
      </c>
      <c r="T159" s="38" t="s">
        <v>227</v>
      </c>
      <c r="U159" s="38" t="s">
        <v>428</v>
      </c>
      <c r="V159" s="38" t="s">
        <v>380</v>
      </c>
      <c r="W159" s="38" t="s">
        <v>227</v>
      </c>
      <c r="X159" s="38" t="s">
        <v>227</v>
      </c>
      <c r="Y159" s="38" t="s">
        <v>227</v>
      </c>
      <c r="Z159" s="38" t="s">
        <v>227</v>
      </c>
      <c r="AA159" s="38" t="s">
        <v>227</v>
      </c>
      <c r="AB159" s="38" t="s">
        <v>227</v>
      </c>
      <c r="AC159" s="38" t="s">
        <v>227</v>
      </c>
      <c r="AD159" s="38" t="s">
        <v>227</v>
      </c>
    </row>
    <row r="160" spans="1:30" x14ac:dyDescent="0.2">
      <c r="A160" s="57" t="s">
        <v>950</v>
      </c>
      <c r="B160" s="64" t="s">
        <v>248</v>
      </c>
      <c r="C160" s="38" t="s">
        <v>227</v>
      </c>
      <c r="D160" s="38" t="s">
        <v>227</v>
      </c>
      <c r="E160" s="38" t="s">
        <v>955</v>
      </c>
      <c r="F160" s="38" t="s">
        <v>227</v>
      </c>
      <c r="G160" s="38" t="s">
        <v>227</v>
      </c>
      <c r="H160" s="38" t="s">
        <v>227</v>
      </c>
      <c r="I160" s="38" t="s">
        <v>227</v>
      </c>
      <c r="J160" s="38" t="s">
        <v>227</v>
      </c>
      <c r="K160" s="38" t="s">
        <v>227</v>
      </c>
      <c r="L160" s="38" t="s">
        <v>227</v>
      </c>
      <c r="M160" s="38" t="s">
        <v>227</v>
      </c>
      <c r="N160" s="38" t="s">
        <v>227</v>
      </c>
      <c r="O160" s="38" t="s">
        <v>227</v>
      </c>
      <c r="P160" s="38" t="s">
        <v>227</v>
      </c>
      <c r="Q160" s="38" t="s">
        <v>227</v>
      </c>
      <c r="R160" s="38" t="s">
        <v>227</v>
      </c>
      <c r="S160" s="38" t="s">
        <v>227</v>
      </c>
      <c r="T160" s="38" t="s">
        <v>227</v>
      </c>
      <c r="U160" s="38" t="s">
        <v>227</v>
      </c>
      <c r="V160" s="38" t="s">
        <v>227</v>
      </c>
      <c r="W160" s="38" t="s">
        <v>227</v>
      </c>
      <c r="X160" s="38" t="s">
        <v>227</v>
      </c>
      <c r="Y160" s="38" t="s">
        <v>227</v>
      </c>
      <c r="Z160" s="38" t="s">
        <v>227</v>
      </c>
      <c r="AA160" s="38" t="s">
        <v>227</v>
      </c>
      <c r="AB160" s="38" t="s">
        <v>227</v>
      </c>
      <c r="AC160" s="38" t="s">
        <v>227</v>
      </c>
      <c r="AD160" s="38" t="s">
        <v>227</v>
      </c>
    </row>
    <row r="161" spans="1:30" x14ac:dyDescent="0.2">
      <c r="A161" s="57" t="s">
        <v>671</v>
      </c>
      <c r="B161" s="64" t="s">
        <v>699</v>
      </c>
      <c r="C161" s="38" t="s">
        <v>227</v>
      </c>
      <c r="D161" s="38" t="s">
        <v>227</v>
      </c>
      <c r="E161" s="38" t="s">
        <v>227</v>
      </c>
      <c r="F161" s="38" t="s">
        <v>227</v>
      </c>
      <c r="G161" s="38" t="s">
        <v>227</v>
      </c>
      <c r="H161" s="38" t="s">
        <v>227</v>
      </c>
      <c r="I161" s="38" t="s">
        <v>227</v>
      </c>
      <c r="J161" s="38" t="s">
        <v>227</v>
      </c>
      <c r="K161" s="38" t="s">
        <v>227</v>
      </c>
      <c r="L161" s="38" t="s">
        <v>227</v>
      </c>
      <c r="M161" s="38" t="s">
        <v>227</v>
      </c>
      <c r="N161" s="38" t="s">
        <v>227</v>
      </c>
      <c r="O161" s="38" t="s">
        <v>227</v>
      </c>
      <c r="P161" s="38" t="s">
        <v>227</v>
      </c>
      <c r="Q161" s="38" t="s">
        <v>227</v>
      </c>
      <c r="R161" s="38" t="s">
        <v>227</v>
      </c>
      <c r="S161" s="38" t="s">
        <v>227</v>
      </c>
      <c r="T161" s="38" t="s">
        <v>227</v>
      </c>
      <c r="U161" s="38" t="s">
        <v>136</v>
      </c>
      <c r="V161" s="38" t="s">
        <v>227</v>
      </c>
      <c r="W161" s="38" t="s">
        <v>227</v>
      </c>
      <c r="X161" s="38" t="s">
        <v>227</v>
      </c>
      <c r="Y161" s="38" t="s">
        <v>227</v>
      </c>
      <c r="Z161" s="38" t="s">
        <v>227</v>
      </c>
      <c r="AA161" s="38" t="s">
        <v>227</v>
      </c>
      <c r="AB161" s="38" t="s">
        <v>227</v>
      </c>
      <c r="AC161" s="38" t="s">
        <v>227</v>
      </c>
      <c r="AD161" s="38" t="s">
        <v>227</v>
      </c>
    </row>
    <row r="162" spans="1:30" x14ac:dyDescent="0.2">
      <c r="A162" s="57" t="s">
        <v>112</v>
      </c>
      <c r="B162" s="64" t="s">
        <v>309</v>
      </c>
      <c r="C162" s="38" t="s">
        <v>227</v>
      </c>
      <c r="D162" s="38" t="s">
        <v>227</v>
      </c>
      <c r="E162" s="38" t="s">
        <v>227</v>
      </c>
      <c r="F162" s="38" t="s">
        <v>776</v>
      </c>
      <c r="G162" s="38" t="s">
        <v>227</v>
      </c>
      <c r="H162" s="38" t="s">
        <v>227</v>
      </c>
      <c r="I162" s="38" t="s">
        <v>227</v>
      </c>
      <c r="J162" s="38" t="s">
        <v>227</v>
      </c>
      <c r="K162" s="38" t="s">
        <v>227</v>
      </c>
      <c r="L162" s="38" t="s">
        <v>227</v>
      </c>
      <c r="M162" s="38" t="s">
        <v>227</v>
      </c>
      <c r="N162" s="38" t="s">
        <v>227</v>
      </c>
      <c r="O162" s="38" t="s">
        <v>227</v>
      </c>
      <c r="P162" s="38" t="s">
        <v>227</v>
      </c>
      <c r="Q162" s="38" t="s">
        <v>227</v>
      </c>
      <c r="R162" s="38" t="s">
        <v>227</v>
      </c>
      <c r="S162" s="38" t="s">
        <v>907</v>
      </c>
      <c r="T162" s="38" t="s">
        <v>227</v>
      </c>
      <c r="U162" s="38" t="s">
        <v>397</v>
      </c>
      <c r="V162" s="38" t="s">
        <v>381</v>
      </c>
      <c r="W162" s="38" t="s">
        <v>227</v>
      </c>
      <c r="X162" s="38" t="s">
        <v>227</v>
      </c>
      <c r="Y162" s="38" t="s">
        <v>227</v>
      </c>
      <c r="Z162" s="38" t="s">
        <v>227</v>
      </c>
      <c r="AA162" s="38" t="s">
        <v>227</v>
      </c>
      <c r="AB162" s="38" t="s">
        <v>227</v>
      </c>
      <c r="AC162" s="38" t="s">
        <v>227</v>
      </c>
      <c r="AD162" s="38" t="s">
        <v>227</v>
      </c>
    </row>
    <row r="163" spans="1:30" x14ac:dyDescent="0.2">
      <c r="A163" s="57" t="s">
        <v>92</v>
      </c>
      <c r="B163" s="64" t="s">
        <v>737</v>
      </c>
      <c r="C163" s="38" t="s">
        <v>227</v>
      </c>
      <c r="D163" s="38" t="s">
        <v>227</v>
      </c>
      <c r="E163" s="38" t="s">
        <v>227</v>
      </c>
      <c r="F163" s="41" t="s">
        <v>141</v>
      </c>
      <c r="G163" s="38" t="s">
        <v>227</v>
      </c>
      <c r="H163" s="38" t="s">
        <v>227</v>
      </c>
      <c r="I163" s="38" t="s">
        <v>227</v>
      </c>
      <c r="J163" s="38" t="s">
        <v>227</v>
      </c>
      <c r="K163" s="38" t="s">
        <v>227</v>
      </c>
      <c r="L163" s="38" t="s">
        <v>227</v>
      </c>
      <c r="M163" s="38" t="s">
        <v>227</v>
      </c>
      <c r="N163" s="38" t="s">
        <v>227</v>
      </c>
      <c r="O163" s="38" t="s">
        <v>227</v>
      </c>
      <c r="P163" s="38" t="s">
        <v>227</v>
      </c>
      <c r="Q163" s="38" t="s">
        <v>227</v>
      </c>
      <c r="R163" s="38" t="s">
        <v>227</v>
      </c>
      <c r="S163" s="38" t="s">
        <v>227</v>
      </c>
      <c r="T163" s="38" t="s">
        <v>227</v>
      </c>
      <c r="U163" s="41" t="s">
        <v>141</v>
      </c>
      <c r="V163" s="38" t="s">
        <v>227</v>
      </c>
      <c r="W163" s="38" t="s">
        <v>227</v>
      </c>
      <c r="X163" s="38" t="s">
        <v>227</v>
      </c>
      <c r="Y163" s="38" t="s">
        <v>227</v>
      </c>
      <c r="Z163" s="38" t="s">
        <v>227</v>
      </c>
      <c r="AA163" s="38" t="s">
        <v>227</v>
      </c>
      <c r="AB163" s="38" t="s">
        <v>227</v>
      </c>
      <c r="AC163" s="41" t="s">
        <v>141</v>
      </c>
      <c r="AD163" s="38" t="s">
        <v>227</v>
      </c>
    </row>
    <row r="164" spans="1:30" x14ac:dyDescent="0.2">
      <c r="A164" s="57" t="s">
        <v>172</v>
      </c>
      <c r="B164" s="64" t="s">
        <v>693</v>
      </c>
      <c r="C164" s="38" t="s">
        <v>227</v>
      </c>
      <c r="D164" s="38" t="s">
        <v>227</v>
      </c>
      <c r="E164" s="38" t="s">
        <v>227</v>
      </c>
      <c r="F164" s="41" t="s">
        <v>141</v>
      </c>
      <c r="G164" s="38" t="s">
        <v>227</v>
      </c>
      <c r="H164" s="38" t="s">
        <v>227</v>
      </c>
      <c r="I164" s="38" t="s">
        <v>227</v>
      </c>
      <c r="J164" s="38" t="s">
        <v>227</v>
      </c>
      <c r="K164" s="38" t="s">
        <v>227</v>
      </c>
      <c r="L164" s="38" t="s">
        <v>227</v>
      </c>
      <c r="M164" s="38" t="s">
        <v>227</v>
      </c>
      <c r="N164" s="38" t="s">
        <v>227</v>
      </c>
      <c r="O164" s="38" t="s">
        <v>227</v>
      </c>
      <c r="P164" s="38" t="s">
        <v>227</v>
      </c>
      <c r="Q164" s="38" t="s">
        <v>227</v>
      </c>
      <c r="R164" s="38" t="s">
        <v>227</v>
      </c>
      <c r="S164" s="38" t="s">
        <v>227</v>
      </c>
      <c r="T164" s="38" t="s">
        <v>227</v>
      </c>
      <c r="U164" s="41" t="s">
        <v>141</v>
      </c>
      <c r="V164" s="38" t="s">
        <v>227</v>
      </c>
      <c r="W164" s="38" t="s">
        <v>227</v>
      </c>
      <c r="X164" s="38" t="s">
        <v>227</v>
      </c>
      <c r="Y164" s="38" t="s">
        <v>227</v>
      </c>
      <c r="Z164" s="38" t="s">
        <v>227</v>
      </c>
      <c r="AA164" s="38" t="s">
        <v>227</v>
      </c>
      <c r="AB164" s="38" t="s">
        <v>227</v>
      </c>
      <c r="AC164" s="41" t="s">
        <v>141</v>
      </c>
      <c r="AD164" s="38" t="s">
        <v>227</v>
      </c>
    </row>
    <row r="165" spans="1:30" x14ac:dyDescent="0.2">
      <c r="A165" s="57" t="s">
        <v>643</v>
      </c>
      <c r="B165" s="64" t="s">
        <v>736</v>
      </c>
      <c r="C165" s="38" t="s">
        <v>227</v>
      </c>
      <c r="D165" s="38" t="s">
        <v>227</v>
      </c>
      <c r="E165" s="38" t="s">
        <v>227</v>
      </c>
      <c r="F165" s="41" t="s">
        <v>379</v>
      </c>
      <c r="G165" s="38" t="s">
        <v>227</v>
      </c>
      <c r="H165" s="38" t="s">
        <v>227</v>
      </c>
      <c r="I165" s="38" t="s">
        <v>227</v>
      </c>
      <c r="J165" s="38" t="s">
        <v>227</v>
      </c>
      <c r="K165" s="38" t="s">
        <v>227</v>
      </c>
      <c r="L165" s="38" t="s">
        <v>227</v>
      </c>
      <c r="M165" s="38" t="s">
        <v>227</v>
      </c>
      <c r="N165" s="38" t="s">
        <v>227</v>
      </c>
      <c r="O165" s="38" t="s">
        <v>227</v>
      </c>
      <c r="P165" s="38" t="s">
        <v>227</v>
      </c>
      <c r="Q165" s="38" t="s">
        <v>227</v>
      </c>
      <c r="R165" s="38" t="s">
        <v>227</v>
      </c>
      <c r="S165" s="38" t="s">
        <v>227</v>
      </c>
      <c r="T165" s="38" t="s">
        <v>227</v>
      </c>
      <c r="U165" s="41" t="s">
        <v>141</v>
      </c>
      <c r="V165" s="38" t="s">
        <v>227</v>
      </c>
      <c r="W165" s="38" t="s">
        <v>227</v>
      </c>
      <c r="X165" s="38" t="s">
        <v>227</v>
      </c>
      <c r="Y165" s="38" t="s">
        <v>227</v>
      </c>
      <c r="Z165" s="38" t="s">
        <v>227</v>
      </c>
      <c r="AA165" s="38" t="s">
        <v>227</v>
      </c>
      <c r="AB165" s="38" t="s">
        <v>227</v>
      </c>
      <c r="AC165" s="41" t="s">
        <v>203</v>
      </c>
      <c r="AD165" s="38" t="s">
        <v>227</v>
      </c>
    </row>
    <row r="166" spans="1:30" x14ac:dyDescent="0.2">
      <c r="A166" s="57" t="s">
        <v>90</v>
      </c>
      <c r="B166" s="64" t="s">
        <v>700</v>
      </c>
      <c r="C166" s="38" t="s">
        <v>227</v>
      </c>
      <c r="D166" s="38" t="s">
        <v>227</v>
      </c>
      <c r="E166" s="38" t="s">
        <v>227</v>
      </c>
      <c r="F166" s="38" t="s">
        <v>227</v>
      </c>
      <c r="G166" s="38" t="s">
        <v>227</v>
      </c>
      <c r="H166" s="38" t="s">
        <v>227</v>
      </c>
      <c r="I166" s="38" t="s">
        <v>227</v>
      </c>
      <c r="J166" s="38" t="s">
        <v>227</v>
      </c>
      <c r="K166" s="38" t="s">
        <v>227</v>
      </c>
      <c r="L166" s="38" t="s">
        <v>227</v>
      </c>
      <c r="M166" s="38" t="s">
        <v>227</v>
      </c>
      <c r="N166" s="38" t="s">
        <v>227</v>
      </c>
      <c r="O166" s="38" t="s">
        <v>227</v>
      </c>
      <c r="P166" s="38" t="s">
        <v>227</v>
      </c>
      <c r="Q166" s="38" t="s">
        <v>227</v>
      </c>
      <c r="R166" s="38" t="s">
        <v>227</v>
      </c>
      <c r="S166" s="38" t="s">
        <v>227</v>
      </c>
      <c r="T166" s="38" t="s">
        <v>227</v>
      </c>
      <c r="U166" s="41" t="s">
        <v>947</v>
      </c>
      <c r="V166" s="38" t="s">
        <v>227</v>
      </c>
      <c r="W166" s="38" t="s">
        <v>227</v>
      </c>
      <c r="X166" s="38" t="s">
        <v>227</v>
      </c>
      <c r="Y166" s="38" t="s">
        <v>227</v>
      </c>
      <c r="Z166" s="38" t="s">
        <v>227</v>
      </c>
      <c r="AA166" s="38" t="s">
        <v>227</v>
      </c>
      <c r="AB166" s="38" t="s">
        <v>227</v>
      </c>
      <c r="AC166" s="41" t="s">
        <v>141</v>
      </c>
      <c r="AD166" s="38" t="s">
        <v>227</v>
      </c>
    </row>
    <row r="167" spans="1:30" x14ac:dyDescent="0.2">
      <c r="A167" s="57" t="s">
        <v>644</v>
      </c>
      <c r="B167" s="64" t="s">
        <v>173</v>
      </c>
      <c r="C167" s="38" t="s">
        <v>227</v>
      </c>
      <c r="D167" s="38" t="s">
        <v>227</v>
      </c>
      <c r="E167" s="38" t="s">
        <v>227</v>
      </c>
      <c r="F167" s="41" t="s">
        <v>141</v>
      </c>
      <c r="G167" s="38" t="s">
        <v>227</v>
      </c>
      <c r="H167" s="38" t="s">
        <v>227</v>
      </c>
      <c r="I167" s="38" t="s">
        <v>227</v>
      </c>
      <c r="J167" s="38" t="s">
        <v>227</v>
      </c>
      <c r="K167" s="38" t="s">
        <v>227</v>
      </c>
      <c r="L167" s="38" t="s">
        <v>227</v>
      </c>
      <c r="M167" s="38" t="s">
        <v>227</v>
      </c>
      <c r="N167" s="38" t="s">
        <v>227</v>
      </c>
      <c r="O167" s="38" t="s">
        <v>227</v>
      </c>
      <c r="P167" s="38" t="s">
        <v>227</v>
      </c>
      <c r="Q167" s="38" t="s">
        <v>227</v>
      </c>
      <c r="R167" s="38" t="s">
        <v>227</v>
      </c>
      <c r="S167" s="38" t="s">
        <v>227</v>
      </c>
      <c r="T167" s="38" t="s">
        <v>227</v>
      </c>
      <c r="U167" s="41" t="s">
        <v>141</v>
      </c>
      <c r="V167" s="38" t="s">
        <v>227</v>
      </c>
      <c r="W167" s="38" t="s">
        <v>227</v>
      </c>
      <c r="X167" s="38" t="s">
        <v>227</v>
      </c>
      <c r="Y167" s="38" t="s">
        <v>227</v>
      </c>
      <c r="Z167" s="38" t="s">
        <v>227</v>
      </c>
      <c r="AA167" s="38" t="s">
        <v>227</v>
      </c>
      <c r="AB167" s="38" t="s">
        <v>227</v>
      </c>
      <c r="AC167" s="41" t="s">
        <v>141</v>
      </c>
      <c r="AD167" s="38" t="s">
        <v>227</v>
      </c>
    </row>
    <row r="168" spans="1:30" x14ac:dyDescent="0.2">
      <c r="A168" s="57" t="s">
        <v>93</v>
      </c>
      <c r="B168" s="64" t="s">
        <v>310</v>
      </c>
      <c r="C168" s="38" t="s">
        <v>227</v>
      </c>
      <c r="D168" s="38" t="s">
        <v>227</v>
      </c>
      <c r="E168" s="38" t="s">
        <v>227</v>
      </c>
      <c r="F168" s="38" t="s">
        <v>493</v>
      </c>
      <c r="G168" s="38" t="s">
        <v>227</v>
      </c>
      <c r="H168" s="38" t="s">
        <v>227</v>
      </c>
      <c r="I168" s="38" t="s">
        <v>227</v>
      </c>
      <c r="J168" s="38" t="s">
        <v>227</v>
      </c>
      <c r="K168" s="38" t="s">
        <v>227</v>
      </c>
      <c r="L168" s="38" t="s">
        <v>227</v>
      </c>
      <c r="M168" s="38" t="s">
        <v>227</v>
      </c>
      <c r="N168" s="38" t="s">
        <v>227</v>
      </c>
      <c r="O168" s="38" t="s">
        <v>227</v>
      </c>
      <c r="P168" s="38" t="s">
        <v>227</v>
      </c>
      <c r="Q168" s="38" t="s">
        <v>227</v>
      </c>
      <c r="R168" s="38" t="s">
        <v>227</v>
      </c>
      <c r="S168" s="38" t="s">
        <v>227</v>
      </c>
      <c r="T168" s="38" t="s">
        <v>227</v>
      </c>
      <c r="U168" s="41" t="s">
        <v>902</v>
      </c>
      <c r="V168" s="38" t="s">
        <v>227</v>
      </c>
      <c r="W168" s="38" t="s">
        <v>227</v>
      </c>
      <c r="X168" s="38" t="s">
        <v>227</v>
      </c>
      <c r="Y168" s="38" t="s">
        <v>227</v>
      </c>
      <c r="Z168" s="38" t="s">
        <v>227</v>
      </c>
      <c r="AA168" s="38" t="s">
        <v>227</v>
      </c>
      <c r="AB168" s="38" t="s">
        <v>227</v>
      </c>
      <c r="AC168" s="41" t="s">
        <v>141</v>
      </c>
      <c r="AD168" s="38" t="s">
        <v>227</v>
      </c>
    </row>
    <row r="169" spans="1:30" x14ac:dyDescent="0.2">
      <c r="A169" s="57" t="s">
        <v>645</v>
      </c>
      <c r="B169" s="64" t="s">
        <v>174</v>
      </c>
      <c r="C169" s="38" t="s">
        <v>227</v>
      </c>
      <c r="D169" s="38" t="s">
        <v>227</v>
      </c>
      <c r="E169" s="38" t="s">
        <v>227</v>
      </c>
      <c r="F169" s="41" t="s">
        <v>141</v>
      </c>
      <c r="G169" s="38" t="s">
        <v>227</v>
      </c>
      <c r="H169" s="38" t="s">
        <v>227</v>
      </c>
      <c r="I169" s="38" t="s">
        <v>227</v>
      </c>
      <c r="J169" s="38" t="s">
        <v>227</v>
      </c>
      <c r="K169" s="38" t="s">
        <v>227</v>
      </c>
      <c r="L169" s="38" t="s">
        <v>227</v>
      </c>
      <c r="M169" s="38" t="s">
        <v>227</v>
      </c>
      <c r="N169" s="38" t="s">
        <v>227</v>
      </c>
      <c r="O169" s="38" t="s">
        <v>227</v>
      </c>
      <c r="P169" s="38" t="s">
        <v>227</v>
      </c>
      <c r="Q169" s="38" t="s">
        <v>227</v>
      </c>
      <c r="R169" s="38" t="s">
        <v>227</v>
      </c>
      <c r="S169" s="38" t="s">
        <v>227</v>
      </c>
      <c r="T169" s="38" t="s">
        <v>227</v>
      </c>
      <c r="U169" s="41" t="s">
        <v>141</v>
      </c>
      <c r="V169" s="38" t="s">
        <v>227</v>
      </c>
      <c r="W169" s="38" t="s">
        <v>227</v>
      </c>
      <c r="X169" s="38" t="s">
        <v>227</v>
      </c>
      <c r="Y169" s="38" t="s">
        <v>227</v>
      </c>
      <c r="Z169" s="38" t="s">
        <v>227</v>
      </c>
      <c r="AA169" s="38" t="s">
        <v>227</v>
      </c>
      <c r="AB169" s="38" t="s">
        <v>227</v>
      </c>
      <c r="AC169" s="41" t="s">
        <v>141</v>
      </c>
      <c r="AD169" s="38" t="s">
        <v>227</v>
      </c>
    </row>
    <row r="170" spans="1:30" x14ac:dyDescent="0.2">
      <c r="A170" s="57" t="s">
        <v>94</v>
      </c>
      <c r="B170" s="64" t="s">
        <v>312</v>
      </c>
      <c r="C170" s="38" t="s">
        <v>227</v>
      </c>
      <c r="D170" s="38" t="s">
        <v>227</v>
      </c>
      <c r="E170" s="38" t="s">
        <v>227</v>
      </c>
      <c r="F170" s="38" t="s">
        <v>493</v>
      </c>
      <c r="G170" s="38" t="s">
        <v>227</v>
      </c>
      <c r="H170" s="38" t="s">
        <v>227</v>
      </c>
      <c r="I170" s="38" t="s">
        <v>227</v>
      </c>
      <c r="J170" s="38" t="s">
        <v>227</v>
      </c>
      <c r="K170" s="38" t="s">
        <v>227</v>
      </c>
      <c r="L170" s="38" t="s">
        <v>227</v>
      </c>
      <c r="M170" s="38" t="s">
        <v>227</v>
      </c>
      <c r="N170" s="38" t="s">
        <v>227</v>
      </c>
      <c r="O170" s="38" t="s">
        <v>227</v>
      </c>
      <c r="P170" s="38" t="s">
        <v>227</v>
      </c>
      <c r="Q170" s="38" t="s">
        <v>227</v>
      </c>
      <c r="R170" s="38" t="s">
        <v>227</v>
      </c>
      <c r="S170" s="38" t="s">
        <v>227</v>
      </c>
      <c r="T170" s="38" t="s">
        <v>227</v>
      </c>
      <c r="U170" s="41" t="s">
        <v>902</v>
      </c>
      <c r="V170" s="38" t="s">
        <v>227</v>
      </c>
      <c r="W170" s="38" t="s">
        <v>227</v>
      </c>
      <c r="X170" s="38" t="s">
        <v>227</v>
      </c>
      <c r="Y170" s="38" t="s">
        <v>227</v>
      </c>
      <c r="Z170" s="38" t="s">
        <v>227</v>
      </c>
      <c r="AA170" s="38" t="s">
        <v>227</v>
      </c>
      <c r="AB170" s="38" t="s">
        <v>227</v>
      </c>
      <c r="AC170" s="41" t="s">
        <v>141</v>
      </c>
      <c r="AD170" s="38" t="s">
        <v>227</v>
      </c>
    </row>
    <row r="171" spans="1:30" x14ac:dyDescent="0.2">
      <c r="A171" s="57" t="s">
        <v>684</v>
      </c>
      <c r="B171" s="64" t="s">
        <v>198</v>
      </c>
      <c r="C171" s="38" t="s">
        <v>227</v>
      </c>
      <c r="D171" s="38" t="s">
        <v>227</v>
      </c>
      <c r="E171" s="38" t="s">
        <v>227</v>
      </c>
      <c r="F171" s="38" t="s">
        <v>227</v>
      </c>
      <c r="G171" s="38" t="s">
        <v>227</v>
      </c>
      <c r="H171" s="38" t="s">
        <v>227</v>
      </c>
      <c r="I171" s="38" t="s">
        <v>227</v>
      </c>
      <c r="J171" s="38" t="s">
        <v>227</v>
      </c>
      <c r="K171" s="38" t="s">
        <v>227</v>
      </c>
      <c r="L171" s="38" t="s">
        <v>227</v>
      </c>
      <c r="M171" s="38" t="s">
        <v>227</v>
      </c>
      <c r="N171" s="38" t="s">
        <v>227</v>
      </c>
      <c r="O171" s="38" t="s">
        <v>227</v>
      </c>
      <c r="P171" s="38" t="s">
        <v>227</v>
      </c>
      <c r="Q171" s="38" t="s">
        <v>227</v>
      </c>
      <c r="R171" s="38" t="s">
        <v>227</v>
      </c>
      <c r="S171" s="38" t="s">
        <v>227</v>
      </c>
      <c r="T171" s="38" t="s">
        <v>227</v>
      </c>
      <c r="U171" s="41" t="s">
        <v>141</v>
      </c>
      <c r="V171" s="38" t="s">
        <v>227</v>
      </c>
      <c r="W171" s="38" t="s">
        <v>227</v>
      </c>
      <c r="X171" s="38" t="s">
        <v>227</v>
      </c>
      <c r="Y171" s="38" t="s">
        <v>227</v>
      </c>
      <c r="Z171" s="38" t="s">
        <v>227</v>
      </c>
      <c r="AA171" s="38" t="s">
        <v>227</v>
      </c>
      <c r="AB171" s="38" t="s">
        <v>227</v>
      </c>
      <c r="AC171" s="41" t="s">
        <v>141</v>
      </c>
      <c r="AD171" s="38" t="s">
        <v>227</v>
      </c>
    </row>
    <row r="172" spans="1:30" x14ac:dyDescent="0.2">
      <c r="A172" s="57" t="s">
        <v>95</v>
      </c>
      <c r="B172" s="64" t="s">
        <v>694</v>
      </c>
      <c r="C172" s="38" t="s">
        <v>227</v>
      </c>
      <c r="D172" s="38" t="s">
        <v>227</v>
      </c>
      <c r="E172" s="38" t="s">
        <v>227</v>
      </c>
      <c r="F172" s="41" t="s">
        <v>141</v>
      </c>
      <c r="G172" s="38" t="s">
        <v>227</v>
      </c>
      <c r="H172" s="38" t="s">
        <v>227</v>
      </c>
      <c r="I172" s="38" t="s">
        <v>227</v>
      </c>
      <c r="J172" s="38" t="s">
        <v>227</v>
      </c>
      <c r="K172" s="38" t="s">
        <v>227</v>
      </c>
      <c r="L172" s="38" t="s">
        <v>227</v>
      </c>
      <c r="M172" s="38" t="s">
        <v>227</v>
      </c>
      <c r="N172" s="38" t="s">
        <v>227</v>
      </c>
      <c r="O172" s="38" t="s">
        <v>227</v>
      </c>
      <c r="P172" s="38" t="s">
        <v>227</v>
      </c>
      <c r="Q172" s="38" t="s">
        <v>227</v>
      </c>
      <c r="R172" s="38" t="s">
        <v>227</v>
      </c>
      <c r="S172" s="38" t="s">
        <v>227</v>
      </c>
      <c r="T172" s="38" t="s">
        <v>227</v>
      </c>
      <c r="U172" s="41" t="s">
        <v>141</v>
      </c>
      <c r="V172" s="38" t="s">
        <v>227</v>
      </c>
      <c r="W172" s="38" t="s">
        <v>227</v>
      </c>
      <c r="X172" s="38" t="s">
        <v>227</v>
      </c>
      <c r="Y172" s="38" t="s">
        <v>227</v>
      </c>
      <c r="Z172" s="38" t="s">
        <v>227</v>
      </c>
      <c r="AA172" s="38" t="s">
        <v>227</v>
      </c>
      <c r="AB172" s="38" t="s">
        <v>227</v>
      </c>
      <c r="AC172" s="41" t="s">
        <v>141</v>
      </c>
      <c r="AD172" s="38" t="s">
        <v>227</v>
      </c>
    </row>
    <row r="173" spans="1:30" x14ac:dyDescent="0.2">
      <c r="A173" s="57" t="s">
        <v>646</v>
      </c>
      <c r="B173" s="64" t="s">
        <v>736</v>
      </c>
      <c r="C173" s="38" t="s">
        <v>227</v>
      </c>
      <c r="D173" s="38" t="s">
        <v>227</v>
      </c>
      <c r="E173" s="38" t="s">
        <v>227</v>
      </c>
      <c r="F173" s="41" t="s">
        <v>379</v>
      </c>
      <c r="G173" s="38" t="s">
        <v>227</v>
      </c>
      <c r="H173" s="38" t="s">
        <v>227</v>
      </c>
      <c r="I173" s="38" t="s">
        <v>227</v>
      </c>
      <c r="J173" s="38" t="s">
        <v>227</v>
      </c>
      <c r="K173" s="38" t="s">
        <v>227</v>
      </c>
      <c r="L173" s="38" t="s">
        <v>227</v>
      </c>
      <c r="M173" s="38" t="s">
        <v>227</v>
      </c>
      <c r="N173" s="38" t="s">
        <v>227</v>
      </c>
      <c r="O173" s="38" t="s">
        <v>227</v>
      </c>
      <c r="P173" s="38" t="s">
        <v>227</v>
      </c>
      <c r="Q173" s="38" t="s">
        <v>227</v>
      </c>
      <c r="R173" s="38" t="s">
        <v>227</v>
      </c>
      <c r="S173" s="38" t="s">
        <v>227</v>
      </c>
      <c r="T173" s="38" t="s">
        <v>227</v>
      </c>
      <c r="U173" s="41" t="s">
        <v>141</v>
      </c>
      <c r="V173" s="38" t="s">
        <v>227</v>
      </c>
      <c r="W173" s="38" t="s">
        <v>227</v>
      </c>
      <c r="X173" s="38" t="s">
        <v>227</v>
      </c>
      <c r="Y173" s="38" t="s">
        <v>227</v>
      </c>
      <c r="Z173" s="38" t="s">
        <v>227</v>
      </c>
      <c r="AA173" s="38" t="s">
        <v>227</v>
      </c>
      <c r="AB173" s="38" t="s">
        <v>227</v>
      </c>
      <c r="AC173" s="41" t="s">
        <v>203</v>
      </c>
      <c r="AD173" s="38" t="s">
        <v>227</v>
      </c>
    </row>
    <row r="174" spans="1:30" x14ac:dyDescent="0.2">
      <c r="A174" s="57" t="s">
        <v>96</v>
      </c>
      <c r="B174" s="64" t="s">
        <v>948</v>
      </c>
      <c r="C174" s="38" t="s">
        <v>227</v>
      </c>
      <c r="D174" s="38" t="s">
        <v>227</v>
      </c>
      <c r="E174" s="38" t="s">
        <v>227</v>
      </c>
      <c r="F174" s="38" t="s">
        <v>227</v>
      </c>
      <c r="G174" s="38" t="s">
        <v>227</v>
      </c>
      <c r="H174" s="38" t="s">
        <v>227</v>
      </c>
      <c r="I174" s="38" t="s">
        <v>227</v>
      </c>
      <c r="J174" s="38" t="s">
        <v>227</v>
      </c>
      <c r="K174" s="38" t="s">
        <v>227</v>
      </c>
      <c r="L174" s="38" t="s">
        <v>227</v>
      </c>
      <c r="M174" s="38" t="s">
        <v>227</v>
      </c>
      <c r="N174" s="38" t="s">
        <v>227</v>
      </c>
      <c r="O174" s="38" t="s">
        <v>227</v>
      </c>
      <c r="P174" s="38" t="s">
        <v>227</v>
      </c>
      <c r="Q174" s="38" t="s">
        <v>227</v>
      </c>
      <c r="R174" s="38" t="s">
        <v>227</v>
      </c>
      <c r="S174" s="38" t="s">
        <v>227</v>
      </c>
      <c r="T174" s="38" t="s">
        <v>227</v>
      </c>
      <c r="U174" s="41" t="s">
        <v>141</v>
      </c>
      <c r="V174" s="38" t="s">
        <v>227</v>
      </c>
      <c r="W174" s="38" t="s">
        <v>227</v>
      </c>
      <c r="X174" s="38" t="s">
        <v>227</v>
      </c>
      <c r="Y174" s="38" t="s">
        <v>227</v>
      </c>
      <c r="Z174" s="38" t="s">
        <v>227</v>
      </c>
      <c r="AA174" s="38" t="s">
        <v>227</v>
      </c>
      <c r="AB174" s="38" t="s">
        <v>227</v>
      </c>
      <c r="AC174" s="41" t="s">
        <v>141</v>
      </c>
      <c r="AD174" s="38" t="s">
        <v>227</v>
      </c>
    </row>
    <row r="175" spans="1:30" x14ac:dyDescent="0.2">
      <c r="A175" s="57" t="s">
        <v>647</v>
      </c>
      <c r="B175" s="64" t="s">
        <v>173</v>
      </c>
      <c r="C175" s="38" t="s">
        <v>227</v>
      </c>
      <c r="D175" s="38" t="s">
        <v>227</v>
      </c>
      <c r="E175" s="38" t="s">
        <v>227</v>
      </c>
      <c r="F175" s="41" t="s">
        <v>141</v>
      </c>
      <c r="G175" s="38" t="s">
        <v>227</v>
      </c>
      <c r="H175" s="38" t="s">
        <v>227</v>
      </c>
      <c r="I175" s="38" t="s">
        <v>227</v>
      </c>
      <c r="J175" s="38" t="s">
        <v>227</v>
      </c>
      <c r="K175" s="38" t="s">
        <v>227</v>
      </c>
      <c r="L175" s="38" t="s">
        <v>227</v>
      </c>
      <c r="M175" s="38" t="s">
        <v>227</v>
      </c>
      <c r="N175" s="38" t="s">
        <v>227</v>
      </c>
      <c r="O175" s="38" t="s">
        <v>227</v>
      </c>
      <c r="P175" s="38" t="s">
        <v>227</v>
      </c>
      <c r="Q175" s="38" t="s">
        <v>227</v>
      </c>
      <c r="R175" s="38" t="s">
        <v>227</v>
      </c>
      <c r="S175" s="38" t="s">
        <v>227</v>
      </c>
      <c r="T175" s="38" t="s">
        <v>227</v>
      </c>
      <c r="U175" s="41" t="s">
        <v>141</v>
      </c>
      <c r="V175" s="38" t="s">
        <v>227</v>
      </c>
      <c r="W175" s="38" t="s">
        <v>227</v>
      </c>
      <c r="X175" s="38" t="s">
        <v>227</v>
      </c>
      <c r="Y175" s="38" t="s">
        <v>227</v>
      </c>
      <c r="Z175" s="38" t="s">
        <v>227</v>
      </c>
      <c r="AA175" s="38" t="s">
        <v>227</v>
      </c>
      <c r="AB175" s="38" t="s">
        <v>227</v>
      </c>
      <c r="AC175" s="41" t="s">
        <v>141</v>
      </c>
      <c r="AD175" s="38" t="s">
        <v>227</v>
      </c>
    </row>
    <row r="176" spans="1:30" x14ac:dyDescent="0.2">
      <c r="A176" s="57" t="s">
        <v>97</v>
      </c>
      <c r="B176" s="64" t="s">
        <v>311</v>
      </c>
      <c r="C176" s="38" t="s">
        <v>227</v>
      </c>
      <c r="D176" s="38" t="s">
        <v>227</v>
      </c>
      <c r="E176" s="38" t="s">
        <v>227</v>
      </c>
      <c r="F176" s="38" t="s">
        <v>493</v>
      </c>
      <c r="G176" s="38" t="s">
        <v>227</v>
      </c>
      <c r="H176" s="38" t="s">
        <v>227</v>
      </c>
      <c r="I176" s="38" t="s">
        <v>227</v>
      </c>
      <c r="J176" s="38" t="s">
        <v>227</v>
      </c>
      <c r="K176" s="38" t="s">
        <v>227</v>
      </c>
      <c r="L176" s="38" t="s">
        <v>227</v>
      </c>
      <c r="M176" s="38" t="s">
        <v>227</v>
      </c>
      <c r="N176" s="38" t="s">
        <v>227</v>
      </c>
      <c r="O176" s="38" t="s">
        <v>227</v>
      </c>
      <c r="P176" s="38" t="s">
        <v>227</v>
      </c>
      <c r="Q176" s="38" t="s">
        <v>227</v>
      </c>
      <c r="R176" s="38" t="s">
        <v>227</v>
      </c>
      <c r="S176" s="38" t="s">
        <v>227</v>
      </c>
      <c r="T176" s="38" t="s">
        <v>227</v>
      </c>
      <c r="U176" s="41" t="s">
        <v>902</v>
      </c>
      <c r="V176" s="38" t="s">
        <v>227</v>
      </c>
      <c r="W176" s="38" t="s">
        <v>227</v>
      </c>
      <c r="X176" s="38" t="s">
        <v>227</v>
      </c>
      <c r="Y176" s="38" t="s">
        <v>227</v>
      </c>
      <c r="Z176" s="38" t="s">
        <v>227</v>
      </c>
      <c r="AA176" s="38" t="s">
        <v>227</v>
      </c>
      <c r="AB176" s="38" t="s">
        <v>227</v>
      </c>
      <c r="AC176" s="41" t="s">
        <v>141</v>
      </c>
      <c r="AD176" s="38" t="s">
        <v>227</v>
      </c>
    </row>
    <row r="177" spans="1:30" x14ac:dyDescent="0.2">
      <c r="A177" s="57" t="s">
        <v>648</v>
      </c>
      <c r="B177" s="64" t="s">
        <v>175</v>
      </c>
      <c r="C177" s="38" t="s">
        <v>227</v>
      </c>
      <c r="D177" s="38" t="s">
        <v>227</v>
      </c>
      <c r="E177" s="38" t="s">
        <v>227</v>
      </c>
      <c r="F177" s="41" t="s">
        <v>141</v>
      </c>
      <c r="G177" s="38" t="s">
        <v>227</v>
      </c>
      <c r="H177" s="38" t="s">
        <v>227</v>
      </c>
      <c r="I177" s="38" t="s">
        <v>227</v>
      </c>
      <c r="J177" s="38" t="s">
        <v>227</v>
      </c>
      <c r="K177" s="38" t="s">
        <v>227</v>
      </c>
      <c r="L177" s="38" t="s">
        <v>227</v>
      </c>
      <c r="M177" s="38" t="s">
        <v>227</v>
      </c>
      <c r="N177" s="38" t="s">
        <v>227</v>
      </c>
      <c r="O177" s="38" t="s">
        <v>227</v>
      </c>
      <c r="P177" s="38" t="s">
        <v>227</v>
      </c>
      <c r="Q177" s="38" t="s">
        <v>227</v>
      </c>
      <c r="R177" s="38" t="s">
        <v>227</v>
      </c>
      <c r="S177" s="38" t="s">
        <v>227</v>
      </c>
      <c r="T177" s="38" t="s">
        <v>227</v>
      </c>
      <c r="U177" s="41" t="s">
        <v>141</v>
      </c>
      <c r="V177" s="38" t="s">
        <v>227</v>
      </c>
      <c r="W177" s="38" t="s">
        <v>227</v>
      </c>
      <c r="X177" s="38" t="s">
        <v>227</v>
      </c>
      <c r="Y177" s="38" t="s">
        <v>227</v>
      </c>
      <c r="Z177" s="38" t="s">
        <v>227</v>
      </c>
      <c r="AA177" s="38" t="s">
        <v>227</v>
      </c>
      <c r="AB177" s="38" t="s">
        <v>227</v>
      </c>
      <c r="AC177" s="41" t="s">
        <v>141</v>
      </c>
      <c r="AD177" s="38" t="s">
        <v>227</v>
      </c>
    </row>
    <row r="178" spans="1:30" x14ac:dyDescent="0.2">
      <c r="A178" s="57" t="s">
        <v>98</v>
      </c>
      <c r="B178" s="64" t="s">
        <v>313</v>
      </c>
      <c r="C178" s="38" t="s">
        <v>227</v>
      </c>
      <c r="D178" s="38" t="s">
        <v>227</v>
      </c>
      <c r="E178" s="38" t="s">
        <v>227</v>
      </c>
      <c r="F178" s="38" t="s">
        <v>493</v>
      </c>
      <c r="G178" s="38" t="s">
        <v>227</v>
      </c>
      <c r="H178" s="38" t="s">
        <v>227</v>
      </c>
      <c r="I178" s="38" t="s">
        <v>227</v>
      </c>
      <c r="J178" s="38" t="s">
        <v>227</v>
      </c>
      <c r="K178" s="38" t="s">
        <v>227</v>
      </c>
      <c r="L178" s="38" t="s">
        <v>227</v>
      </c>
      <c r="M178" s="38" t="s">
        <v>227</v>
      </c>
      <c r="N178" s="38" t="s">
        <v>227</v>
      </c>
      <c r="O178" s="38" t="s">
        <v>227</v>
      </c>
      <c r="P178" s="38" t="s">
        <v>227</v>
      </c>
      <c r="Q178" s="38" t="s">
        <v>227</v>
      </c>
      <c r="R178" s="38" t="s">
        <v>227</v>
      </c>
      <c r="S178" s="38" t="s">
        <v>227</v>
      </c>
      <c r="T178" s="38" t="s">
        <v>227</v>
      </c>
      <c r="U178" s="41" t="s">
        <v>902</v>
      </c>
      <c r="V178" s="38" t="s">
        <v>227</v>
      </c>
      <c r="W178" s="38" t="s">
        <v>227</v>
      </c>
      <c r="X178" s="38" t="s">
        <v>227</v>
      </c>
      <c r="Y178" s="38" t="s">
        <v>227</v>
      </c>
      <c r="Z178" s="38" t="s">
        <v>227</v>
      </c>
      <c r="AA178" s="38" t="s">
        <v>227</v>
      </c>
      <c r="AB178" s="38" t="s">
        <v>227</v>
      </c>
      <c r="AC178" s="41" t="s">
        <v>141</v>
      </c>
      <c r="AD178" s="38" t="s">
        <v>227</v>
      </c>
    </row>
    <row r="179" spans="1:30" x14ac:dyDescent="0.2">
      <c r="A179" s="57" t="s">
        <v>21</v>
      </c>
      <c r="B179" s="64" t="s">
        <v>37</v>
      </c>
      <c r="C179" s="38" t="s">
        <v>227</v>
      </c>
      <c r="D179" s="38" t="s">
        <v>227</v>
      </c>
      <c r="E179" s="38" t="s">
        <v>227</v>
      </c>
      <c r="F179" s="38" t="s">
        <v>227</v>
      </c>
      <c r="G179" s="38" t="s">
        <v>227</v>
      </c>
      <c r="H179" s="38" t="s">
        <v>227</v>
      </c>
      <c r="I179" s="38" t="s">
        <v>227</v>
      </c>
      <c r="J179" s="38" t="s">
        <v>227</v>
      </c>
      <c r="K179" s="38" t="s">
        <v>227</v>
      </c>
      <c r="L179" s="38" t="s">
        <v>227</v>
      </c>
      <c r="M179" s="38" t="s">
        <v>227</v>
      </c>
      <c r="N179" s="38" t="s">
        <v>227</v>
      </c>
      <c r="O179" s="38" t="s">
        <v>227</v>
      </c>
      <c r="P179" s="38" t="s">
        <v>227</v>
      </c>
      <c r="Q179" s="38" t="s">
        <v>227</v>
      </c>
      <c r="R179" s="38" t="s">
        <v>227</v>
      </c>
      <c r="S179" s="38" t="s">
        <v>925</v>
      </c>
      <c r="T179" s="38" t="s">
        <v>227</v>
      </c>
      <c r="U179" s="38" t="s">
        <v>136</v>
      </c>
      <c r="V179" s="38" t="s">
        <v>136</v>
      </c>
      <c r="W179" s="38" t="s">
        <v>227</v>
      </c>
      <c r="X179" s="38" t="s">
        <v>227</v>
      </c>
      <c r="Y179" s="38" t="s">
        <v>227</v>
      </c>
      <c r="Z179" s="38" t="s">
        <v>227</v>
      </c>
      <c r="AA179" s="38" t="s">
        <v>227</v>
      </c>
      <c r="AB179" s="38" t="s">
        <v>227</v>
      </c>
      <c r="AC179" s="38" t="s">
        <v>227</v>
      </c>
      <c r="AD179" s="38" t="s">
        <v>227</v>
      </c>
    </row>
    <row r="180" spans="1:30" x14ac:dyDescent="0.2">
      <c r="A180" s="57" t="s">
        <v>314</v>
      </c>
      <c r="B180" s="64" t="s">
        <v>395</v>
      </c>
      <c r="C180" s="38" t="s">
        <v>227</v>
      </c>
      <c r="D180" s="38" t="s">
        <v>227</v>
      </c>
      <c r="E180" s="38" t="s">
        <v>227</v>
      </c>
      <c r="F180" s="38" t="s">
        <v>207</v>
      </c>
      <c r="G180" s="38" t="s">
        <v>227</v>
      </c>
      <c r="H180" s="38" t="s">
        <v>227</v>
      </c>
      <c r="I180" s="38" t="s">
        <v>227</v>
      </c>
      <c r="J180" s="38" t="s">
        <v>227</v>
      </c>
      <c r="K180" s="38" t="s">
        <v>227</v>
      </c>
      <c r="L180" s="38" t="s">
        <v>227</v>
      </c>
      <c r="M180" s="38" t="s">
        <v>227</v>
      </c>
      <c r="N180" s="38" t="s">
        <v>227</v>
      </c>
      <c r="O180" s="38" t="s">
        <v>227</v>
      </c>
      <c r="P180" s="38" t="s">
        <v>227</v>
      </c>
      <c r="Q180" s="38" t="s">
        <v>227</v>
      </c>
      <c r="R180" s="38" t="s">
        <v>227</v>
      </c>
      <c r="S180" s="38" t="s">
        <v>910</v>
      </c>
      <c r="T180" s="38" t="s">
        <v>227</v>
      </c>
      <c r="U180" s="38" t="s">
        <v>227</v>
      </c>
      <c r="V180" s="38" t="s">
        <v>227</v>
      </c>
      <c r="W180" s="38" t="s">
        <v>227</v>
      </c>
      <c r="X180" s="38" t="s">
        <v>227</v>
      </c>
      <c r="Y180" s="38" t="s">
        <v>227</v>
      </c>
      <c r="Z180" s="38" t="s">
        <v>227</v>
      </c>
      <c r="AA180" s="38" t="s">
        <v>227</v>
      </c>
      <c r="AB180" s="38" t="s">
        <v>227</v>
      </c>
      <c r="AC180" s="38" t="s">
        <v>227</v>
      </c>
      <c r="AD180" s="38" t="s">
        <v>227</v>
      </c>
    </row>
    <row r="181" spans="1:30" x14ac:dyDescent="0.2">
      <c r="A181" s="57" t="s">
        <v>166</v>
      </c>
      <c r="B181" s="64" t="s">
        <v>287</v>
      </c>
      <c r="C181" s="38" t="s">
        <v>227</v>
      </c>
      <c r="D181" s="38" t="s">
        <v>227</v>
      </c>
      <c r="E181" s="38" t="s">
        <v>227</v>
      </c>
      <c r="F181" s="38" t="s">
        <v>493</v>
      </c>
      <c r="G181" s="38" t="s">
        <v>227</v>
      </c>
      <c r="H181" s="38" t="s">
        <v>227</v>
      </c>
      <c r="I181" s="38" t="s">
        <v>227</v>
      </c>
      <c r="J181" s="38" t="s">
        <v>227</v>
      </c>
      <c r="K181" s="38" t="s">
        <v>227</v>
      </c>
      <c r="L181" s="38" t="s">
        <v>227</v>
      </c>
      <c r="M181" s="38" t="s">
        <v>227</v>
      </c>
      <c r="N181" s="38" t="s">
        <v>227</v>
      </c>
      <c r="O181" s="38" t="s">
        <v>227</v>
      </c>
      <c r="P181" s="38" t="s">
        <v>227</v>
      </c>
      <c r="Q181" s="38" t="s">
        <v>227</v>
      </c>
      <c r="R181" s="38" t="s">
        <v>227</v>
      </c>
      <c r="S181" s="38" t="s">
        <v>227</v>
      </c>
      <c r="T181" s="38" t="s">
        <v>227</v>
      </c>
      <c r="U181" s="38" t="s">
        <v>227</v>
      </c>
      <c r="V181" s="38" t="s">
        <v>227</v>
      </c>
      <c r="W181" s="38" t="s">
        <v>227</v>
      </c>
      <c r="X181" s="38" t="s">
        <v>227</v>
      </c>
      <c r="Y181" s="38" t="s">
        <v>227</v>
      </c>
      <c r="Z181" s="38" t="s">
        <v>227</v>
      </c>
      <c r="AA181" s="38" t="s">
        <v>227</v>
      </c>
      <c r="AB181" s="38" t="s">
        <v>227</v>
      </c>
      <c r="AC181" s="38" t="s">
        <v>227</v>
      </c>
      <c r="AD181" s="38" t="s">
        <v>227</v>
      </c>
    </row>
    <row r="182" spans="1:30" x14ac:dyDescent="0.2">
      <c r="A182" s="57" t="s">
        <v>511</v>
      </c>
      <c r="B182" s="64" t="s">
        <v>885</v>
      </c>
      <c r="C182" s="38" t="s">
        <v>227</v>
      </c>
      <c r="D182" s="38" t="s">
        <v>227</v>
      </c>
      <c r="E182" s="38" t="s">
        <v>227</v>
      </c>
      <c r="F182" s="38" t="s">
        <v>779</v>
      </c>
      <c r="G182" s="38" t="s">
        <v>227</v>
      </c>
      <c r="H182" s="38" t="s">
        <v>227</v>
      </c>
      <c r="I182" s="38" t="s">
        <v>227</v>
      </c>
      <c r="J182" s="38" t="s">
        <v>227</v>
      </c>
      <c r="K182" s="38" t="s">
        <v>227</v>
      </c>
      <c r="L182" s="38" t="s">
        <v>136</v>
      </c>
      <c r="M182" s="38" t="s">
        <v>227</v>
      </c>
      <c r="N182" s="38" t="s">
        <v>227</v>
      </c>
      <c r="O182" s="38" t="s">
        <v>227</v>
      </c>
      <c r="P182" s="38" t="s">
        <v>227</v>
      </c>
      <c r="Q182" s="38" t="s">
        <v>227</v>
      </c>
      <c r="R182" s="38" t="s">
        <v>227</v>
      </c>
      <c r="S182" s="38" t="s">
        <v>227</v>
      </c>
      <c r="T182" s="38" t="s">
        <v>227</v>
      </c>
      <c r="U182" s="38" t="s">
        <v>227</v>
      </c>
      <c r="V182" s="38" t="s">
        <v>227</v>
      </c>
      <c r="W182" s="38" t="s">
        <v>227</v>
      </c>
      <c r="X182" s="38" t="s">
        <v>227</v>
      </c>
      <c r="Y182" s="38" t="s">
        <v>227</v>
      </c>
      <c r="Z182" s="38" t="s">
        <v>227</v>
      </c>
      <c r="AA182" s="38" t="s">
        <v>227</v>
      </c>
      <c r="AB182" s="38" t="s">
        <v>227</v>
      </c>
      <c r="AC182" s="38" t="s">
        <v>224</v>
      </c>
      <c r="AD182" s="38" t="s">
        <v>227</v>
      </c>
    </row>
    <row r="183" spans="1:30" x14ac:dyDescent="0.2">
      <c r="A183" s="57" t="s">
        <v>315</v>
      </c>
      <c r="B183" s="64" t="s">
        <v>316</v>
      </c>
      <c r="C183" s="38" t="s">
        <v>227</v>
      </c>
      <c r="D183" s="38" t="s">
        <v>227</v>
      </c>
      <c r="E183" s="38" t="s">
        <v>227</v>
      </c>
      <c r="F183" s="38" t="s">
        <v>207</v>
      </c>
      <c r="G183" s="38" t="s">
        <v>227</v>
      </c>
      <c r="H183" s="38" t="s">
        <v>227</v>
      </c>
      <c r="I183" s="38" t="s">
        <v>227</v>
      </c>
      <c r="J183" s="38" t="s">
        <v>227</v>
      </c>
      <c r="K183" s="38" t="s">
        <v>227</v>
      </c>
      <c r="L183" s="38" t="s">
        <v>227</v>
      </c>
      <c r="M183" s="38" t="s">
        <v>227</v>
      </c>
      <c r="N183" s="38" t="s">
        <v>227</v>
      </c>
      <c r="O183" s="38" t="s">
        <v>227</v>
      </c>
      <c r="P183" s="38" t="s">
        <v>227</v>
      </c>
      <c r="Q183" s="38" t="s">
        <v>227</v>
      </c>
      <c r="R183" s="38" t="s">
        <v>227</v>
      </c>
      <c r="S183" s="38" t="s">
        <v>227</v>
      </c>
      <c r="T183" s="38" t="s">
        <v>227</v>
      </c>
      <c r="U183" s="38" t="s">
        <v>227</v>
      </c>
      <c r="V183" s="38" t="s">
        <v>227</v>
      </c>
      <c r="W183" s="38" t="s">
        <v>227</v>
      </c>
      <c r="X183" s="38" t="s">
        <v>227</v>
      </c>
      <c r="Y183" s="38" t="s">
        <v>227</v>
      </c>
      <c r="Z183" s="38" t="s">
        <v>227</v>
      </c>
      <c r="AA183" s="38" t="s">
        <v>227</v>
      </c>
      <c r="AB183" s="38" t="s">
        <v>227</v>
      </c>
      <c r="AC183" s="38" t="s">
        <v>227</v>
      </c>
      <c r="AD183" s="38" t="s">
        <v>227</v>
      </c>
    </row>
    <row r="184" spans="1:30" x14ac:dyDescent="0.2">
      <c r="A184" s="57" t="s">
        <v>317</v>
      </c>
      <c r="B184" s="64" t="s">
        <v>318</v>
      </c>
      <c r="C184" s="38" t="s">
        <v>227</v>
      </c>
      <c r="D184" s="38" t="s">
        <v>227</v>
      </c>
      <c r="E184" s="38" t="s">
        <v>227</v>
      </c>
      <c r="F184" s="38" t="s">
        <v>778</v>
      </c>
      <c r="G184" s="38" t="s">
        <v>227</v>
      </c>
      <c r="H184" s="38" t="s">
        <v>227</v>
      </c>
      <c r="I184" s="38" t="s">
        <v>227</v>
      </c>
      <c r="J184" s="38" t="s">
        <v>227</v>
      </c>
      <c r="K184" s="38" t="s">
        <v>227</v>
      </c>
      <c r="L184" s="38" t="s">
        <v>227</v>
      </c>
      <c r="M184" s="38" t="s">
        <v>227</v>
      </c>
      <c r="N184" s="38" t="s">
        <v>227</v>
      </c>
      <c r="O184" s="38" t="s">
        <v>227</v>
      </c>
      <c r="P184" s="38" t="s">
        <v>227</v>
      </c>
      <c r="Q184" s="38" t="s">
        <v>227</v>
      </c>
      <c r="R184" s="38" t="s">
        <v>227</v>
      </c>
      <c r="S184" s="38" t="s">
        <v>227</v>
      </c>
      <c r="T184" s="38" t="s">
        <v>227</v>
      </c>
      <c r="U184" s="38" t="s">
        <v>227</v>
      </c>
      <c r="V184" s="38" t="s">
        <v>227</v>
      </c>
      <c r="W184" s="38" t="s">
        <v>227</v>
      </c>
      <c r="X184" s="38" t="s">
        <v>227</v>
      </c>
      <c r="Y184" s="38" t="s">
        <v>227</v>
      </c>
      <c r="Z184" s="38" t="s">
        <v>227</v>
      </c>
      <c r="AA184" s="38" t="s">
        <v>227</v>
      </c>
      <c r="AB184" s="38" t="s">
        <v>227</v>
      </c>
      <c r="AC184" s="38" t="s">
        <v>227</v>
      </c>
      <c r="AD184" s="38" t="s">
        <v>227</v>
      </c>
    </row>
    <row r="185" spans="1:30" x14ac:dyDescent="0.2">
      <c r="A185" s="57" t="s">
        <v>319</v>
      </c>
      <c r="B185" s="64" t="s">
        <v>320</v>
      </c>
      <c r="C185" s="38" t="s">
        <v>227</v>
      </c>
      <c r="D185" s="38" t="s">
        <v>227</v>
      </c>
      <c r="E185" s="38" t="s">
        <v>227</v>
      </c>
      <c r="F185" s="38" t="s">
        <v>493</v>
      </c>
      <c r="G185" s="38" t="s">
        <v>227</v>
      </c>
      <c r="H185" s="38" t="s">
        <v>227</v>
      </c>
      <c r="I185" s="38" t="s">
        <v>227</v>
      </c>
      <c r="J185" s="38" t="s">
        <v>227</v>
      </c>
      <c r="K185" s="38" t="s">
        <v>227</v>
      </c>
      <c r="L185" s="38" t="s">
        <v>227</v>
      </c>
      <c r="M185" s="38" t="s">
        <v>227</v>
      </c>
      <c r="N185" s="38" t="s">
        <v>227</v>
      </c>
      <c r="O185" s="38" t="s">
        <v>227</v>
      </c>
      <c r="P185" s="38" t="s">
        <v>227</v>
      </c>
      <c r="Q185" s="38" t="s">
        <v>227</v>
      </c>
      <c r="R185" s="38" t="s">
        <v>227</v>
      </c>
      <c r="S185" s="38" t="s">
        <v>227</v>
      </c>
      <c r="T185" s="38" t="s">
        <v>227</v>
      </c>
      <c r="U185" s="38" t="s">
        <v>227</v>
      </c>
      <c r="V185" s="38" t="s">
        <v>227</v>
      </c>
      <c r="W185" s="38" t="s">
        <v>227</v>
      </c>
      <c r="X185" s="38" t="s">
        <v>227</v>
      </c>
      <c r="Y185" s="38" t="s">
        <v>227</v>
      </c>
      <c r="Z185" s="38" t="s">
        <v>227</v>
      </c>
      <c r="AA185" s="38" t="s">
        <v>227</v>
      </c>
      <c r="AB185" s="38" t="s">
        <v>227</v>
      </c>
      <c r="AC185" s="38" t="s">
        <v>227</v>
      </c>
      <c r="AD185" s="38" t="s">
        <v>227</v>
      </c>
    </row>
    <row r="186" spans="1:30" x14ac:dyDescent="0.2">
      <c r="A186" s="57" t="s">
        <v>321</v>
      </c>
      <c r="B186" s="64" t="s">
        <v>277</v>
      </c>
      <c r="C186" s="38" t="s">
        <v>227</v>
      </c>
      <c r="D186" s="38" t="s">
        <v>227</v>
      </c>
      <c r="E186" s="38" t="s">
        <v>227</v>
      </c>
      <c r="F186" s="38" t="s">
        <v>776</v>
      </c>
      <c r="G186" s="38" t="s">
        <v>227</v>
      </c>
      <c r="H186" s="38" t="s">
        <v>227</v>
      </c>
      <c r="I186" s="38" t="s">
        <v>227</v>
      </c>
      <c r="J186" s="38" t="s">
        <v>227</v>
      </c>
      <c r="K186" s="38" t="s">
        <v>227</v>
      </c>
      <c r="L186" s="38" t="s">
        <v>227</v>
      </c>
      <c r="M186" s="38" t="s">
        <v>227</v>
      </c>
      <c r="N186" s="38" t="s">
        <v>227</v>
      </c>
      <c r="O186" s="38" t="s">
        <v>227</v>
      </c>
      <c r="P186" s="38" t="s">
        <v>227</v>
      </c>
      <c r="Q186" s="38" t="s">
        <v>227</v>
      </c>
      <c r="R186" s="38" t="s">
        <v>227</v>
      </c>
      <c r="S186" s="38" t="s">
        <v>227</v>
      </c>
      <c r="T186" s="38" t="s">
        <v>227</v>
      </c>
      <c r="U186" s="38" t="s">
        <v>227</v>
      </c>
      <c r="V186" s="38" t="s">
        <v>227</v>
      </c>
      <c r="W186" s="38" t="s">
        <v>227</v>
      </c>
      <c r="X186" s="38" t="s">
        <v>227</v>
      </c>
      <c r="Y186" s="38" t="s">
        <v>227</v>
      </c>
      <c r="Z186" s="38" t="s">
        <v>227</v>
      </c>
      <c r="AA186" s="38" t="s">
        <v>227</v>
      </c>
      <c r="AB186" s="38" t="s">
        <v>227</v>
      </c>
      <c r="AC186" s="38" t="s">
        <v>227</v>
      </c>
      <c r="AD186" s="38" t="s">
        <v>227</v>
      </c>
    </row>
    <row r="187" spans="1:30" x14ac:dyDescent="0.2">
      <c r="A187" s="57" t="s">
        <v>161</v>
      </c>
      <c r="B187" s="64" t="s">
        <v>162</v>
      </c>
      <c r="C187" s="38" t="s">
        <v>227</v>
      </c>
      <c r="D187" s="38" t="s">
        <v>227</v>
      </c>
      <c r="E187" s="38" t="s">
        <v>207</v>
      </c>
      <c r="F187" s="38" t="s">
        <v>776</v>
      </c>
      <c r="G187" s="38" t="s">
        <v>227</v>
      </c>
      <c r="H187" s="38" t="s">
        <v>227</v>
      </c>
      <c r="I187" s="38" t="s">
        <v>227</v>
      </c>
      <c r="J187" s="38" t="s">
        <v>227</v>
      </c>
      <c r="K187" s="38" t="s">
        <v>227</v>
      </c>
      <c r="L187" s="38" t="s">
        <v>227</v>
      </c>
      <c r="M187" s="38" t="s">
        <v>227</v>
      </c>
      <c r="N187" s="38" t="s">
        <v>227</v>
      </c>
      <c r="O187" s="38" t="s">
        <v>227</v>
      </c>
      <c r="P187" s="38" t="s">
        <v>227</v>
      </c>
      <c r="Q187" s="38" t="s">
        <v>227</v>
      </c>
      <c r="R187" s="38" t="s">
        <v>227</v>
      </c>
      <c r="S187" s="38" t="s">
        <v>227</v>
      </c>
      <c r="T187" s="38" t="s">
        <v>227</v>
      </c>
      <c r="U187" s="38" t="s">
        <v>227</v>
      </c>
      <c r="V187" s="38" t="s">
        <v>227</v>
      </c>
      <c r="W187" s="38" t="s">
        <v>227</v>
      </c>
      <c r="X187" s="38" t="s">
        <v>227</v>
      </c>
      <c r="Y187" s="38" t="s">
        <v>227</v>
      </c>
      <c r="Z187" s="38" t="s">
        <v>227</v>
      </c>
      <c r="AA187" s="38" t="s">
        <v>227</v>
      </c>
      <c r="AB187" s="38" t="s">
        <v>227</v>
      </c>
      <c r="AC187" s="38" t="s">
        <v>227</v>
      </c>
      <c r="AD187" s="38" t="s">
        <v>227</v>
      </c>
    </row>
    <row r="188" spans="1:30" x14ac:dyDescent="0.2">
      <c r="A188" s="57" t="s">
        <v>163</v>
      </c>
      <c r="B188" s="64" t="s">
        <v>526</v>
      </c>
      <c r="C188" s="38" t="s">
        <v>227</v>
      </c>
      <c r="D188" s="38" t="s">
        <v>227</v>
      </c>
      <c r="E188" s="38" t="s">
        <v>207</v>
      </c>
      <c r="F188" s="38" t="s">
        <v>776</v>
      </c>
      <c r="G188" s="38" t="s">
        <v>227</v>
      </c>
      <c r="H188" s="38" t="s">
        <v>227</v>
      </c>
      <c r="I188" s="38" t="s">
        <v>227</v>
      </c>
      <c r="J188" s="38" t="s">
        <v>227</v>
      </c>
      <c r="K188" s="38" t="s">
        <v>227</v>
      </c>
      <c r="L188" s="38" t="s">
        <v>227</v>
      </c>
      <c r="M188" s="38" t="s">
        <v>227</v>
      </c>
      <c r="N188" s="38" t="s">
        <v>227</v>
      </c>
      <c r="O188" s="38" t="s">
        <v>227</v>
      </c>
      <c r="P188" s="38" t="s">
        <v>227</v>
      </c>
      <c r="Q188" s="38" t="s">
        <v>227</v>
      </c>
      <c r="R188" s="38" t="s">
        <v>227</v>
      </c>
      <c r="S188" s="38" t="s">
        <v>227</v>
      </c>
      <c r="T188" s="38" t="s">
        <v>227</v>
      </c>
      <c r="U188" s="38" t="s">
        <v>227</v>
      </c>
      <c r="V188" s="38" t="s">
        <v>227</v>
      </c>
      <c r="W188" s="38" t="s">
        <v>227</v>
      </c>
      <c r="X188" s="38" t="s">
        <v>227</v>
      </c>
      <c r="Y188" s="38" t="s">
        <v>227</v>
      </c>
      <c r="Z188" s="38" t="s">
        <v>227</v>
      </c>
      <c r="AA188" s="38" t="s">
        <v>227</v>
      </c>
      <c r="AB188" s="38" t="s">
        <v>227</v>
      </c>
      <c r="AC188" s="38" t="s">
        <v>227</v>
      </c>
      <c r="AD188" s="38" t="s">
        <v>227</v>
      </c>
    </row>
    <row r="189" spans="1:30" x14ac:dyDescent="0.2">
      <c r="A189" s="57" t="s">
        <v>169</v>
      </c>
      <c r="B189" s="64" t="s">
        <v>170</v>
      </c>
      <c r="C189" s="38" t="s">
        <v>227</v>
      </c>
      <c r="D189" s="38" t="s">
        <v>227</v>
      </c>
      <c r="E189" s="38" t="s">
        <v>952</v>
      </c>
      <c r="F189" s="38" t="s">
        <v>776</v>
      </c>
      <c r="G189" s="38" t="s">
        <v>227</v>
      </c>
      <c r="H189" s="38" t="s">
        <v>227</v>
      </c>
      <c r="I189" s="38" t="s">
        <v>227</v>
      </c>
      <c r="J189" s="38" t="s">
        <v>227</v>
      </c>
      <c r="K189" s="38" t="s">
        <v>227</v>
      </c>
      <c r="L189" s="38" t="s">
        <v>227</v>
      </c>
      <c r="M189" s="38" t="s">
        <v>227</v>
      </c>
      <c r="N189" s="38" t="s">
        <v>227</v>
      </c>
      <c r="O189" s="38" t="s">
        <v>227</v>
      </c>
      <c r="P189" s="38" t="s">
        <v>227</v>
      </c>
      <c r="Q189" s="38" t="s">
        <v>227</v>
      </c>
      <c r="R189" s="38" t="s">
        <v>227</v>
      </c>
      <c r="S189" s="38" t="s">
        <v>227</v>
      </c>
      <c r="T189" s="38" t="s">
        <v>227</v>
      </c>
      <c r="U189" s="38" t="s">
        <v>227</v>
      </c>
      <c r="V189" s="38" t="s">
        <v>227</v>
      </c>
      <c r="W189" s="38" t="s">
        <v>227</v>
      </c>
      <c r="X189" s="38" t="s">
        <v>227</v>
      </c>
      <c r="Y189" s="38" t="s">
        <v>227</v>
      </c>
      <c r="Z189" s="38" t="s">
        <v>227</v>
      </c>
      <c r="AA189" s="38" t="s">
        <v>227</v>
      </c>
      <c r="AB189" s="38" t="s">
        <v>227</v>
      </c>
      <c r="AC189" s="38" t="s">
        <v>227</v>
      </c>
      <c r="AD189" s="38" t="s">
        <v>227</v>
      </c>
    </row>
    <row r="190" spans="1:30" x14ac:dyDescent="0.2">
      <c r="A190" s="57" t="s">
        <v>101</v>
      </c>
      <c r="B190" s="64" t="s">
        <v>199</v>
      </c>
      <c r="C190" s="38" t="s">
        <v>227</v>
      </c>
      <c r="D190" s="38" t="s">
        <v>227</v>
      </c>
      <c r="E190" s="38" t="s">
        <v>227</v>
      </c>
      <c r="F190" s="38" t="s">
        <v>493</v>
      </c>
      <c r="G190" s="38" t="s">
        <v>227</v>
      </c>
      <c r="H190" s="38" t="s">
        <v>227</v>
      </c>
      <c r="I190" s="38" t="s">
        <v>227</v>
      </c>
      <c r="J190" s="38" t="s">
        <v>227</v>
      </c>
      <c r="K190" s="38" t="s">
        <v>227</v>
      </c>
      <c r="L190" s="38" t="s">
        <v>227</v>
      </c>
      <c r="M190" s="38" t="s">
        <v>227</v>
      </c>
      <c r="N190" s="38" t="s">
        <v>227</v>
      </c>
      <c r="O190" s="38" t="s">
        <v>136</v>
      </c>
      <c r="P190" s="38" t="s">
        <v>227</v>
      </c>
      <c r="Q190" s="38" t="s">
        <v>227</v>
      </c>
      <c r="R190" s="38" t="s">
        <v>227</v>
      </c>
      <c r="S190" s="38" t="s">
        <v>227</v>
      </c>
      <c r="T190" s="38" t="s">
        <v>227</v>
      </c>
      <c r="U190" s="38" t="s">
        <v>227</v>
      </c>
      <c r="V190" s="38" t="s">
        <v>227</v>
      </c>
      <c r="W190" s="38" t="s">
        <v>227</v>
      </c>
      <c r="X190" s="38" t="s">
        <v>136</v>
      </c>
      <c r="Y190" s="38" t="s">
        <v>227</v>
      </c>
      <c r="Z190" s="38" t="s">
        <v>227</v>
      </c>
      <c r="AA190" s="38" t="s">
        <v>227</v>
      </c>
      <c r="AB190" s="38" t="s">
        <v>227</v>
      </c>
      <c r="AC190" s="38" t="s">
        <v>227</v>
      </c>
      <c r="AD190" s="38" t="s">
        <v>227</v>
      </c>
    </row>
    <row r="191" spans="1:30" x14ac:dyDescent="0.2">
      <c r="A191" s="57" t="s">
        <v>171</v>
      </c>
      <c r="B191" s="64" t="s">
        <v>322</v>
      </c>
      <c r="C191" s="38" t="s">
        <v>227</v>
      </c>
      <c r="D191" s="38" t="s">
        <v>227</v>
      </c>
      <c r="E191" s="38" t="s">
        <v>227</v>
      </c>
      <c r="F191" s="38" t="s">
        <v>776</v>
      </c>
      <c r="G191" s="38" t="s">
        <v>227</v>
      </c>
      <c r="H191" s="38" t="s">
        <v>227</v>
      </c>
      <c r="I191" s="38" t="s">
        <v>227</v>
      </c>
      <c r="J191" s="38" t="s">
        <v>227</v>
      </c>
      <c r="K191" s="38" t="s">
        <v>227</v>
      </c>
      <c r="L191" s="38" t="s">
        <v>227</v>
      </c>
      <c r="M191" s="38" t="s">
        <v>227</v>
      </c>
      <c r="N191" s="38" t="s">
        <v>227</v>
      </c>
      <c r="O191" s="38" t="s">
        <v>227</v>
      </c>
      <c r="P191" s="38" t="s">
        <v>227</v>
      </c>
      <c r="Q191" s="38" t="s">
        <v>227</v>
      </c>
      <c r="R191" s="38" t="s">
        <v>227</v>
      </c>
      <c r="S191" s="38" t="s">
        <v>227</v>
      </c>
      <c r="T191" s="38" t="s">
        <v>227</v>
      </c>
      <c r="U191" s="38" t="s">
        <v>227</v>
      </c>
      <c r="V191" s="38" t="s">
        <v>227</v>
      </c>
      <c r="W191" s="38" t="s">
        <v>227</v>
      </c>
      <c r="X191" s="38" t="s">
        <v>227</v>
      </c>
      <c r="Y191" s="38" t="s">
        <v>227</v>
      </c>
      <c r="Z191" s="38" t="s">
        <v>227</v>
      </c>
      <c r="AA191" s="38" t="s">
        <v>227</v>
      </c>
      <c r="AB191" s="38" t="s">
        <v>227</v>
      </c>
      <c r="AC191" s="38" t="s">
        <v>227</v>
      </c>
      <c r="AD191" s="38" t="s">
        <v>227</v>
      </c>
    </row>
    <row r="192" spans="1:30" x14ac:dyDescent="0.2">
      <c r="A192" s="57" t="s">
        <v>323</v>
      </c>
      <c r="B192" s="64" t="s">
        <v>324</v>
      </c>
      <c r="C192" s="38" t="s">
        <v>227</v>
      </c>
      <c r="D192" s="38" t="s">
        <v>227</v>
      </c>
      <c r="E192" s="38" t="s">
        <v>227</v>
      </c>
      <c r="F192" s="38" t="s">
        <v>776</v>
      </c>
      <c r="G192" s="38" t="s">
        <v>227</v>
      </c>
      <c r="H192" s="38" t="s">
        <v>227</v>
      </c>
      <c r="I192" s="38" t="s">
        <v>227</v>
      </c>
      <c r="J192" s="38" t="s">
        <v>227</v>
      </c>
      <c r="K192" s="38" t="s">
        <v>227</v>
      </c>
      <c r="L192" s="38" t="s">
        <v>227</v>
      </c>
      <c r="M192" s="38" t="s">
        <v>227</v>
      </c>
      <c r="N192" s="38" t="s">
        <v>227</v>
      </c>
      <c r="O192" s="38" t="s">
        <v>227</v>
      </c>
      <c r="P192" s="38" t="s">
        <v>227</v>
      </c>
      <c r="Q192" s="38" t="s">
        <v>227</v>
      </c>
      <c r="R192" s="38" t="s">
        <v>227</v>
      </c>
      <c r="S192" s="38" t="s">
        <v>227</v>
      </c>
      <c r="T192" s="38" t="s">
        <v>227</v>
      </c>
      <c r="U192" s="38" t="s">
        <v>227</v>
      </c>
      <c r="V192" s="38" t="s">
        <v>227</v>
      </c>
      <c r="W192" s="38" t="s">
        <v>227</v>
      </c>
      <c r="X192" s="38" t="s">
        <v>227</v>
      </c>
      <c r="Y192" s="38" t="s">
        <v>227</v>
      </c>
      <c r="Z192" s="38" t="s">
        <v>227</v>
      </c>
      <c r="AA192" s="38" t="s">
        <v>227</v>
      </c>
      <c r="AB192" s="38" t="s">
        <v>227</v>
      </c>
      <c r="AC192" s="38" t="s">
        <v>227</v>
      </c>
      <c r="AD192" s="38" t="s">
        <v>227</v>
      </c>
    </row>
    <row r="193" spans="1:30" x14ac:dyDescent="0.2">
      <c r="A193" s="57" t="s">
        <v>325</v>
      </c>
      <c r="B193" s="64" t="s">
        <v>287</v>
      </c>
      <c r="C193" s="38" t="s">
        <v>227</v>
      </c>
      <c r="D193" s="38" t="s">
        <v>227</v>
      </c>
      <c r="E193" s="38" t="s">
        <v>227</v>
      </c>
      <c r="F193" s="38" t="s">
        <v>776</v>
      </c>
      <c r="G193" s="38" t="s">
        <v>227</v>
      </c>
      <c r="H193" s="38" t="s">
        <v>227</v>
      </c>
      <c r="I193" s="38" t="s">
        <v>227</v>
      </c>
      <c r="J193" s="38" t="s">
        <v>227</v>
      </c>
      <c r="K193" s="38" t="s">
        <v>227</v>
      </c>
      <c r="L193" s="38" t="s">
        <v>227</v>
      </c>
      <c r="M193" s="38" t="s">
        <v>227</v>
      </c>
      <c r="N193" s="38" t="s">
        <v>227</v>
      </c>
      <c r="O193" s="38" t="s">
        <v>227</v>
      </c>
      <c r="P193" s="38" t="s">
        <v>227</v>
      </c>
      <c r="Q193" s="38" t="s">
        <v>227</v>
      </c>
      <c r="R193" s="38" t="s">
        <v>227</v>
      </c>
      <c r="S193" s="38" t="s">
        <v>227</v>
      </c>
      <c r="T193" s="38" t="s">
        <v>227</v>
      </c>
      <c r="U193" s="38" t="s">
        <v>227</v>
      </c>
      <c r="V193" s="38" t="s">
        <v>227</v>
      </c>
      <c r="W193" s="38" t="s">
        <v>227</v>
      </c>
      <c r="X193" s="38" t="s">
        <v>227</v>
      </c>
      <c r="Y193" s="38" t="s">
        <v>227</v>
      </c>
      <c r="Z193" s="38" t="s">
        <v>227</v>
      </c>
      <c r="AA193" s="38" t="s">
        <v>227</v>
      </c>
      <c r="AB193" s="38" t="s">
        <v>227</v>
      </c>
      <c r="AC193" s="38" t="s">
        <v>227</v>
      </c>
      <c r="AD193" s="38" t="s">
        <v>227</v>
      </c>
    </row>
    <row r="194" spans="1:30" x14ac:dyDescent="0.2">
      <c r="A194" s="57" t="s">
        <v>326</v>
      </c>
      <c r="B194" s="64" t="s">
        <v>327</v>
      </c>
      <c r="C194" s="38" t="s">
        <v>227</v>
      </c>
      <c r="D194" s="38" t="s">
        <v>227</v>
      </c>
      <c r="E194" s="38" t="s">
        <v>227</v>
      </c>
      <c r="F194" s="38" t="s">
        <v>776</v>
      </c>
      <c r="G194" s="38" t="s">
        <v>227</v>
      </c>
      <c r="H194" s="38" t="s">
        <v>227</v>
      </c>
      <c r="I194" s="38" t="s">
        <v>227</v>
      </c>
      <c r="J194" s="38" t="s">
        <v>227</v>
      </c>
      <c r="K194" s="38" t="s">
        <v>227</v>
      </c>
      <c r="L194" s="38" t="s">
        <v>227</v>
      </c>
      <c r="M194" s="38" t="s">
        <v>227</v>
      </c>
      <c r="N194" s="38" t="s">
        <v>227</v>
      </c>
      <c r="O194" s="38" t="s">
        <v>227</v>
      </c>
      <c r="P194" s="38" t="s">
        <v>227</v>
      </c>
      <c r="Q194" s="38" t="s">
        <v>227</v>
      </c>
      <c r="R194" s="38" t="s">
        <v>227</v>
      </c>
      <c r="S194" s="38" t="s">
        <v>227</v>
      </c>
      <c r="T194" s="38" t="s">
        <v>227</v>
      </c>
      <c r="U194" s="38" t="s">
        <v>227</v>
      </c>
      <c r="V194" s="38" t="s">
        <v>227</v>
      </c>
      <c r="W194" s="38" t="s">
        <v>227</v>
      </c>
      <c r="X194" s="38" t="s">
        <v>227</v>
      </c>
      <c r="Y194" s="38" t="s">
        <v>227</v>
      </c>
      <c r="Z194" s="38" t="s">
        <v>227</v>
      </c>
      <c r="AA194" s="38" t="s">
        <v>227</v>
      </c>
      <c r="AB194" s="38" t="s">
        <v>227</v>
      </c>
      <c r="AC194" s="38" t="s">
        <v>227</v>
      </c>
      <c r="AD194" s="38" t="s">
        <v>227</v>
      </c>
    </row>
    <row r="195" spans="1:30" x14ac:dyDescent="0.2">
      <c r="A195" s="57" t="s">
        <v>328</v>
      </c>
      <c r="B195" s="64" t="s">
        <v>329</v>
      </c>
      <c r="C195" s="38" t="s">
        <v>227</v>
      </c>
      <c r="D195" s="38" t="s">
        <v>227</v>
      </c>
      <c r="E195" s="38" t="s">
        <v>227</v>
      </c>
      <c r="F195" s="38" t="s">
        <v>207</v>
      </c>
      <c r="G195" s="38" t="s">
        <v>227</v>
      </c>
      <c r="H195" s="38" t="s">
        <v>227</v>
      </c>
      <c r="I195" s="38" t="s">
        <v>227</v>
      </c>
      <c r="J195" s="38" t="s">
        <v>227</v>
      </c>
      <c r="K195" s="38" t="s">
        <v>227</v>
      </c>
      <c r="L195" s="38" t="s">
        <v>227</v>
      </c>
      <c r="M195" s="38" t="s">
        <v>227</v>
      </c>
      <c r="N195" s="38" t="s">
        <v>227</v>
      </c>
      <c r="O195" s="38" t="s">
        <v>227</v>
      </c>
      <c r="P195" s="38" t="s">
        <v>227</v>
      </c>
      <c r="Q195" s="38" t="s">
        <v>227</v>
      </c>
      <c r="R195" s="38" t="s">
        <v>227</v>
      </c>
      <c r="S195" s="38" t="s">
        <v>227</v>
      </c>
      <c r="T195" s="38" t="s">
        <v>227</v>
      </c>
      <c r="U195" s="38" t="s">
        <v>227</v>
      </c>
      <c r="V195" s="38" t="s">
        <v>227</v>
      </c>
      <c r="W195" s="38" t="s">
        <v>227</v>
      </c>
      <c r="X195" s="38" t="s">
        <v>227</v>
      </c>
      <c r="Y195" s="38" t="s">
        <v>227</v>
      </c>
      <c r="Z195" s="38" t="s">
        <v>227</v>
      </c>
      <c r="AA195" s="38" t="s">
        <v>227</v>
      </c>
      <c r="AB195" s="38" t="s">
        <v>227</v>
      </c>
      <c r="AC195" s="38" t="s">
        <v>227</v>
      </c>
      <c r="AD195" s="38" t="s">
        <v>227</v>
      </c>
    </row>
    <row r="196" spans="1:30" x14ac:dyDescent="0.2">
      <c r="A196" s="57" t="s">
        <v>330</v>
      </c>
      <c r="B196" s="64" t="s">
        <v>287</v>
      </c>
      <c r="C196" s="38" t="s">
        <v>227</v>
      </c>
      <c r="D196" s="38" t="s">
        <v>227</v>
      </c>
      <c r="E196" s="38" t="s">
        <v>227</v>
      </c>
      <c r="F196" s="38" t="s">
        <v>776</v>
      </c>
      <c r="G196" s="38" t="s">
        <v>227</v>
      </c>
      <c r="H196" s="38" t="s">
        <v>227</v>
      </c>
      <c r="I196" s="38" t="s">
        <v>227</v>
      </c>
      <c r="J196" s="38" t="s">
        <v>227</v>
      </c>
      <c r="K196" s="38" t="s">
        <v>227</v>
      </c>
      <c r="L196" s="38" t="s">
        <v>227</v>
      </c>
      <c r="M196" s="38" t="s">
        <v>227</v>
      </c>
      <c r="N196" s="38" t="s">
        <v>227</v>
      </c>
      <c r="O196" s="38" t="s">
        <v>227</v>
      </c>
      <c r="P196" s="38" t="s">
        <v>227</v>
      </c>
      <c r="Q196" s="38" t="s">
        <v>227</v>
      </c>
      <c r="R196" s="38" t="s">
        <v>227</v>
      </c>
      <c r="S196" s="38" t="s">
        <v>227</v>
      </c>
      <c r="T196" s="38" t="s">
        <v>227</v>
      </c>
      <c r="U196" s="38" t="s">
        <v>227</v>
      </c>
      <c r="V196" s="38" t="s">
        <v>227</v>
      </c>
      <c r="W196" s="38" t="s">
        <v>227</v>
      </c>
      <c r="X196" s="38" t="s">
        <v>227</v>
      </c>
      <c r="Y196" s="38" t="s">
        <v>227</v>
      </c>
      <c r="Z196" s="38" t="s">
        <v>227</v>
      </c>
      <c r="AA196" s="38" t="s">
        <v>227</v>
      </c>
      <c r="AB196" s="38" t="s">
        <v>227</v>
      </c>
      <c r="AC196" s="38" t="s">
        <v>227</v>
      </c>
      <c r="AD196" s="38" t="s">
        <v>227</v>
      </c>
    </row>
    <row r="197" spans="1:30" x14ac:dyDescent="0.2">
      <c r="A197" s="57" t="s">
        <v>331</v>
      </c>
      <c r="B197" s="64" t="s">
        <v>332</v>
      </c>
      <c r="C197" s="38" t="s">
        <v>227</v>
      </c>
      <c r="D197" s="38" t="s">
        <v>227</v>
      </c>
      <c r="E197" s="38" t="s">
        <v>227</v>
      </c>
      <c r="F197" s="38" t="s">
        <v>493</v>
      </c>
      <c r="G197" s="38" t="s">
        <v>227</v>
      </c>
      <c r="H197" s="38" t="s">
        <v>227</v>
      </c>
      <c r="I197" s="38" t="s">
        <v>227</v>
      </c>
      <c r="J197" s="38" t="s">
        <v>136</v>
      </c>
      <c r="K197" s="38" t="s">
        <v>227</v>
      </c>
      <c r="L197" s="38" t="s">
        <v>227</v>
      </c>
      <c r="M197" s="38" t="s">
        <v>227</v>
      </c>
      <c r="N197" s="38" t="s">
        <v>227</v>
      </c>
      <c r="O197" s="38" t="s">
        <v>227</v>
      </c>
      <c r="P197" s="38" t="s">
        <v>227</v>
      </c>
      <c r="Q197" s="38" t="s">
        <v>227</v>
      </c>
      <c r="R197" s="38" t="s">
        <v>227</v>
      </c>
      <c r="S197" s="38" t="s">
        <v>909</v>
      </c>
      <c r="T197" s="38" t="s">
        <v>227</v>
      </c>
      <c r="U197" s="38" t="s">
        <v>136</v>
      </c>
      <c r="V197" s="38" t="s">
        <v>136</v>
      </c>
      <c r="W197" s="38" t="s">
        <v>227</v>
      </c>
      <c r="X197" s="38" t="s">
        <v>227</v>
      </c>
      <c r="Y197" s="38" t="s">
        <v>227</v>
      </c>
      <c r="Z197" s="38" t="s">
        <v>227</v>
      </c>
      <c r="AA197" s="38" t="s">
        <v>227</v>
      </c>
      <c r="AB197" s="38" t="s">
        <v>227</v>
      </c>
      <c r="AC197" s="38" t="s">
        <v>227</v>
      </c>
      <c r="AD197" s="38" t="s">
        <v>227</v>
      </c>
    </row>
    <row r="198" spans="1:30" x14ac:dyDescent="0.2">
      <c r="A198" s="57" t="s">
        <v>22</v>
      </c>
      <c r="B198" s="64" t="s">
        <v>38</v>
      </c>
      <c r="C198" s="38" t="s">
        <v>136</v>
      </c>
      <c r="D198" s="38" t="s">
        <v>136</v>
      </c>
      <c r="E198" s="38" t="s">
        <v>227</v>
      </c>
      <c r="F198" s="38" t="s">
        <v>227</v>
      </c>
      <c r="G198" s="38" t="s">
        <v>227</v>
      </c>
      <c r="H198" s="38" t="s">
        <v>227</v>
      </c>
      <c r="I198" s="38" t="s">
        <v>227</v>
      </c>
      <c r="J198" s="38" t="s">
        <v>136</v>
      </c>
      <c r="K198" s="38" t="s">
        <v>227</v>
      </c>
      <c r="L198" s="38" t="s">
        <v>227</v>
      </c>
      <c r="M198" s="38" t="s">
        <v>227</v>
      </c>
      <c r="N198" s="38" t="s">
        <v>227</v>
      </c>
      <c r="O198" s="38" t="s">
        <v>227</v>
      </c>
      <c r="P198" s="38" t="s">
        <v>227</v>
      </c>
      <c r="Q198" s="38" t="s">
        <v>227</v>
      </c>
      <c r="R198" s="38" t="s">
        <v>227</v>
      </c>
      <c r="S198" s="38" t="s">
        <v>909</v>
      </c>
      <c r="T198" s="38" t="s">
        <v>136</v>
      </c>
      <c r="U198" s="38" t="s">
        <v>136</v>
      </c>
      <c r="V198" s="38" t="s">
        <v>136</v>
      </c>
      <c r="W198" s="38" t="s">
        <v>227</v>
      </c>
      <c r="X198" s="38" t="s">
        <v>227</v>
      </c>
      <c r="Y198" s="38" t="s">
        <v>227</v>
      </c>
      <c r="Z198" s="38" t="s">
        <v>227</v>
      </c>
      <c r="AA198" s="38" t="s">
        <v>227</v>
      </c>
      <c r="AB198" s="38" t="s">
        <v>136</v>
      </c>
      <c r="AC198" s="38" t="s">
        <v>227</v>
      </c>
      <c r="AD198" s="38" t="s">
        <v>257</v>
      </c>
    </row>
    <row r="199" spans="1:30" x14ac:dyDescent="0.2">
      <c r="A199" s="57" t="s">
        <v>23</v>
      </c>
      <c r="B199" s="64" t="s">
        <v>39</v>
      </c>
      <c r="C199" s="38" t="s">
        <v>136</v>
      </c>
      <c r="D199" s="38" t="s">
        <v>136</v>
      </c>
      <c r="E199" s="38" t="s">
        <v>227</v>
      </c>
      <c r="F199" s="38" t="s">
        <v>227</v>
      </c>
      <c r="G199" s="38" t="s">
        <v>227</v>
      </c>
      <c r="H199" s="38" t="s">
        <v>227</v>
      </c>
      <c r="I199" s="38" t="s">
        <v>227</v>
      </c>
      <c r="J199" s="38" t="s">
        <v>136</v>
      </c>
      <c r="K199" s="38" t="s">
        <v>227</v>
      </c>
      <c r="L199" s="38" t="s">
        <v>227</v>
      </c>
      <c r="M199" s="38" t="s">
        <v>227</v>
      </c>
      <c r="N199" s="38" t="s">
        <v>227</v>
      </c>
      <c r="O199" s="38" t="s">
        <v>227</v>
      </c>
      <c r="P199" s="38" t="s">
        <v>227</v>
      </c>
      <c r="Q199" s="38" t="s">
        <v>227</v>
      </c>
      <c r="R199" s="38" t="s">
        <v>227</v>
      </c>
      <c r="S199" s="38" t="s">
        <v>898</v>
      </c>
      <c r="T199" s="38" t="s">
        <v>136</v>
      </c>
      <c r="U199" s="38" t="s">
        <v>136</v>
      </c>
      <c r="V199" s="38" t="s">
        <v>136</v>
      </c>
      <c r="W199" s="38" t="s">
        <v>227</v>
      </c>
      <c r="X199" s="38" t="s">
        <v>227</v>
      </c>
      <c r="Y199" s="38" t="s">
        <v>227</v>
      </c>
      <c r="Z199" s="38" t="s">
        <v>227</v>
      </c>
      <c r="AA199" s="38" t="s">
        <v>227</v>
      </c>
      <c r="AB199" s="38" t="s">
        <v>136</v>
      </c>
      <c r="AC199" s="38" t="s">
        <v>227</v>
      </c>
      <c r="AD199" s="38" t="s">
        <v>732</v>
      </c>
    </row>
    <row r="200" spans="1:30" x14ac:dyDescent="0.2">
      <c r="A200" s="57" t="s">
        <v>79</v>
      </c>
      <c r="B200" s="64" t="s">
        <v>80</v>
      </c>
      <c r="C200" s="38" t="s">
        <v>227</v>
      </c>
      <c r="D200" s="38" t="s">
        <v>227</v>
      </c>
      <c r="E200" s="38" t="s">
        <v>227</v>
      </c>
      <c r="F200" s="38" t="s">
        <v>493</v>
      </c>
      <c r="G200" s="38" t="s">
        <v>227</v>
      </c>
      <c r="H200" s="38" t="s">
        <v>227</v>
      </c>
      <c r="I200" s="38" t="s">
        <v>227</v>
      </c>
      <c r="J200" s="38" t="s">
        <v>136</v>
      </c>
      <c r="K200" s="38" t="s">
        <v>227</v>
      </c>
      <c r="L200" s="38" t="s">
        <v>227</v>
      </c>
      <c r="M200" s="38" t="s">
        <v>227</v>
      </c>
      <c r="N200" s="38" t="s">
        <v>227</v>
      </c>
      <c r="O200" s="38" t="s">
        <v>227</v>
      </c>
      <c r="P200" s="38" t="s">
        <v>227</v>
      </c>
      <c r="Q200" s="38" t="s">
        <v>227</v>
      </c>
      <c r="R200" s="38" t="s">
        <v>227</v>
      </c>
      <c r="S200" s="38" t="s">
        <v>911</v>
      </c>
      <c r="T200" s="38" t="s">
        <v>136</v>
      </c>
      <c r="U200" s="38" t="s">
        <v>136</v>
      </c>
      <c r="V200" s="38" t="s">
        <v>136</v>
      </c>
      <c r="W200" s="38" t="s">
        <v>340</v>
      </c>
      <c r="X200" s="38" t="s">
        <v>227</v>
      </c>
      <c r="Y200" s="38" t="s">
        <v>227</v>
      </c>
      <c r="Z200" s="38" t="s">
        <v>227</v>
      </c>
      <c r="AA200" s="38" t="s">
        <v>227</v>
      </c>
      <c r="AB200" s="38" t="s">
        <v>227</v>
      </c>
      <c r="AC200" s="38" t="s">
        <v>227</v>
      </c>
      <c r="AD200" s="38" t="s">
        <v>227</v>
      </c>
    </row>
    <row r="201" spans="1:30" x14ac:dyDescent="0.2">
      <c r="A201" s="57" t="s">
        <v>122</v>
      </c>
      <c r="B201" s="64" t="s">
        <v>303</v>
      </c>
      <c r="C201" s="38" t="s">
        <v>227</v>
      </c>
      <c r="D201" s="38" t="s">
        <v>227</v>
      </c>
      <c r="E201" s="38" t="s">
        <v>227</v>
      </c>
      <c r="F201" s="38" t="s">
        <v>207</v>
      </c>
      <c r="G201" s="38" t="s">
        <v>227</v>
      </c>
      <c r="H201" s="38" t="s">
        <v>227</v>
      </c>
      <c r="I201" s="38" t="s">
        <v>227</v>
      </c>
      <c r="J201" s="38" t="s">
        <v>136</v>
      </c>
      <c r="K201" s="38" t="s">
        <v>227</v>
      </c>
      <c r="L201" s="38" t="s">
        <v>227</v>
      </c>
      <c r="M201" s="38" t="s">
        <v>227</v>
      </c>
      <c r="N201" s="38" t="s">
        <v>227</v>
      </c>
      <c r="O201" s="38" t="s">
        <v>227</v>
      </c>
      <c r="P201" s="38" t="s">
        <v>227</v>
      </c>
      <c r="Q201" s="38" t="s">
        <v>227</v>
      </c>
      <c r="R201" s="38" t="s">
        <v>227</v>
      </c>
      <c r="S201" s="38" t="s">
        <v>912</v>
      </c>
      <c r="T201" s="38" t="s">
        <v>136</v>
      </c>
      <c r="U201" s="38" t="s">
        <v>136</v>
      </c>
      <c r="V201" s="38" t="s">
        <v>136</v>
      </c>
      <c r="W201" s="38" t="s">
        <v>227</v>
      </c>
      <c r="X201" s="38" t="s">
        <v>227</v>
      </c>
      <c r="Y201" s="38" t="s">
        <v>227</v>
      </c>
      <c r="Z201" s="38" t="s">
        <v>227</v>
      </c>
      <c r="AA201" s="38" t="s">
        <v>207</v>
      </c>
      <c r="AB201" s="38" t="s">
        <v>227</v>
      </c>
      <c r="AC201" s="38" t="s">
        <v>227</v>
      </c>
      <c r="AD201" s="38" t="s">
        <v>227</v>
      </c>
    </row>
    <row r="202" spans="1:30" x14ac:dyDescent="0.2">
      <c r="A202" s="57" t="s">
        <v>672</v>
      </c>
      <c r="B202" s="64" t="s">
        <v>437</v>
      </c>
      <c r="C202" s="38" t="s">
        <v>227</v>
      </c>
      <c r="D202" s="38" t="s">
        <v>227</v>
      </c>
      <c r="E202" s="38" t="s">
        <v>227</v>
      </c>
      <c r="F202" s="38" t="s">
        <v>227</v>
      </c>
      <c r="G202" s="38" t="s">
        <v>227</v>
      </c>
      <c r="H202" s="38" t="s">
        <v>227</v>
      </c>
      <c r="I202" s="38" t="s">
        <v>227</v>
      </c>
      <c r="J202" s="38" t="s">
        <v>227</v>
      </c>
      <c r="K202" s="38" t="s">
        <v>227</v>
      </c>
      <c r="L202" s="38" t="s">
        <v>227</v>
      </c>
      <c r="M202" s="38" t="s">
        <v>227</v>
      </c>
      <c r="N202" s="38" t="s">
        <v>227</v>
      </c>
      <c r="O202" s="38" t="s">
        <v>227</v>
      </c>
      <c r="P202" s="38" t="s">
        <v>227</v>
      </c>
      <c r="Q202" s="38" t="s">
        <v>227</v>
      </c>
      <c r="R202" s="38" t="s">
        <v>227</v>
      </c>
      <c r="S202" s="38" t="s">
        <v>227</v>
      </c>
      <c r="T202" s="38" t="s">
        <v>227</v>
      </c>
      <c r="U202" s="38" t="s">
        <v>136</v>
      </c>
      <c r="V202" s="38" t="s">
        <v>227</v>
      </c>
      <c r="W202" s="38" t="s">
        <v>227</v>
      </c>
      <c r="X202" s="38" t="s">
        <v>227</v>
      </c>
      <c r="Y202" s="38" t="s">
        <v>227</v>
      </c>
      <c r="Z202" s="38" t="s">
        <v>227</v>
      </c>
      <c r="AA202" s="38" t="s">
        <v>227</v>
      </c>
      <c r="AB202" s="38" t="s">
        <v>227</v>
      </c>
      <c r="AC202" s="38" t="s">
        <v>227</v>
      </c>
      <c r="AD202" s="38" t="s">
        <v>227</v>
      </c>
    </row>
    <row r="203" spans="1:30" x14ac:dyDescent="0.2">
      <c r="A203" s="57" t="s">
        <v>123</v>
      </c>
      <c r="B203" s="64" t="s">
        <v>333</v>
      </c>
      <c r="C203" s="38" t="s">
        <v>227</v>
      </c>
      <c r="D203" s="38" t="s">
        <v>227</v>
      </c>
      <c r="E203" s="38" t="s">
        <v>227</v>
      </c>
      <c r="F203" s="38" t="s">
        <v>493</v>
      </c>
      <c r="G203" s="38" t="s">
        <v>227</v>
      </c>
      <c r="H203" s="38" t="s">
        <v>227</v>
      </c>
      <c r="I203" s="38" t="s">
        <v>227</v>
      </c>
      <c r="J203" s="38" t="s">
        <v>227</v>
      </c>
      <c r="K203" s="38" t="s">
        <v>227</v>
      </c>
      <c r="L203" s="38" t="s">
        <v>227</v>
      </c>
      <c r="M203" s="38" t="s">
        <v>227</v>
      </c>
      <c r="N203" s="38" t="s">
        <v>227</v>
      </c>
      <c r="O203" s="38" t="s">
        <v>227</v>
      </c>
      <c r="P203" s="38" t="s">
        <v>227</v>
      </c>
      <c r="Q203" s="38" t="s">
        <v>227</v>
      </c>
      <c r="R203" s="38" t="s">
        <v>227</v>
      </c>
      <c r="S203" s="38" t="s">
        <v>912</v>
      </c>
      <c r="T203" s="38" t="s">
        <v>227</v>
      </c>
      <c r="U203" s="38" t="s">
        <v>136</v>
      </c>
      <c r="V203" s="38" t="s">
        <v>136</v>
      </c>
      <c r="W203" s="38" t="s">
        <v>227</v>
      </c>
      <c r="X203" s="38" t="s">
        <v>227</v>
      </c>
      <c r="Y203" s="38" t="s">
        <v>227</v>
      </c>
      <c r="Z203" s="38" t="s">
        <v>227</v>
      </c>
      <c r="AA203" s="38" t="s">
        <v>227</v>
      </c>
      <c r="AB203" s="38" t="s">
        <v>227</v>
      </c>
      <c r="AC203" s="38" t="s">
        <v>227</v>
      </c>
      <c r="AD203" s="38" t="s">
        <v>227</v>
      </c>
    </row>
    <row r="204" spans="1:30" x14ac:dyDescent="0.2">
      <c r="A204" s="57" t="s">
        <v>334</v>
      </c>
      <c r="B204" s="64" t="s">
        <v>335</v>
      </c>
      <c r="C204" s="38" t="s">
        <v>227</v>
      </c>
      <c r="D204" s="38" t="s">
        <v>227</v>
      </c>
      <c r="E204" s="38" t="s">
        <v>227</v>
      </c>
      <c r="F204" s="38" t="s">
        <v>493</v>
      </c>
      <c r="G204" s="38" t="s">
        <v>227</v>
      </c>
      <c r="H204" s="38" t="s">
        <v>227</v>
      </c>
      <c r="I204" s="38" t="s">
        <v>227</v>
      </c>
      <c r="J204" s="38" t="s">
        <v>227</v>
      </c>
      <c r="K204" s="38" t="s">
        <v>227</v>
      </c>
      <c r="L204" s="38" t="s">
        <v>227</v>
      </c>
      <c r="M204" s="38" t="s">
        <v>227</v>
      </c>
      <c r="N204" s="38" t="s">
        <v>227</v>
      </c>
      <c r="O204" s="38" t="s">
        <v>227</v>
      </c>
      <c r="P204" s="38" t="s">
        <v>227</v>
      </c>
      <c r="Q204" s="38" t="s">
        <v>227</v>
      </c>
      <c r="R204" s="38" t="s">
        <v>227</v>
      </c>
      <c r="S204" s="38" t="s">
        <v>898</v>
      </c>
      <c r="T204" s="38" t="s">
        <v>227</v>
      </c>
      <c r="U204" s="38" t="s">
        <v>136</v>
      </c>
      <c r="V204" s="38" t="s">
        <v>136</v>
      </c>
      <c r="W204" s="38" t="s">
        <v>227</v>
      </c>
      <c r="X204" s="38" t="s">
        <v>227</v>
      </c>
      <c r="Y204" s="38" t="s">
        <v>227</v>
      </c>
      <c r="Z204" s="38" t="s">
        <v>227</v>
      </c>
      <c r="AA204" s="38" t="s">
        <v>227</v>
      </c>
      <c r="AB204" s="38" t="s">
        <v>227</v>
      </c>
      <c r="AC204" s="38" t="s">
        <v>227</v>
      </c>
      <c r="AD204" s="38" t="s">
        <v>227</v>
      </c>
    </row>
    <row r="205" spans="1:30" x14ac:dyDescent="0.2">
      <c r="A205" s="57" t="s">
        <v>336</v>
      </c>
      <c r="B205" s="64" t="s">
        <v>748</v>
      </c>
      <c r="C205" s="38" t="s">
        <v>227</v>
      </c>
      <c r="D205" s="38" t="s">
        <v>227</v>
      </c>
      <c r="E205" s="38" t="s">
        <v>227</v>
      </c>
      <c r="F205" s="38" t="s">
        <v>207</v>
      </c>
      <c r="G205" s="38" t="s">
        <v>227</v>
      </c>
      <c r="H205" s="38" t="s">
        <v>227</v>
      </c>
      <c r="I205" s="38" t="s">
        <v>227</v>
      </c>
      <c r="J205" s="38" t="s">
        <v>227</v>
      </c>
      <c r="K205" s="38" t="s">
        <v>227</v>
      </c>
      <c r="L205" s="38" t="s">
        <v>227</v>
      </c>
      <c r="M205" s="38" t="s">
        <v>227</v>
      </c>
      <c r="N205" s="38" t="s">
        <v>227</v>
      </c>
      <c r="O205" s="38" t="s">
        <v>227</v>
      </c>
      <c r="P205" s="38" t="s">
        <v>227</v>
      </c>
      <c r="Q205" s="38" t="s">
        <v>227</v>
      </c>
      <c r="R205" s="38" t="s">
        <v>227</v>
      </c>
      <c r="S205" s="38" t="s">
        <v>227</v>
      </c>
      <c r="T205" s="38" t="s">
        <v>227</v>
      </c>
      <c r="U205" s="38" t="s">
        <v>136</v>
      </c>
      <c r="V205" s="38" t="s">
        <v>227</v>
      </c>
      <c r="W205" s="38" t="s">
        <v>227</v>
      </c>
      <c r="X205" s="38" t="s">
        <v>227</v>
      </c>
      <c r="Y205" s="38" t="s">
        <v>227</v>
      </c>
      <c r="Z205" s="38" t="s">
        <v>227</v>
      </c>
      <c r="AA205" s="38" t="s">
        <v>227</v>
      </c>
      <c r="AB205" s="38" t="s">
        <v>227</v>
      </c>
      <c r="AC205" s="38" t="s">
        <v>227</v>
      </c>
      <c r="AD205" s="38" t="s">
        <v>227</v>
      </c>
    </row>
    <row r="206" spans="1:30" x14ac:dyDescent="0.2">
      <c r="A206" s="57" t="s">
        <v>664</v>
      </c>
      <c r="B206" s="64" t="s">
        <v>697</v>
      </c>
      <c r="C206" s="38" t="s">
        <v>227</v>
      </c>
      <c r="D206" s="38" t="s">
        <v>227</v>
      </c>
      <c r="E206" s="38" t="s">
        <v>227</v>
      </c>
      <c r="F206" s="38" t="s">
        <v>227</v>
      </c>
      <c r="G206" s="38" t="s">
        <v>227</v>
      </c>
      <c r="H206" s="38" t="s">
        <v>227</v>
      </c>
      <c r="I206" s="38" t="s">
        <v>227</v>
      </c>
      <c r="J206" s="38" t="s">
        <v>227</v>
      </c>
      <c r="K206" s="38" t="s">
        <v>227</v>
      </c>
      <c r="L206" s="38" t="s">
        <v>227</v>
      </c>
      <c r="M206" s="38" t="s">
        <v>227</v>
      </c>
      <c r="N206" s="38" t="s">
        <v>227</v>
      </c>
      <c r="O206" s="38" t="s">
        <v>227</v>
      </c>
      <c r="P206" s="38" t="s">
        <v>227</v>
      </c>
      <c r="Q206" s="38" t="s">
        <v>227</v>
      </c>
      <c r="R206" s="38" t="s">
        <v>227</v>
      </c>
      <c r="S206" s="38" t="s">
        <v>899</v>
      </c>
      <c r="T206" s="38" t="s">
        <v>227</v>
      </c>
      <c r="U206" s="38" t="s">
        <v>136</v>
      </c>
      <c r="V206" s="38" t="s">
        <v>135</v>
      </c>
      <c r="W206" s="38" t="s">
        <v>227</v>
      </c>
      <c r="X206" s="38" t="s">
        <v>227</v>
      </c>
      <c r="Y206" s="38" t="s">
        <v>227</v>
      </c>
      <c r="Z206" s="38" t="s">
        <v>227</v>
      </c>
      <c r="AA206" s="38" t="s">
        <v>227</v>
      </c>
      <c r="AB206" s="38" t="s">
        <v>227</v>
      </c>
      <c r="AC206" s="38" t="s">
        <v>227</v>
      </c>
      <c r="AD206" s="38" t="s">
        <v>227</v>
      </c>
    </row>
    <row r="207" spans="1:30" x14ac:dyDescent="0.2">
      <c r="A207" s="57" t="s">
        <v>140</v>
      </c>
      <c r="B207" s="64" t="s">
        <v>692</v>
      </c>
      <c r="C207" s="38" t="s">
        <v>227</v>
      </c>
      <c r="D207" s="38" t="s">
        <v>227</v>
      </c>
      <c r="E207" s="38" t="s">
        <v>227</v>
      </c>
      <c r="F207" s="38" t="s">
        <v>776</v>
      </c>
      <c r="G207" s="38" t="s">
        <v>227</v>
      </c>
      <c r="H207" s="38" t="s">
        <v>227</v>
      </c>
      <c r="I207" s="38" t="s">
        <v>227</v>
      </c>
      <c r="J207" s="38" t="s">
        <v>136</v>
      </c>
      <c r="K207" s="38" t="s">
        <v>227</v>
      </c>
      <c r="L207" s="38" t="s">
        <v>227</v>
      </c>
      <c r="M207" s="38" t="s">
        <v>227</v>
      </c>
      <c r="N207" s="38" t="s">
        <v>227</v>
      </c>
      <c r="O207" s="38" t="s">
        <v>227</v>
      </c>
      <c r="P207" s="38" t="s">
        <v>227</v>
      </c>
      <c r="Q207" s="38" t="s">
        <v>227</v>
      </c>
      <c r="R207" s="38" t="s">
        <v>227</v>
      </c>
      <c r="S207" s="38" t="s">
        <v>911</v>
      </c>
      <c r="T207" s="38" t="s">
        <v>136</v>
      </c>
      <c r="U207" s="38" t="s">
        <v>136</v>
      </c>
      <c r="V207" s="38" t="s">
        <v>135</v>
      </c>
      <c r="W207" s="38" t="s">
        <v>227</v>
      </c>
      <c r="X207" s="38" t="s">
        <v>227</v>
      </c>
      <c r="Y207" s="38" t="s">
        <v>227</v>
      </c>
      <c r="Z207" s="38" t="s">
        <v>227</v>
      </c>
      <c r="AA207" s="38" t="s">
        <v>227</v>
      </c>
      <c r="AB207" s="38" t="s">
        <v>227</v>
      </c>
      <c r="AC207" s="38" t="s">
        <v>227</v>
      </c>
      <c r="AD207" s="38" t="s">
        <v>227</v>
      </c>
    </row>
    <row r="208" spans="1:30" x14ac:dyDescent="0.2">
      <c r="A208" s="57" t="s">
        <v>54</v>
      </c>
      <c r="B208" s="64" t="s">
        <v>61</v>
      </c>
      <c r="C208" s="38" t="s">
        <v>227</v>
      </c>
      <c r="D208" s="38" t="s">
        <v>227</v>
      </c>
      <c r="E208" s="38" t="s">
        <v>257</v>
      </c>
      <c r="F208" s="38" t="s">
        <v>493</v>
      </c>
      <c r="G208" s="38" t="s">
        <v>359</v>
      </c>
      <c r="H208" s="38" t="s">
        <v>135</v>
      </c>
      <c r="I208" s="38" t="s">
        <v>227</v>
      </c>
      <c r="J208" s="38" t="s">
        <v>400</v>
      </c>
      <c r="K208" s="38" t="s">
        <v>227</v>
      </c>
      <c r="L208" s="38" t="s">
        <v>136</v>
      </c>
      <c r="M208" s="38" t="s">
        <v>227</v>
      </c>
      <c r="N208" s="38" t="s">
        <v>227</v>
      </c>
      <c r="O208" s="38" t="s">
        <v>227</v>
      </c>
      <c r="P208" s="38" t="s">
        <v>227</v>
      </c>
      <c r="Q208" s="38" t="s">
        <v>227</v>
      </c>
      <c r="R208" s="38" t="s">
        <v>227</v>
      </c>
      <c r="S208" s="38" t="s">
        <v>900</v>
      </c>
      <c r="T208" s="38" t="s">
        <v>227</v>
      </c>
      <c r="U208" s="38" t="s">
        <v>400</v>
      </c>
      <c r="V208" s="38" t="s">
        <v>257</v>
      </c>
      <c r="W208" s="38" t="s">
        <v>227</v>
      </c>
      <c r="X208" s="38" t="s">
        <v>227</v>
      </c>
      <c r="Y208" s="38" t="s">
        <v>227</v>
      </c>
      <c r="Z208" s="38" t="s">
        <v>227</v>
      </c>
      <c r="AA208" s="38" t="s">
        <v>227</v>
      </c>
      <c r="AB208" s="38" t="s">
        <v>227</v>
      </c>
      <c r="AC208" s="38" t="s">
        <v>227</v>
      </c>
      <c r="AD208" s="38" t="s">
        <v>136</v>
      </c>
    </row>
    <row r="209" spans="1:30" x14ac:dyDescent="0.2">
      <c r="A209" s="57" t="s">
        <v>60</v>
      </c>
      <c r="B209" s="64" t="s">
        <v>66</v>
      </c>
      <c r="C209" s="38" t="s">
        <v>227</v>
      </c>
      <c r="D209" s="38" t="s">
        <v>227</v>
      </c>
      <c r="E209" s="38" t="s">
        <v>952</v>
      </c>
      <c r="F209" s="38" t="s">
        <v>207</v>
      </c>
      <c r="G209" s="38" t="s">
        <v>359</v>
      </c>
      <c r="H209" s="38" t="s">
        <v>135</v>
      </c>
      <c r="I209" s="38" t="s">
        <v>227</v>
      </c>
      <c r="J209" s="38" t="s">
        <v>227</v>
      </c>
      <c r="K209" s="38" t="s">
        <v>227</v>
      </c>
      <c r="L209" s="38" t="s">
        <v>136</v>
      </c>
      <c r="M209" s="38" t="s">
        <v>227</v>
      </c>
      <c r="N209" s="38" t="s">
        <v>227</v>
      </c>
      <c r="O209" s="38" t="s">
        <v>227</v>
      </c>
      <c r="P209" s="38" t="s">
        <v>227</v>
      </c>
      <c r="Q209" s="38" t="s">
        <v>227</v>
      </c>
      <c r="R209" s="38" t="s">
        <v>227</v>
      </c>
      <c r="S209" s="38" t="s">
        <v>906</v>
      </c>
      <c r="T209" s="38" t="s">
        <v>397</v>
      </c>
      <c r="U209" s="38" t="s">
        <v>400</v>
      </c>
      <c r="V209" s="38" t="s">
        <v>257</v>
      </c>
      <c r="W209" s="38" t="s">
        <v>227</v>
      </c>
      <c r="X209" s="38" t="s">
        <v>227</v>
      </c>
      <c r="Y209" s="38" t="s">
        <v>227</v>
      </c>
      <c r="Z209" s="38" t="s">
        <v>227</v>
      </c>
      <c r="AA209" s="38" t="s">
        <v>227</v>
      </c>
      <c r="AB209" s="38" t="s">
        <v>227</v>
      </c>
      <c r="AC209" s="38" t="s">
        <v>227</v>
      </c>
      <c r="AD209" s="38" t="s">
        <v>136</v>
      </c>
    </row>
    <row r="210" spans="1:30" x14ac:dyDescent="0.2">
      <c r="A210" s="57" t="s">
        <v>124</v>
      </c>
      <c r="B210" s="64" t="s">
        <v>157</v>
      </c>
      <c r="C210" s="38" t="s">
        <v>227</v>
      </c>
      <c r="D210" s="38" t="s">
        <v>227</v>
      </c>
      <c r="E210" s="38" t="s">
        <v>954</v>
      </c>
      <c r="F210" s="38" t="s">
        <v>778</v>
      </c>
      <c r="G210" s="38" t="s">
        <v>567</v>
      </c>
      <c r="H210" s="38" t="s">
        <v>136</v>
      </c>
      <c r="I210" s="38" t="s">
        <v>227</v>
      </c>
      <c r="J210" s="38" t="s">
        <v>227</v>
      </c>
      <c r="K210" s="38" t="s">
        <v>227</v>
      </c>
      <c r="L210" s="38" t="s">
        <v>257</v>
      </c>
      <c r="M210" s="38" t="s">
        <v>227</v>
      </c>
      <c r="N210" s="38" t="s">
        <v>227</v>
      </c>
      <c r="O210" s="38" t="s">
        <v>227</v>
      </c>
      <c r="P210" s="38" t="s">
        <v>227</v>
      </c>
      <c r="Q210" s="38" t="s">
        <v>227</v>
      </c>
      <c r="R210" s="38" t="s">
        <v>227</v>
      </c>
      <c r="S210" s="38" t="s">
        <v>913</v>
      </c>
      <c r="T210" s="38" t="s">
        <v>227</v>
      </c>
      <c r="U210" s="38" t="s">
        <v>141</v>
      </c>
      <c r="V210" s="38" t="s">
        <v>141</v>
      </c>
      <c r="W210" s="38" t="s">
        <v>227</v>
      </c>
      <c r="X210" s="38" t="s">
        <v>227</v>
      </c>
      <c r="Y210" s="38" t="s">
        <v>227</v>
      </c>
      <c r="Z210" s="38" t="s">
        <v>227</v>
      </c>
      <c r="AA210" s="38" t="s">
        <v>227</v>
      </c>
      <c r="AB210" s="38" t="s">
        <v>227</v>
      </c>
      <c r="AC210" s="38" t="s">
        <v>227</v>
      </c>
      <c r="AD210" s="38" t="s">
        <v>227</v>
      </c>
    </row>
    <row r="211" spans="1:30" x14ac:dyDescent="0.2">
      <c r="A211" s="57" t="s">
        <v>125</v>
      </c>
      <c r="B211" s="64" t="s">
        <v>151</v>
      </c>
      <c r="C211" s="38" t="s">
        <v>227</v>
      </c>
      <c r="D211" s="38" t="s">
        <v>227</v>
      </c>
      <c r="E211" s="38" t="s">
        <v>954</v>
      </c>
      <c r="F211" s="38" t="s">
        <v>493</v>
      </c>
      <c r="G211" s="38" t="s">
        <v>397</v>
      </c>
      <c r="H211" s="38" t="s">
        <v>136</v>
      </c>
      <c r="I211" s="38" t="s">
        <v>227</v>
      </c>
      <c r="J211" s="38" t="s">
        <v>227</v>
      </c>
      <c r="K211" s="38" t="s">
        <v>227</v>
      </c>
      <c r="L211" s="38" t="s">
        <v>257</v>
      </c>
      <c r="M211" s="38" t="s">
        <v>227</v>
      </c>
      <c r="N211" s="38" t="s">
        <v>227</v>
      </c>
      <c r="O211" s="38" t="s">
        <v>227</v>
      </c>
      <c r="P211" s="38" t="s">
        <v>227</v>
      </c>
      <c r="Q211" s="38" t="s">
        <v>227</v>
      </c>
      <c r="R211" s="38" t="s">
        <v>227</v>
      </c>
      <c r="S211" s="38" t="s">
        <v>903</v>
      </c>
      <c r="T211" s="38" t="s">
        <v>227</v>
      </c>
      <c r="U211" s="38" t="s">
        <v>397</v>
      </c>
      <c r="V211" s="38" t="s">
        <v>257</v>
      </c>
      <c r="W211" s="38" t="s">
        <v>227</v>
      </c>
      <c r="X211" s="38" t="s">
        <v>227</v>
      </c>
      <c r="Y211" s="38" t="s">
        <v>227</v>
      </c>
      <c r="Z211" s="38" t="s">
        <v>227</v>
      </c>
      <c r="AA211" s="38" t="s">
        <v>227</v>
      </c>
      <c r="AB211" s="38" t="s">
        <v>227</v>
      </c>
      <c r="AC211" s="38" t="s">
        <v>227</v>
      </c>
      <c r="AD211" s="38" t="s">
        <v>227</v>
      </c>
    </row>
    <row r="212" spans="1:30" x14ac:dyDescent="0.2">
      <c r="A212" s="57" t="s">
        <v>126</v>
      </c>
      <c r="B212" s="64" t="s">
        <v>152</v>
      </c>
      <c r="C212" s="38" t="s">
        <v>227</v>
      </c>
      <c r="D212" s="38" t="s">
        <v>227</v>
      </c>
      <c r="E212" s="38" t="s">
        <v>954</v>
      </c>
      <c r="F212" s="38" t="s">
        <v>493</v>
      </c>
      <c r="G212" s="38" t="s">
        <v>397</v>
      </c>
      <c r="H212" s="38" t="s">
        <v>136</v>
      </c>
      <c r="I212" s="38" t="s">
        <v>227</v>
      </c>
      <c r="J212" s="38" t="s">
        <v>227</v>
      </c>
      <c r="K212" s="38" t="s">
        <v>227</v>
      </c>
      <c r="L212" s="38" t="s">
        <v>257</v>
      </c>
      <c r="M212" s="38" t="s">
        <v>227</v>
      </c>
      <c r="N212" s="38" t="s">
        <v>227</v>
      </c>
      <c r="O212" s="38" t="s">
        <v>227</v>
      </c>
      <c r="P212" s="38" t="s">
        <v>227</v>
      </c>
      <c r="Q212" s="38" t="s">
        <v>227</v>
      </c>
      <c r="R212" s="38" t="s">
        <v>227</v>
      </c>
      <c r="S212" s="38" t="s">
        <v>903</v>
      </c>
      <c r="T212" s="38" t="s">
        <v>227</v>
      </c>
      <c r="U212" s="38" t="s">
        <v>397</v>
      </c>
      <c r="V212" s="38" t="s">
        <v>257</v>
      </c>
      <c r="W212" s="38" t="s">
        <v>227</v>
      </c>
      <c r="X212" s="38" t="s">
        <v>227</v>
      </c>
      <c r="Y212" s="38" t="s">
        <v>227</v>
      </c>
      <c r="Z212" s="38" t="s">
        <v>227</v>
      </c>
      <c r="AA212" s="38" t="s">
        <v>227</v>
      </c>
      <c r="AB212" s="38" t="s">
        <v>227</v>
      </c>
      <c r="AC212" s="38" t="s">
        <v>227</v>
      </c>
      <c r="AD212" s="38" t="s">
        <v>227</v>
      </c>
    </row>
    <row r="213" spans="1:30" x14ac:dyDescent="0.2">
      <c r="A213" s="57" t="s">
        <v>673</v>
      </c>
      <c r="B213" s="64" t="s">
        <v>438</v>
      </c>
      <c r="C213" s="38" t="s">
        <v>227</v>
      </c>
      <c r="D213" s="38" t="s">
        <v>227</v>
      </c>
      <c r="E213" s="38" t="s">
        <v>227</v>
      </c>
      <c r="F213" s="38" t="s">
        <v>227</v>
      </c>
      <c r="G213" s="38" t="s">
        <v>227</v>
      </c>
      <c r="H213" s="38" t="s">
        <v>227</v>
      </c>
      <c r="I213" s="38" t="s">
        <v>227</v>
      </c>
      <c r="J213" s="38" t="s">
        <v>227</v>
      </c>
      <c r="K213" s="38" t="s">
        <v>227</v>
      </c>
      <c r="L213" s="38" t="s">
        <v>227</v>
      </c>
      <c r="M213" s="38" t="s">
        <v>227</v>
      </c>
      <c r="N213" s="38" t="s">
        <v>227</v>
      </c>
      <c r="O213" s="38" t="s">
        <v>227</v>
      </c>
      <c r="P213" s="38" t="s">
        <v>227</v>
      </c>
      <c r="Q213" s="38" t="s">
        <v>227</v>
      </c>
      <c r="R213" s="38" t="s">
        <v>227</v>
      </c>
      <c r="S213" s="38" t="s">
        <v>227</v>
      </c>
      <c r="T213" s="38" t="s">
        <v>227</v>
      </c>
      <c r="U213" s="38" t="s">
        <v>136</v>
      </c>
      <c r="V213" s="38" t="s">
        <v>227</v>
      </c>
      <c r="W213" s="38" t="s">
        <v>227</v>
      </c>
      <c r="X213" s="38" t="s">
        <v>227</v>
      </c>
      <c r="Y213" s="38" t="s">
        <v>227</v>
      </c>
      <c r="Z213" s="38" t="s">
        <v>227</v>
      </c>
      <c r="AA213" s="38" t="s">
        <v>227</v>
      </c>
      <c r="AB213" s="38" t="s">
        <v>227</v>
      </c>
      <c r="AC213" s="38" t="s">
        <v>227</v>
      </c>
      <c r="AD213" s="38" t="s">
        <v>227</v>
      </c>
    </row>
    <row r="214" spans="1:30" x14ac:dyDescent="0.2">
      <c r="A214" s="57" t="s">
        <v>674</v>
      </c>
      <c r="B214" s="64" t="s">
        <v>439</v>
      </c>
      <c r="C214" s="38" t="s">
        <v>227</v>
      </c>
      <c r="D214" s="38" t="s">
        <v>227</v>
      </c>
      <c r="E214" s="38" t="s">
        <v>227</v>
      </c>
      <c r="F214" s="38" t="s">
        <v>227</v>
      </c>
      <c r="G214" s="38" t="s">
        <v>227</v>
      </c>
      <c r="H214" s="38" t="s">
        <v>227</v>
      </c>
      <c r="I214" s="38" t="s">
        <v>227</v>
      </c>
      <c r="J214" s="38" t="s">
        <v>227</v>
      </c>
      <c r="K214" s="38" t="s">
        <v>227</v>
      </c>
      <c r="L214" s="38" t="s">
        <v>227</v>
      </c>
      <c r="M214" s="38" t="s">
        <v>227</v>
      </c>
      <c r="N214" s="38" t="s">
        <v>227</v>
      </c>
      <c r="O214" s="38" t="s">
        <v>227</v>
      </c>
      <c r="P214" s="38" t="s">
        <v>227</v>
      </c>
      <c r="Q214" s="38" t="s">
        <v>227</v>
      </c>
      <c r="R214" s="38" t="s">
        <v>227</v>
      </c>
      <c r="S214" s="38" t="s">
        <v>227</v>
      </c>
      <c r="T214" s="38" t="s">
        <v>227</v>
      </c>
      <c r="U214" s="38" t="s">
        <v>136</v>
      </c>
      <c r="V214" s="38" t="s">
        <v>227</v>
      </c>
      <c r="W214" s="38" t="s">
        <v>227</v>
      </c>
      <c r="X214" s="38" t="s">
        <v>227</v>
      </c>
      <c r="Y214" s="38" t="s">
        <v>227</v>
      </c>
      <c r="Z214" s="38" t="s">
        <v>227</v>
      </c>
      <c r="AA214" s="38" t="s">
        <v>227</v>
      </c>
      <c r="AB214" s="38" t="s">
        <v>227</v>
      </c>
      <c r="AC214" s="38" t="s">
        <v>227</v>
      </c>
      <c r="AD214" s="38" t="s">
        <v>227</v>
      </c>
    </row>
    <row r="215" spans="1:30" x14ac:dyDescent="0.2">
      <c r="A215" s="57" t="s">
        <v>675</v>
      </c>
      <c r="B215" s="64" t="s">
        <v>440</v>
      </c>
      <c r="C215" s="38" t="s">
        <v>227</v>
      </c>
      <c r="D215" s="38" t="s">
        <v>227</v>
      </c>
      <c r="E215" s="38" t="s">
        <v>227</v>
      </c>
      <c r="F215" s="38" t="s">
        <v>227</v>
      </c>
      <c r="G215" s="38" t="s">
        <v>227</v>
      </c>
      <c r="H215" s="38" t="s">
        <v>227</v>
      </c>
      <c r="I215" s="38" t="s">
        <v>227</v>
      </c>
      <c r="J215" s="38" t="s">
        <v>227</v>
      </c>
      <c r="K215" s="38" t="s">
        <v>227</v>
      </c>
      <c r="L215" s="38" t="s">
        <v>227</v>
      </c>
      <c r="M215" s="38" t="s">
        <v>227</v>
      </c>
      <c r="N215" s="38" t="s">
        <v>227</v>
      </c>
      <c r="O215" s="38" t="s">
        <v>227</v>
      </c>
      <c r="P215" s="38" t="s">
        <v>227</v>
      </c>
      <c r="Q215" s="38" t="s">
        <v>227</v>
      </c>
      <c r="R215" s="38" t="s">
        <v>227</v>
      </c>
      <c r="S215" s="38" t="s">
        <v>227</v>
      </c>
      <c r="T215" s="38" t="s">
        <v>227</v>
      </c>
      <c r="U215" s="38" t="s">
        <v>136</v>
      </c>
      <c r="V215" s="38" t="s">
        <v>227</v>
      </c>
      <c r="W215" s="38" t="s">
        <v>227</v>
      </c>
      <c r="X215" s="38" t="s">
        <v>227</v>
      </c>
      <c r="Y215" s="38" t="s">
        <v>227</v>
      </c>
      <c r="Z215" s="38" t="s">
        <v>227</v>
      </c>
      <c r="AA215" s="38" t="s">
        <v>227</v>
      </c>
      <c r="AB215" s="38" t="s">
        <v>227</v>
      </c>
      <c r="AC215" s="38" t="s">
        <v>227</v>
      </c>
      <c r="AD215" s="38" t="s">
        <v>227</v>
      </c>
    </row>
    <row r="216" spans="1:30" x14ac:dyDescent="0.2">
      <c r="A216" s="57" t="s">
        <v>676</v>
      </c>
      <c r="B216" s="64" t="s">
        <v>441</v>
      </c>
      <c r="C216" s="38" t="s">
        <v>227</v>
      </c>
      <c r="D216" s="38" t="s">
        <v>227</v>
      </c>
      <c r="E216" s="38" t="s">
        <v>227</v>
      </c>
      <c r="F216" s="38" t="s">
        <v>227</v>
      </c>
      <c r="G216" s="38" t="s">
        <v>227</v>
      </c>
      <c r="H216" s="38" t="s">
        <v>227</v>
      </c>
      <c r="I216" s="38" t="s">
        <v>227</v>
      </c>
      <c r="J216" s="38" t="s">
        <v>227</v>
      </c>
      <c r="K216" s="38" t="s">
        <v>227</v>
      </c>
      <c r="L216" s="38" t="s">
        <v>227</v>
      </c>
      <c r="M216" s="38" t="s">
        <v>227</v>
      </c>
      <c r="N216" s="38" t="s">
        <v>227</v>
      </c>
      <c r="O216" s="38" t="s">
        <v>227</v>
      </c>
      <c r="P216" s="38" t="s">
        <v>227</v>
      </c>
      <c r="Q216" s="38" t="s">
        <v>227</v>
      </c>
      <c r="R216" s="38" t="s">
        <v>227</v>
      </c>
      <c r="S216" s="38" t="s">
        <v>227</v>
      </c>
      <c r="T216" s="38" t="s">
        <v>227</v>
      </c>
      <c r="U216" s="38" t="s">
        <v>136</v>
      </c>
      <c r="V216" s="38" t="s">
        <v>227</v>
      </c>
      <c r="W216" s="38" t="s">
        <v>227</v>
      </c>
      <c r="X216" s="38" t="s">
        <v>227</v>
      </c>
      <c r="Y216" s="38" t="s">
        <v>227</v>
      </c>
      <c r="Z216" s="38" t="s">
        <v>227</v>
      </c>
      <c r="AA216" s="38" t="s">
        <v>227</v>
      </c>
      <c r="AB216" s="38" t="s">
        <v>227</v>
      </c>
      <c r="AC216" s="38" t="s">
        <v>227</v>
      </c>
      <c r="AD216" s="38" t="s">
        <v>227</v>
      </c>
    </row>
    <row r="217" spans="1:30" x14ac:dyDescent="0.2">
      <c r="A217" s="57" t="s">
        <v>677</v>
      </c>
      <c r="B217" s="64" t="s">
        <v>442</v>
      </c>
      <c r="C217" s="38" t="s">
        <v>227</v>
      </c>
      <c r="D217" s="38" t="s">
        <v>227</v>
      </c>
      <c r="E217" s="38" t="s">
        <v>227</v>
      </c>
      <c r="F217" s="38" t="s">
        <v>227</v>
      </c>
      <c r="G217" s="38" t="s">
        <v>227</v>
      </c>
      <c r="H217" s="38" t="s">
        <v>227</v>
      </c>
      <c r="I217" s="38" t="s">
        <v>227</v>
      </c>
      <c r="J217" s="38" t="s">
        <v>227</v>
      </c>
      <c r="K217" s="38" t="s">
        <v>227</v>
      </c>
      <c r="L217" s="38" t="s">
        <v>227</v>
      </c>
      <c r="M217" s="38" t="s">
        <v>227</v>
      </c>
      <c r="N217" s="38" t="s">
        <v>227</v>
      </c>
      <c r="O217" s="38" t="s">
        <v>227</v>
      </c>
      <c r="P217" s="38" t="s">
        <v>227</v>
      </c>
      <c r="Q217" s="38" t="s">
        <v>227</v>
      </c>
      <c r="R217" s="38" t="s">
        <v>227</v>
      </c>
      <c r="S217" s="38" t="s">
        <v>227</v>
      </c>
      <c r="T217" s="38" t="s">
        <v>227</v>
      </c>
      <c r="U217" s="38" t="s">
        <v>136</v>
      </c>
      <c r="V217" s="38" t="s">
        <v>227</v>
      </c>
      <c r="W217" s="38" t="s">
        <v>227</v>
      </c>
      <c r="X217" s="38" t="s">
        <v>227</v>
      </c>
      <c r="Y217" s="38" t="s">
        <v>227</v>
      </c>
      <c r="Z217" s="38" t="s">
        <v>227</v>
      </c>
      <c r="AA217" s="38" t="s">
        <v>227</v>
      </c>
      <c r="AB217" s="38" t="s">
        <v>227</v>
      </c>
      <c r="AC217" s="38" t="s">
        <v>227</v>
      </c>
      <c r="AD217" s="38" t="s">
        <v>227</v>
      </c>
    </row>
    <row r="218" spans="1:30" x14ac:dyDescent="0.2">
      <c r="A218" s="57" t="s">
        <v>452</v>
      </c>
      <c r="B218" s="64" t="s">
        <v>153</v>
      </c>
      <c r="C218" s="38" t="s">
        <v>136</v>
      </c>
      <c r="D218" s="38" t="s">
        <v>136</v>
      </c>
      <c r="E218" s="38" t="s">
        <v>136</v>
      </c>
      <c r="F218" s="38" t="s">
        <v>227</v>
      </c>
      <c r="G218" s="38" t="s">
        <v>136</v>
      </c>
      <c r="H218" s="38" t="s">
        <v>136</v>
      </c>
      <c r="I218" s="38" t="s">
        <v>227</v>
      </c>
      <c r="J218" s="38" t="s">
        <v>227</v>
      </c>
      <c r="K218" s="38" t="s">
        <v>227</v>
      </c>
      <c r="L218" s="38" t="s">
        <v>136</v>
      </c>
      <c r="M218" s="38" t="s">
        <v>227</v>
      </c>
      <c r="N218" s="38" t="s">
        <v>227</v>
      </c>
      <c r="O218" s="38" t="s">
        <v>227</v>
      </c>
      <c r="P218" s="38" t="s">
        <v>227</v>
      </c>
      <c r="Q218" s="38" t="s">
        <v>227</v>
      </c>
      <c r="R218" s="38" t="s">
        <v>227</v>
      </c>
      <c r="S218" s="38" t="s">
        <v>899</v>
      </c>
      <c r="T218" s="38" t="s">
        <v>135</v>
      </c>
      <c r="U218" s="38" t="s">
        <v>136</v>
      </c>
      <c r="V218" s="38" t="s">
        <v>135</v>
      </c>
      <c r="W218" s="38" t="s">
        <v>227</v>
      </c>
      <c r="X218" s="38" t="s">
        <v>227</v>
      </c>
      <c r="Y218" s="38" t="s">
        <v>227</v>
      </c>
      <c r="Z218" s="38" t="s">
        <v>227</v>
      </c>
      <c r="AA218" s="38" t="s">
        <v>227</v>
      </c>
      <c r="AB218" s="38" t="s">
        <v>227</v>
      </c>
      <c r="AC218" s="38" t="s">
        <v>227</v>
      </c>
      <c r="AD218" s="38" t="s">
        <v>136</v>
      </c>
    </row>
    <row r="219" spans="1:30" x14ac:dyDescent="0.2">
      <c r="A219" s="57" t="s">
        <v>453</v>
      </c>
      <c r="B219" s="64" t="s">
        <v>454</v>
      </c>
      <c r="C219" s="38" t="s">
        <v>136</v>
      </c>
      <c r="D219" s="38" t="s">
        <v>136</v>
      </c>
      <c r="E219" s="38" t="s">
        <v>136</v>
      </c>
      <c r="F219" s="38" t="s">
        <v>227</v>
      </c>
      <c r="G219" s="38" t="s">
        <v>136</v>
      </c>
      <c r="H219" s="38" t="s">
        <v>136</v>
      </c>
      <c r="I219" s="38" t="s">
        <v>227</v>
      </c>
      <c r="J219" s="38" t="s">
        <v>227</v>
      </c>
      <c r="K219" s="38" t="s">
        <v>227</v>
      </c>
      <c r="L219" s="38" t="s">
        <v>136</v>
      </c>
      <c r="M219" s="38" t="s">
        <v>227</v>
      </c>
      <c r="N219" s="38" t="s">
        <v>227</v>
      </c>
      <c r="O219" s="38" t="s">
        <v>227</v>
      </c>
      <c r="P219" s="38" t="s">
        <v>227</v>
      </c>
      <c r="Q219" s="38" t="s">
        <v>227</v>
      </c>
      <c r="R219" s="38" t="s">
        <v>227</v>
      </c>
      <c r="S219" s="38" t="s">
        <v>227</v>
      </c>
      <c r="T219" s="38" t="s">
        <v>136</v>
      </c>
      <c r="U219" s="38" t="s">
        <v>136</v>
      </c>
      <c r="V219" s="38" t="s">
        <v>135</v>
      </c>
      <c r="W219" s="38" t="s">
        <v>227</v>
      </c>
      <c r="X219" s="38" t="s">
        <v>227</v>
      </c>
      <c r="Y219" s="38" t="s">
        <v>227</v>
      </c>
      <c r="Z219" s="38" t="s">
        <v>227</v>
      </c>
      <c r="AA219" s="38" t="s">
        <v>227</v>
      </c>
      <c r="AB219" s="38" t="s">
        <v>136</v>
      </c>
      <c r="AC219" s="38" t="s">
        <v>227</v>
      </c>
      <c r="AD219" s="38" t="s">
        <v>136</v>
      </c>
    </row>
    <row r="220" spans="1:30" x14ac:dyDescent="0.2">
      <c r="A220" s="57" t="s">
        <v>1</v>
      </c>
      <c r="B220" s="64" t="s">
        <v>337</v>
      </c>
      <c r="C220" s="38" t="s">
        <v>227</v>
      </c>
      <c r="D220" s="38" t="s">
        <v>227</v>
      </c>
      <c r="E220" s="38" t="s">
        <v>136</v>
      </c>
      <c r="F220" s="38" t="s">
        <v>493</v>
      </c>
      <c r="G220" s="38" t="s">
        <v>136</v>
      </c>
      <c r="H220" s="38" t="s">
        <v>136</v>
      </c>
      <c r="I220" s="38" t="s">
        <v>227</v>
      </c>
      <c r="J220" s="38" t="s">
        <v>227</v>
      </c>
      <c r="K220" s="38" t="s">
        <v>227</v>
      </c>
      <c r="L220" s="38" t="s">
        <v>136</v>
      </c>
      <c r="M220" s="38" t="s">
        <v>227</v>
      </c>
      <c r="N220" s="38" t="s">
        <v>227</v>
      </c>
      <c r="O220" s="38" t="s">
        <v>136</v>
      </c>
      <c r="P220" s="38" t="s">
        <v>227</v>
      </c>
      <c r="Q220" s="38" t="s">
        <v>227</v>
      </c>
      <c r="R220" s="38" t="s">
        <v>227</v>
      </c>
      <c r="S220" s="38" t="s">
        <v>227</v>
      </c>
      <c r="T220" s="38" t="s">
        <v>227</v>
      </c>
      <c r="U220" s="38" t="s">
        <v>136</v>
      </c>
      <c r="V220" s="38" t="s">
        <v>227</v>
      </c>
      <c r="W220" s="38" t="s">
        <v>227</v>
      </c>
      <c r="X220" s="38" t="s">
        <v>136</v>
      </c>
      <c r="Y220" s="38" t="s">
        <v>227</v>
      </c>
      <c r="Z220" s="38" t="s">
        <v>227</v>
      </c>
      <c r="AA220" s="38" t="s">
        <v>227</v>
      </c>
      <c r="AB220" s="38" t="s">
        <v>227</v>
      </c>
      <c r="AC220" s="38" t="s">
        <v>227</v>
      </c>
      <c r="AD220" s="38" t="s">
        <v>227</v>
      </c>
    </row>
    <row r="221" spans="1:30" x14ac:dyDescent="0.2">
      <c r="A221" s="57" t="s">
        <v>678</v>
      </c>
      <c r="B221" s="64" t="s">
        <v>443</v>
      </c>
      <c r="C221" s="38" t="s">
        <v>227</v>
      </c>
      <c r="D221" s="38" t="s">
        <v>227</v>
      </c>
      <c r="E221" s="38" t="s">
        <v>227</v>
      </c>
      <c r="F221" s="38" t="s">
        <v>227</v>
      </c>
      <c r="G221" s="38" t="s">
        <v>227</v>
      </c>
      <c r="H221" s="38" t="s">
        <v>227</v>
      </c>
      <c r="I221" s="38" t="s">
        <v>227</v>
      </c>
      <c r="J221" s="38" t="s">
        <v>227</v>
      </c>
      <c r="K221" s="38" t="s">
        <v>227</v>
      </c>
      <c r="L221" s="38" t="s">
        <v>227</v>
      </c>
      <c r="M221" s="38" t="s">
        <v>227</v>
      </c>
      <c r="N221" s="38" t="s">
        <v>227</v>
      </c>
      <c r="O221" s="38" t="s">
        <v>227</v>
      </c>
      <c r="P221" s="38" t="s">
        <v>227</v>
      </c>
      <c r="Q221" s="38" t="s">
        <v>227</v>
      </c>
      <c r="R221" s="38" t="s">
        <v>227</v>
      </c>
      <c r="S221" s="38" t="s">
        <v>227</v>
      </c>
      <c r="T221" s="38" t="s">
        <v>227</v>
      </c>
      <c r="U221" s="38" t="s">
        <v>136</v>
      </c>
      <c r="V221" s="38" t="s">
        <v>227</v>
      </c>
      <c r="W221" s="38" t="s">
        <v>227</v>
      </c>
      <c r="X221" s="38" t="s">
        <v>227</v>
      </c>
      <c r="Y221" s="38" t="s">
        <v>227</v>
      </c>
      <c r="Z221" s="38" t="s">
        <v>227</v>
      </c>
      <c r="AA221" s="38" t="s">
        <v>227</v>
      </c>
      <c r="AB221" s="38" t="s">
        <v>227</v>
      </c>
      <c r="AC221" s="38" t="s">
        <v>227</v>
      </c>
      <c r="AD221" s="38" t="s">
        <v>227</v>
      </c>
    </row>
    <row r="222" spans="1:30" x14ac:dyDescent="0.2">
      <c r="A222" s="57" t="s">
        <v>679</v>
      </c>
      <c r="B222" s="64" t="s">
        <v>444</v>
      </c>
      <c r="C222" s="38" t="s">
        <v>227</v>
      </c>
      <c r="D222" s="38" t="s">
        <v>227</v>
      </c>
      <c r="E222" s="38" t="s">
        <v>227</v>
      </c>
      <c r="F222" s="38" t="s">
        <v>227</v>
      </c>
      <c r="G222" s="38" t="s">
        <v>227</v>
      </c>
      <c r="H222" s="38" t="s">
        <v>227</v>
      </c>
      <c r="I222" s="38" t="s">
        <v>227</v>
      </c>
      <c r="J222" s="38" t="s">
        <v>227</v>
      </c>
      <c r="K222" s="38" t="s">
        <v>227</v>
      </c>
      <c r="L222" s="38" t="s">
        <v>227</v>
      </c>
      <c r="M222" s="38" t="s">
        <v>227</v>
      </c>
      <c r="N222" s="38" t="s">
        <v>227</v>
      </c>
      <c r="O222" s="38" t="s">
        <v>227</v>
      </c>
      <c r="P222" s="38" t="s">
        <v>227</v>
      </c>
      <c r="Q222" s="38" t="s">
        <v>227</v>
      </c>
      <c r="R222" s="38" t="s">
        <v>227</v>
      </c>
      <c r="S222" s="38" t="s">
        <v>227</v>
      </c>
      <c r="T222" s="38" t="s">
        <v>227</v>
      </c>
      <c r="U222" s="38" t="s">
        <v>136</v>
      </c>
      <c r="V222" s="38" t="s">
        <v>227</v>
      </c>
      <c r="W222" s="38" t="s">
        <v>227</v>
      </c>
      <c r="X222" s="38" t="s">
        <v>227</v>
      </c>
      <c r="Y222" s="38" t="s">
        <v>227</v>
      </c>
      <c r="Z222" s="38" t="s">
        <v>227</v>
      </c>
      <c r="AA222" s="38" t="s">
        <v>227</v>
      </c>
      <c r="AB222" s="38" t="s">
        <v>227</v>
      </c>
      <c r="AC222" s="38" t="s">
        <v>227</v>
      </c>
      <c r="AD222" s="38" t="s">
        <v>227</v>
      </c>
    </row>
    <row r="223" spans="1:30" x14ac:dyDescent="0.2">
      <c r="A223" s="57" t="s">
        <v>445</v>
      </c>
      <c r="B223" s="64" t="s">
        <v>446</v>
      </c>
      <c r="C223" s="38" t="s">
        <v>227</v>
      </c>
      <c r="D223" s="38" t="s">
        <v>227</v>
      </c>
      <c r="E223" s="38" t="s">
        <v>227</v>
      </c>
      <c r="F223" s="38" t="s">
        <v>227</v>
      </c>
      <c r="G223" s="38" t="s">
        <v>227</v>
      </c>
      <c r="H223" s="38" t="s">
        <v>227</v>
      </c>
      <c r="I223" s="38" t="s">
        <v>227</v>
      </c>
      <c r="J223" s="38" t="s">
        <v>227</v>
      </c>
      <c r="K223" s="38" t="s">
        <v>227</v>
      </c>
      <c r="L223" s="38" t="s">
        <v>227</v>
      </c>
      <c r="M223" s="38" t="s">
        <v>227</v>
      </c>
      <c r="N223" s="38" t="s">
        <v>227</v>
      </c>
      <c r="O223" s="38" t="s">
        <v>227</v>
      </c>
      <c r="P223" s="38" t="s">
        <v>227</v>
      </c>
      <c r="Q223" s="38" t="s">
        <v>227</v>
      </c>
      <c r="R223" s="38" t="s">
        <v>227</v>
      </c>
      <c r="S223" s="38" t="s">
        <v>227</v>
      </c>
      <c r="T223" s="38" t="s">
        <v>227</v>
      </c>
      <c r="U223" s="38" t="s">
        <v>428</v>
      </c>
      <c r="V223" s="38" t="s">
        <v>227</v>
      </c>
      <c r="W223" s="38" t="s">
        <v>227</v>
      </c>
      <c r="X223" s="38" t="s">
        <v>227</v>
      </c>
      <c r="Y223" s="38" t="s">
        <v>227</v>
      </c>
      <c r="Z223" s="38" t="s">
        <v>227</v>
      </c>
      <c r="AA223" s="38" t="s">
        <v>227</v>
      </c>
      <c r="AB223" s="38" t="s">
        <v>227</v>
      </c>
      <c r="AC223" s="38" t="s">
        <v>227</v>
      </c>
      <c r="AD223" s="38" t="s">
        <v>227</v>
      </c>
    </row>
    <row r="224" spans="1:30" x14ac:dyDescent="0.2">
      <c r="A224" s="57" t="s">
        <v>680</v>
      </c>
      <c r="B224" s="64" t="s">
        <v>447</v>
      </c>
      <c r="C224" s="38" t="s">
        <v>227</v>
      </c>
      <c r="D224" s="38" t="s">
        <v>227</v>
      </c>
      <c r="E224" s="38" t="s">
        <v>227</v>
      </c>
      <c r="F224" s="38" t="s">
        <v>227</v>
      </c>
      <c r="G224" s="38" t="s">
        <v>227</v>
      </c>
      <c r="H224" s="38" t="s">
        <v>227</v>
      </c>
      <c r="I224" s="38" t="s">
        <v>227</v>
      </c>
      <c r="J224" s="38" t="s">
        <v>227</v>
      </c>
      <c r="K224" s="38" t="s">
        <v>227</v>
      </c>
      <c r="L224" s="38" t="s">
        <v>227</v>
      </c>
      <c r="M224" s="38" t="s">
        <v>227</v>
      </c>
      <c r="N224" s="38" t="s">
        <v>227</v>
      </c>
      <c r="O224" s="38" t="s">
        <v>227</v>
      </c>
      <c r="P224" s="38" t="s">
        <v>227</v>
      </c>
      <c r="Q224" s="38" t="s">
        <v>227</v>
      </c>
      <c r="R224" s="38" t="s">
        <v>227</v>
      </c>
      <c r="S224" s="38" t="s">
        <v>227</v>
      </c>
      <c r="T224" s="38" t="s">
        <v>227</v>
      </c>
      <c r="U224" s="38" t="s">
        <v>136</v>
      </c>
      <c r="V224" s="38" t="s">
        <v>227</v>
      </c>
      <c r="W224" s="38" t="s">
        <v>227</v>
      </c>
      <c r="X224" s="38" t="s">
        <v>227</v>
      </c>
      <c r="Y224" s="38" t="s">
        <v>227</v>
      </c>
      <c r="Z224" s="38" t="s">
        <v>227</v>
      </c>
      <c r="AA224" s="38" t="s">
        <v>227</v>
      </c>
      <c r="AB224" s="38" t="s">
        <v>227</v>
      </c>
      <c r="AC224" s="38" t="s">
        <v>227</v>
      </c>
      <c r="AD224" s="38" t="s">
        <v>227</v>
      </c>
    </row>
    <row r="225" spans="1:30" x14ac:dyDescent="0.2">
      <c r="A225" s="57" t="s">
        <v>253</v>
      </c>
      <c r="B225" s="64" t="s">
        <v>255</v>
      </c>
      <c r="C225" s="38" t="s">
        <v>227</v>
      </c>
      <c r="D225" s="38" t="s">
        <v>227</v>
      </c>
      <c r="E225" s="38" t="s">
        <v>227</v>
      </c>
      <c r="F225" s="38" t="s">
        <v>227</v>
      </c>
      <c r="G225" s="38" t="s">
        <v>227</v>
      </c>
      <c r="H225" s="38" t="s">
        <v>227</v>
      </c>
      <c r="I225" s="38" t="s">
        <v>227</v>
      </c>
      <c r="J225" s="38" t="s">
        <v>227</v>
      </c>
      <c r="K225" s="38" t="s">
        <v>227</v>
      </c>
      <c r="L225" s="38" t="s">
        <v>227</v>
      </c>
      <c r="M225" s="38" t="s">
        <v>227</v>
      </c>
      <c r="N225" s="38" t="s">
        <v>227</v>
      </c>
      <c r="O225" s="38" t="s">
        <v>227</v>
      </c>
      <c r="P225" s="38" t="s">
        <v>227</v>
      </c>
      <c r="Q225" s="38" t="s">
        <v>227</v>
      </c>
      <c r="R225" s="38" t="s">
        <v>227</v>
      </c>
      <c r="S225" s="38" t="s">
        <v>227</v>
      </c>
      <c r="T225" s="38" t="s">
        <v>227</v>
      </c>
      <c r="U225" s="38" t="s">
        <v>428</v>
      </c>
      <c r="V225" s="38" t="s">
        <v>227</v>
      </c>
      <c r="W225" s="38" t="s">
        <v>227</v>
      </c>
      <c r="X225" s="38" t="s">
        <v>136</v>
      </c>
      <c r="Y225" s="38" t="s">
        <v>227</v>
      </c>
      <c r="Z225" s="38" t="s">
        <v>227</v>
      </c>
      <c r="AA225" s="38" t="s">
        <v>227</v>
      </c>
      <c r="AB225" s="38" t="s">
        <v>227</v>
      </c>
      <c r="AC225" s="38" t="s">
        <v>227</v>
      </c>
      <c r="AD225" s="38" t="s">
        <v>227</v>
      </c>
    </row>
    <row r="226" spans="1:30" x14ac:dyDescent="0.2">
      <c r="A226" s="57" t="s">
        <v>167</v>
      </c>
      <c r="B226" s="64" t="s">
        <v>338</v>
      </c>
      <c r="C226" s="38" t="s">
        <v>227</v>
      </c>
      <c r="D226" s="38" t="s">
        <v>227</v>
      </c>
      <c r="E226" s="38" t="s">
        <v>227</v>
      </c>
      <c r="F226" s="38" t="s">
        <v>493</v>
      </c>
      <c r="G226" s="38" t="s">
        <v>227</v>
      </c>
      <c r="H226" s="38" t="s">
        <v>227</v>
      </c>
      <c r="I226" s="38" t="s">
        <v>227</v>
      </c>
      <c r="J226" s="38" t="s">
        <v>227</v>
      </c>
      <c r="K226" s="38" t="s">
        <v>227</v>
      </c>
      <c r="L226" s="38" t="s">
        <v>227</v>
      </c>
      <c r="M226" s="38" t="s">
        <v>227</v>
      </c>
      <c r="N226" s="38" t="s">
        <v>227</v>
      </c>
      <c r="O226" s="38" t="s">
        <v>227</v>
      </c>
      <c r="P226" s="38" t="s">
        <v>227</v>
      </c>
      <c r="Q226" s="38" t="s">
        <v>227</v>
      </c>
      <c r="R226" s="38" t="s">
        <v>227</v>
      </c>
      <c r="S226" s="38" t="s">
        <v>227</v>
      </c>
      <c r="T226" s="38" t="s">
        <v>227</v>
      </c>
      <c r="U226" s="38" t="s">
        <v>227</v>
      </c>
      <c r="V226" s="38" t="s">
        <v>227</v>
      </c>
      <c r="W226" s="38" t="s">
        <v>227</v>
      </c>
      <c r="X226" s="38" t="s">
        <v>227</v>
      </c>
      <c r="Y226" s="38" t="s">
        <v>227</v>
      </c>
      <c r="Z226" s="38" t="s">
        <v>227</v>
      </c>
      <c r="AA226" s="38" t="s">
        <v>227</v>
      </c>
      <c r="AB226" s="38" t="s">
        <v>227</v>
      </c>
      <c r="AC226" s="38" t="s">
        <v>227</v>
      </c>
      <c r="AD226" s="38" t="s">
        <v>227</v>
      </c>
    </row>
    <row r="227" spans="1:30" x14ac:dyDescent="0.2">
      <c r="A227" s="57" t="s">
        <v>574</v>
      </c>
      <c r="B227" s="64" t="s">
        <v>576</v>
      </c>
      <c r="C227" s="38" t="s">
        <v>136</v>
      </c>
      <c r="D227" s="38" t="s">
        <v>227</v>
      </c>
      <c r="E227" s="38" t="s">
        <v>136</v>
      </c>
      <c r="F227" s="38" t="s">
        <v>227</v>
      </c>
      <c r="G227" s="38" t="s">
        <v>136</v>
      </c>
      <c r="H227" s="38" t="s">
        <v>136</v>
      </c>
      <c r="I227" s="38" t="s">
        <v>227</v>
      </c>
      <c r="J227" s="38" t="s">
        <v>227</v>
      </c>
      <c r="K227" s="38" t="s">
        <v>136</v>
      </c>
      <c r="L227" s="38" t="s">
        <v>136</v>
      </c>
      <c r="M227" s="38" t="s">
        <v>227</v>
      </c>
      <c r="N227" s="38" t="s">
        <v>227</v>
      </c>
      <c r="O227" s="38" t="s">
        <v>227</v>
      </c>
      <c r="P227" s="38" t="s">
        <v>227</v>
      </c>
      <c r="Q227" s="38" t="s">
        <v>227</v>
      </c>
      <c r="R227" s="38" t="s">
        <v>227</v>
      </c>
      <c r="S227" s="38" t="s">
        <v>227</v>
      </c>
      <c r="T227" s="38" t="s">
        <v>136</v>
      </c>
      <c r="U227" s="38" t="s">
        <v>136</v>
      </c>
      <c r="V227" s="38" t="s">
        <v>227</v>
      </c>
      <c r="W227" s="38" t="s">
        <v>227</v>
      </c>
      <c r="X227" s="38" t="s">
        <v>227</v>
      </c>
      <c r="Y227" s="38" t="s">
        <v>227</v>
      </c>
      <c r="Z227" s="38" t="s">
        <v>136</v>
      </c>
      <c r="AA227" s="38" t="s">
        <v>227</v>
      </c>
      <c r="AB227" s="38" t="s">
        <v>227</v>
      </c>
      <c r="AC227" s="38" t="s">
        <v>136</v>
      </c>
      <c r="AD227" s="38" t="s">
        <v>227</v>
      </c>
    </row>
    <row r="228" spans="1:30" x14ac:dyDescent="0.2">
      <c r="A228" s="57" t="s">
        <v>46</v>
      </c>
      <c r="B228" s="64" t="s">
        <v>577</v>
      </c>
      <c r="C228" s="38" t="s">
        <v>136</v>
      </c>
      <c r="D228" s="38" t="s">
        <v>227</v>
      </c>
      <c r="E228" s="38" t="s">
        <v>136</v>
      </c>
      <c r="F228" s="38" t="s">
        <v>227</v>
      </c>
      <c r="G228" s="38" t="s">
        <v>136</v>
      </c>
      <c r="H228" s="38" t="s">
        <v>136</v>
      </c>
      <c r="I228" s="38" t="s">
        <v>227</v>
      </c>
      <c r="J228" s="38" t="s">
        <v>136</v>
      </c>
      <c r="K228" s="38" t="s">
        <v>136</v>
      </c>
      <c r="L228" s="38" t="s">
        <v>136</v>
      </c>
      <c r="M228" s="38" t="s">
        <v>227</v>
      </c>
      <c r="N228" s="38" t="s">
        <v>227</v>
      </c>
      <c r="O228" s="38" t="s">
        <v>227</v>
      </c>
      <c r="P228" s="38" t="s">
        <v>227</v>
      </c>
      <c r="Q228" s="38" t="s">
        <v>227</v>
      </c>
      <c r="R228" s="38" t="s">
        <v>227</v>
      </c>
      <c r="S228" s="38" t="s">
        <v>227</v>
      </c>
      <c r="T228" s="38" t="s">
        <v>136</v>
      </c>
      <c r="U228" s="38" t="s">
        <v>136</v>
      </c>
      <c r="V228" s="38" t="s">
        <v>136</v>
      </c>
      <c r="W228" s="38" t="s">
        <v>227</v>
      </c>
      <c r="X228" s="38" t="s">
        <v>227</v>
      </c>
      <c r="Y228" s="38" t="s">
        <v>227</v>
      </c>
      <c r="Z228" s="38" t="s">
        <v>227</v>
      </c>
      <c r="AA228" s="38" t="s">
        <v>227</v>
      </c>
      <c r="AB228" s="38" t="s">
        <v>227</v>
      </c>
      <c r="AC228" s="38" t="s">
        <v>136</v>
      </c>
      <c r="AD228" s="38" t="s">
        <v>227</v>
      </c>
    </row>
    <row r="229" spans="1:30" x14ac:dyDescent="0.2">
      <c r="A229" s="57" t="s">
        <v>575</v>
      </c>
      <c r="B229" s="64" t="s">
        <v>523</v>
      </c>
      <c r="C229" s="38" t="s">
        <v>136</v>
      </c>
      <c r="D229" s="38" t="s">
        <v>227</v>
      </c>
      <c r="E229" s="38" t="s">
        <v>136</v>
      </c>
      <c r="F229" s="38" t="s">
        <v>227</v>
      </c>
      <c r="G229" s="38" t="s">
        <v>136</v>
      </c>
      <c r="H229" s="38" t="s">
        <v>136</v>
      </c>
      <c r="I229" s="38" t="s">
        <v>227</v>
      </c>
      <c r="J229" s="38" t="s">
        <v>227</v>
      </c>
      <c r="K229" s="38" t="s">
        <v>227</v>
      </c>
      <c r="L229" s="38" t="s">
        <v>136</v>
      </c>
      <c r="M229" s="38" t="s">
        <v>227</v>
      </c>
      <c r="N229" s="38" t="s">
        <v>227</v>
      </c>
      <c r="O229" s="38" t="s">
        <v>227</v>
      </c>
      <c r="P229" s="38" t="s">
        <v>227</v>
      </c>
      <c r="Q229" s="38" t="s">
        <v>227</v>
      </c>
      <c r="R229" s="38" t="s">
        <v>227</v>
      </c>
      <c r="S229" s="38" t="s">
        <v>227</v>
      </c>
      <c r="T229" s="38" t="s">
        <v>136</v>
      </c>
      <c r="U229" s="38" t="s">
        <v>136</v>
      </c>
      <c r="V229" s="38" t="s">
        <v>257</v>
      </c>
      <c r="W229" s="38" t="s">
        <v>227</v>
      </c>
      <c r="X229" s="38" t="s">
        <v>227</v>
      </c>
      <c r="Y229" s="38" t="s">
        <v>227</v>
      </c>
      <c r="Z229" s="38" t="s">
        <v>227</v>
      </c>
      <c r="AA229" s="38" t="s">
        <v>227</v>
      </c>
      <c r="AB229" s="38" t="s">
        <v>257</v>
      </c>
      <c r="AC229" s="38" t="s">
        <v>227</v>
      </c>
      <c r="AD229" s="38" t="s">
        <v>136</v>
      </c>
    </row>
    <row r="230" spans="1:30" x14ac:dyDescent="0.2">
      <c r="A230" s="57" t="s">
        <v>127</v>
      </c>
      <c r="B230" s="64" t="s">
        <v>957</v>
      </c>
      <c r="C230" s="38" t="s">
        <v>227</v>
      </c>
      <c r="D230" s="38" t="s">
        <v>227</v>
      </c>
      <c r="E230" s="38" t="s">
        <v>136</v>
      </c>
      <c r="F230" s="38" t="s">
        <v>227</v>
      </c>
      <c r="G230" s="38" t="s">
        <v>136</v>
      </c>
      <c r="H230" s="38" t="s">
        <v>136</v>
      </c>
      <c r="I230" s="38" t="s">
        <v>227</v>
      </c>
      <c r="J230" s="38" t="s">
        <v>227</v>
      </c>
      <c r="K230" s="38" t="s">
        <v>227</v>
      </c>
      <c r="L230" s="38" t="s">
        <v>136</v>
      </c>
      <c r="M230" s="38" t="s">
        <v>227</v>
      </c>
      <c r="N230" s="38" t="s">
        <v>227</v>
      </c>
      <c r="O230" s="38" t="s">
        <v>227</v>
      </c>
      <c r="P230" s="38" t="s">
        <v>227</v>
      </c>
      <c r="Q230" s="38" t="s">
        <v>227</v>
      </c>
      <c r="R230" s="38" t="s">
        <v>227</v>
      </c>
      <c r="S230" s="38" t="s">
        <v>227</v>
      </c>
      <c r="T230" s="38" t="s">
        <v>227</v>
      </c>
      <c r="U230" s="38" t="s">
        <v>400</v>
      </c>
      <c r="V230" s="38" t="s">
        <v>257</v>
      </c>
      <c r="W230" s="38" t="s">
        <v>227</v>
      </c>
      <c r="X230" s="38" t="s">
        <v>227</v>
      </c>
      <c r="Y230" s="38" t="s">
        <v>227</v>
      </c>
      <c r="Z230" s="38" t="s">
        <v>227</v>
      </c>
      <c r="AA230" s="38" t="s">
        <v>227</v>
      </c>
      <c r="AB230" s="38" t="s">
        <v>227</v>
      </c>
      <c r="AC230" s="38" t="s">
        <v>227</v>
      </c>
      <c r="AD230" s="38" t="s">
        <v>136</v>
      </c>
    </row>
    <row r="231" spans="1:30" x14ac:dyDescent="0.2">
      <c r="A231" s="57" t="s">
        <v>177</v>
      </c>
      <c r="B231" s="64" t="s">
        <v>957</v>
      </c>
      <c r="C231" s="38" t="s">
        <v>257</v>
      </c>
      <c r="D231" s="38" t="s">
        <v>227</v>
      </c>
      <c r="E231" s="38" t="s">
        <v>227</v>
      </c>
      <c r="F231" s="38" t="s">
        <v>227</v>
      </c>
      <c r="G231" s="38" t="s">
        <v>227</v>
      </c>
      <c r="H231" s="38" t="s">
        <v>227</v>
      </c>
      <c r="I231" s="38" t="s">
        <v>227</v>
      </c>
      <c r="J231" s="38" t="s">
        <v>227</v>
      </c>
      <c r="K231" s="38" t="s">
        <v>227</v>
      </c>
      <c r="L231" s="38" t="s">
        <v>227</v>
      </c>
      <c r="M231" s="38" t="s">
        <v>227</v>
      </c>
      <c r="N231" s="38" t="s">
        <v>227</v>
      </c>
      <c r="O231" s="38" t="s">
        <v>227</v>
      </c>
      <c r="P231" s="38" t="s">
        <v>227</v>
      </c>
      <c r="Q231" s="38" t="s">
        <v>227</v>
      </c>
      <c r="R231" s="38" t="s">
        <v>227</v>
      </c>
      <c r="S231" s="38" t="s">
        <v>898</v>
      </c>
      <c r="T231" s="38" t="s">
        <v>257</v>
      </c>
      <c r="U231" s="38" t="s">
        <v>227</v>
      </c>
      <c r="V231" s="38" t="s">
        <v>227</v>
      </c>
      <c r="W231" s="38" t="s">
        <v>227</v>
      </c>
      <c r="X231" s="38" t="s">
        <v>227</v>
      </c>
      <c r="Y231" s="38" t="s">
        <v>227</v>
      </c>
      <c r="Z231" s="38" t="s">
        <v>227</v>
      </c>
      <c r="AA231" s="38" t="s">
        <v>227</v>
      </c>
      <c r="AB231" s="38" t="s">
        <v>257</v>
      </c>
      <c r="AC231" s="38" t="s">
        <v>227</v>
      </c>
      <c r="AD231" s="38" t="s">
        <v>227</v>
      </c>
    </row>
    <row r="232" spans="1:30" x14ac:dyDescent="0.2">
      <c r="A232" s="57" t="s">
        <v>681</v>
      </c>
      <c r="B232" s="64" t="s">
        <v>437</v>
      </c>
      <c r="C232" s="38" t="s">
        <v>227</v>
      </c>
      <c r="D232" s="38" t="s">
        <v>227</v>
      </c>
      <c r="E232" s="38" t="s">
        <v>227</v>
      </c>
      <c r="F232" s="38" t="s">
        <v>227</v>
      </c>
      <c r="G232" s="38" t="s">
        <v>227</v>
      </c>
      <c r="H232" s="38" t="s">
        <v>227</v>
      </c>
      <c r="I232" s="38" t="s">
        <v>227</v>
      </c>
      <c r="J232" s="38" t="s">
        <v>227</v>
      </c>
      <c r="K232" s="38" t="s">
        <v>227</v>
      </c>
      <c r="L232" s="38" t="s">
        <v>227</v>
      </c>
      <c r="M232" s="38" t="s">
        <v>227</v>
      </c>
      <c r="N232" s="38" t="s">
        <v>227</v>
      </c>
      <c r="O232" s="38" t="s">
        <v>227</v>
      </c>
      <c r="P232" s="38" t="s">
        <v>227</v>
      </c>
      <c r="Q232" s="38" t="s">
        <v>227</v>
      </c>
      <c r="R232" s="38" t="s">
        <v>227</v>
      </c>
      <c r="S232" s="38" t="s">
        <v>227</v>
      </c>
      <c r="T232" s="38" t="s">
        <v>227</v>
      </c>
      <c r="U232" s="38" t="s">
        <v>136</v>
      </c>
      <c r="V232" s="38" t="s">
        <v>227</v>
      </c>
      <c r="W232" s="38" t="s">
        <v>227</v>
      </c>
      <c r="X232" s="38" t="s">
        <v>227</v>
      </c>
      <c r="Y232" s="38" t="s">
        <v>227</v>
      </c>
      <c r="Z232" s="38" t="s">
        <v>227</v>
      </c>
      <c r="AA232" s="38" t="s">
        <v>227</v>
      </c>
      <c r="AB232" s="38" t="s">
        <v>227</v>
      </c>
      <c r="AC232" s="38" t="s">
        <v>227</v>
      </c>
      <c r="AD232" s="38" t="s">
        <v>227</v>
      </c>
    </row>
    <row r="233" spans="1:30" x14ac:dyDescent="0.2">
      <c r="A233" s="57" t="s">
        <v>128</v>
      </c>
      <c r="B233" s="64" t="s">
        <v>154</v>
      </c>
      <c r="C233" s="38" t="s">
        <v>227</v>
      </c>
      <c r="D233" s="38" t="s">
        <v>227</v>
      </c>
      <c r="E233" s="38" t="s">
        <v>257</v>
      </c>
      <c r="F233" s="38" t="s">
        <v>778</v>
      </c>
      <c r="G233" s="38" t="s">
        <v>398</v>
      </c>
      <c r="H233" s="38" t="s">
        <v>135</v>
      </c>
      <c r="I233" s="38" t="s">
        <v>227</v>
      </c>
      <c r="J233" s="38" t="s">
        <v>227</v>
      </c>
      <c r="K233" s="38" t="s">
        <v>227</v>
      </c>
      <c r="L233" s="38" t="s">
        <v>136</v>
      </c>
      <c r="M233" s="38" t="s">
        <v>227</v>
      </c>
      <c r="N233" s="38" t="s">
        <v>227</v>
      </c>
      <c r="O233" s="38" t="s">
        <v>227</v>
      </c>
      <c r="P233" s="38" t="s">
        <v>227</v>
      </c>
      <c r="Q233" s="38" t="s">
        <v>227</v>
      </c>
      <c r="R233" s="38" t="s">
        <v>227</v>
      </c>
      <c r="S233" s="38" t="s">
        <v>915</v>
      </c>
      <c r="T233" s="38" t="s">
        <v>227</v>
      </c>
      <c r="U233" s="38" t="s">
        <v>428</v>
      </c>
      <c r="V233" s="38" t="s">
        <v>257</v>
      </c>
      <c r="W233" s="38" t="s">
        <v>227</v>
      </c>
      <c r="X233" s="38" t="s">
        <v>227</v>
      </c>
      <c r="Y233" s="38" t="s">
        <v>227</v>
      </c>
      <c r="Z233" s="38" t="s">
        <v>227</v>
      </c>
      <c r="AA233" s="38" t="s">
        <v>227</v>
      </c>
      <c r="AB233" s="38" t="s">
        <v>227</v>
      </c>
      <c r="AC233" s="38" t="s">
        <v>227</v>
      </c>
      <c r="AD233" s="38" t="s">
        <v>227</v>
      </c>
    </row>
    <row r="234" spans="1:30" x14ac:dyDescent="0.2">
      <c r="A234" s="57" t="s">
        <v>55</v>
      </c>
      <c r="B234" s="64" t="s">
        <v>62</v>
      </c>
      <c r="C234" s="38" t="s">
        <v>227</v>
      </c>
      <c r="D234" s="38" t="s">
        <v>227</v>
      </c>
      <c r="E234" s="38" t="s">
        <v>257</v>
      </c>
      <c r="F234" s="38" t="s">
        <v>493</v>
      </c>
      <c r="G234" s="38" t="s">
        <v>398</v>
      </c>
      <c r="H234" s="38" t="s">
        <v>135</v>
      </c>
      <c r="I234" s="38" t="s">
        <v>227</v>
      </c>
      <c r="J234" s="38" t="s">
        <v>227</v>
      </c>
      <c r="K234" s="38" t="s">
        <v>227</v>
      </c>
      <c r="L234" s="38" t="s">
        <v>136</v>
      </c>
      <c r="M234" s="38" t="s">
        <v>227</v>
      </c>
      <c r="N234" s="38" t="s">
        <v>227</v>
      </c>
      <c r="O234" s="38" t="s">
        <v>227</v>
      </c>
      <c r="P234" s="38" t="s">
        <v>227</v>
      </c>
      <c r="Q234" s="38" t="s">
        <v>227</v>
      </c>
      <c r="R234" s="38" t="s">
        <v>359</v>
      </c>
      <c r="S234" s="38" t="s">
        <v>901</v>
      </c>
      <c r="T234" s="38" t="s">
        <v>397</v>
      </c>
      <c r="U234" s="38" t="s">
        <v>359</v>
      </c>
      <c r="V234" s="38" t="s">
        <v>257</v>
      </c>
      <c r="W234" s="38" t="s">
        <v>227</v>
      </c>
      <c r="X234" s="38" t="s">
        <v>227</v>
      </c>
      <c r="Y234" s="38" t="s">
        <v>227</v>
      </c>
      <c r="Z234" s="38" t="s">
        <v>227</v>
      </c>
      <c r="AA234" s="38" t="s">
        <v>227</v>
      </c>
      <c r="AB234" s="38" t="s">
        <v>227</v>
      </c>
      <c r="AC234" s="38" t="s">
        <v>227</v>
      </c>
      <c r="AD234" s="38" t="s">
        <v>227</v>
      </c>
    </row>
    <row r="235" spans="1:30" x14ac:dyDescent="0.2">
      <c r="A235" s="57" t="s">
        <v>24</v>
      </c>
      <c r="B235" s="64" t="s">
        <v>40</v>
      </c>
      <c r="C235" s="38" t="s">
        <v>257</v>
      </c>
      <c r="D235" s="38" t="s">
        <v>359</v>
      </c>
      <c r="E235" s="38" t="s">
        <v>257</v>
      </c>
      <c r="F235" s="38" t="s">
        <v>227</v>
      </c>
      <c r="G235" s="38" t="s">
        <v>257</v>
      </c>
      <c r="H235" s="38" t="s">
        <v>136</v>
      </c>
      <c r="I235" s="38" t="s">
        <v>227</v>
      </c>
      <c r="J235" s="38" t="s">
        <v>359</v>
      </c>
      <c r="K235" s="38" t="s">
        <v>227</v>
      </c>
      <c r="L235" s="38" t="s">
        <v>136</v>
      </c>
      <c r="M235" s="38" t="s">
        <v>359</v>
      </c>
      <c r="N235" s="38" t="s">
        <v>227</v>
      </c>
      <c r="O235" s="38" t="s">
        <v>227</v>
      </c>
      <c r="P235" s="38" t="s">
        <v>227</v>
      </c>
      <c r="Q235" s="38" t="s">
        <v>359</v>
      </c>
      <c r="R235" s="38" t="s">
        <v>227</v>
      </c>
      <c r="S235" s="38" t="s">
        <v>914</v>
      </c>
      <c r="T235" s="38" t="s">
        <v>257</v>
      </c>
      <c r="U235" s="38" t="s">
        <v>359</v>
      </c>
      <c r="V235" s="38" t="s">
        <v>257</v>
      </c>
      <c r="W235" s="38" t="s">
        <v>227</v>
      </c>
      <c r="X235" s="38" t="s">
        <v>227</v>
      </c>
      <c r="Y235" s="38" t="s">
        <v>227</v>
      </c>
      <c r="Z235" s="38" t="s">
        <v>227</v>
      </c>
      <c r="AA235" s="38" t="s">
        <v>227</v>
      </c>
      <c r="AB235" s="38" t="s">
        <v>257</v>
      </c>
      <c r="AC235" s="38" t="s">
        <v>227</v>
      </c>
      <c r="AD235" s="38" t="s">
        <v>359</v>
      </c>
    </row>
    <row r="236" spans="1:30" x14ac:dyDescent="0.2">
      <c r="A236" s="57" t="s">
        <v>254</v>
      </c>
      <c r="B236" s="64" t="s">
        <v>256</v>
      </c>
      <c r="C236" s="38" t="s">
        <v>227</v>
      </c>
      <c r="D236" s="38" t="s">
        <v>227</v>
      </c>
      <c r="E236" s="38" t="s">
        <v>227</v>
      </c>
      <c r="F236" s="38" t="s">
        <v>227</v>
      </c>
      <c r="G236" s="38" t="s">
        <v>227</v>
      </c>
      <c r="H236" s="38" t="s">
        <v>227</v>
      </c>
      <c r="I236" s="38" t="s">
        <v>227</v>
      </c>
      <c r="J236" s="38" t="s">
        <v>227</v>
      </c>
      <c r="K236" s="38" t="s">
        <v>227</v>
      </c>
      <c r="L236" s="38" t="s">
        <v>227</v>
      </c>
      <c r="M236" s="38" t="s">
        <v>227</v>
      </c>
      <c r="N236" s="38" t="s">
        <v>227</v>
      </c>
      <c r="O236" s="38" t="s">
        <v>227</v>
      </c>
      <c r="P236" s="38" t="s">
        <v>227</v>
      </c>
      <c r="Q236" s="38" t="s">
        <v>227</v>
      </c>
      <c r="R236" s="38" t="s">
        <v>227</v>
      </c>
      <c r="S236" s="38" t="s">
        <v>227</v>
      </c>
      <c r="T236" s="38" t="s">
        <v>227</v>
      </c>
      <c r="U236" s="38" t="s">
        <v>428</v>
      </c>
      <c r="V236" s="38" t="s">
        <v>227</v>
      </c>
      <c r="W236" s="38" t="s">
        <v>227</v>
      </c>
      <c r="X236" s="38" t="s">
        <v>136</v>
      </c>
      <c r="Y236" s="38" t="s">
        <v>227</v>
      </c>
      <c r="Z236" s="38" t="s">
        <v>227</v>
      </c>
      <c r="AA236" s="38" t="s">
        <v>227</v>
      </c>
      <c r="AB236" s="38" t="s">
        <v>227</v>
      </c>
      <c r="AC236" s="38" t="s">
        <v>227</v>
      </c>
      <c r="AD236" s="38" t="s">
        <v>227</v>
      </c>
    </row>
    <row r="237" spans="1:30" x14ac:dyDescent="0.2">
      <c r="A237" s="57" t="s">
        <v>91</v>
      </c>
      <c r="B237" s="64" t="s">
        <v>698</v>
      </c>
      <c r="C237" s="38" t="s">
        <v>227</v>
      </c>
      <c r="D237" s="38" t="s">
        <v>227</v>
      </c>
      <c r="E237" s="38" t="s">
        <v>227</v>
      </c>
      <c r="F237" s="38" t="s">
        <v>776</v>
      </c>
      <c r="G237" s="38" t="s">
        <v>227</v>
      </c>
      <c r="H237" s="38" t="s">
        <v>227</v>
      </c>
      <c r="I237" s="38" t="s">
        <v>227</v>
      </c>
      <c r="J237" s="38" t="s">
        <v>227</v>
      </c>
      <c r="K237" s="38" t="s">
        <v>227</v>
      </c>
      <c r="L237" s="38" t="s">
        <v>136</v>
      </c>
      <c r="M237" s="38" t="s">
        <v>227</v>
      </c>
      <c r="N237" s="38" t="s">
        <v>227</v>
      </c>
      <c r="O237" s="38" t="s">
        <v>227</v>
      </c>
      <c r="P237" s="38" t="s">
        <v>227</v>
      </c>
      <c r="Q237" s="38" t="s">
        <v>227</v>
      </c>
      <c r="R237" s="38" t="s">
        <v>227</v>
      </c>
      <c r="S237" s="38" t="s">
        <v>898</v>
      </c>
      <c r="T237" s="38" t="s">
        <v>227</v>
      </c>
      <c r="U237" s="38" t="s">
        <v>449</v>
      </c>
      <c r="V237" s="38" t="s">
        <v>257</v>
      </c>
      <c r="W237" s="38" t="s">
        <v>227</v>
      </c>
      <c r="X237" s="38" t="s">
        <v>136</v>
      </c>
      <c r="Y237" s="38" t="s">
        <v>227</v>
      </c>
      <c r="Z237" s="38" t="s">
        <v>227</v>
      </c>
      <c r="AA237" s="38" t="s">
        <v>227</v>
      </c>
      <c r="AB237" s="38" t="s">
        <v>227</v>
      </c>
      <c r="AC237" s="38" t="s">
        <v>227</v>
      </c>
      <c r="AD237" s="38" t="s">
        <v>227</v>
      </c>
    </row>
    <row r="238" spans="1:30" x14ac:dyDescent="0.2">
      <c r="A238" s="57" t="s">
        <v>129</v>
      </c>
      <c r="B238" s="64" t="s">
        <v>155</v>
      </c>
      <c r="C238" s="38" t="s">
        <v>227</v>
      </c>
      <c r="D238" s="38" t="s">
        <v>227</v>
      </c>
      <c r="E238" s="38" t="s">
        <v>257</v>
      </c>
      <c r="F238" s="38" t="s">
        <v>778</v>
      </c>
      <c r="G238" s="38" t="s">
        <v>257</v>
      </c>
      <c r="H238" s="38" t="s">
        <v>136</v>
      </c>
      <c r="I238" s="38" t="s">
        <v>227</v>
      </c>
      <c r="J238" s="38" t="s">
        <v>227</v>
      </c>
      <c r="K238" s="38" t="s">
        <v>227</v>
      </c>
      <c r="L238" s="38" t="s">
        <v>595</v>
      </c>
      <c r="M238" s="38" t="s">
        <v>227</v>
      </c>
      <c r="N238" s="38" t="s">
        <v>227</v>
      </c>
      <c r="O238" s="38" t="s">
        <v>227</v>
      </c>
      <c r="P238" s="38" t="s">
        <v>227</v>
      </c>
      <c r="Q238" s="38" t="s">
        <v>227</v>
      </c>
      <c r="R238" s="38" t="s">
        <v>227</v>
      </c>
      <c r="S238" s="38" t="s">
        <v>926</v>
      </c>
      <c r="T238" s="38" t="s">
        <v>135</v>
      </c>
      <c r="U238" s="38" t="s">
        <v>449</v>
      </c>
      <c r="V238" s="38" t="s">
        <v>135</v>
      </c>
      <c r="W238" s="38" t="s">
        <v>227</v>
      </c>
      <c r="X238" s="38" t="s">
        <v>227</v>
      </c>
      <c r="Y238" s="38" t="s">
        <v>227</v>
      </c>
      <c r="Z238" s="38" t="s">
        <v>227</v>
      </c>
      <c r="AA238" s="38" t="s">
        <v>227</v>
      </c>
      <c r="AB238" s="38" t="s">
        <v>227</v>
      </c>
      <c r="AC238" s="38" t="s">
        <v>227</v>
      </c>
      <c r="AD238" s="38" t="s">
        <v>227</v>
      </c>
    </row>
    <row r="239" spans="1:30" x14ac:dyDescent="0.2">
      <c r="A239" s="57" t="s">
        <v>130</v>
      </c>
      <c r="B239" s="64" t="s">
        <v>164</v>
      </c>
      <c r="C239" s="38" t="s">
        <v>227</v>
      </c>
      <c r="D239" s="38" t="s">
        <v>227</v>
      </c>
      <c r="E239" s="38" t="s">
        <v>952</v>
      </c>
      <c r="F239" s="38" t="s">
        <v>227</v>
      </c>
      <c r="G239" s="38" t="s">
        <v>227</v>
      </c>
      <c r="H239" s="38" t="s">
        <v>227</v>
      </c>
      <c r="I239" s="38" t="s">
        <v>227</v>
      </c>
      <c r="J239" s="38" t="s">
        <v>227</v>
      </c>
      <c r="K239" s="38" t="s">
        <v>227</v>
      </c>
      <c r="L239" s="38" t="s">
        <v>227</v>
      </c>
      <c r="M239" s="38" t="s">
        <v>227</v>
      </c>
      <c r="N239" s="38" t="s">
        <v>227</v>
      </c>
      <c r="O239" s="38" t="s">
        <v>227</v>
      </c>
      <c r="P239" s="38" t="s">
        <v>227</v>
      </c>
      <c r="Q239" s="38" t="s">
        <v>227</v>
      </c>
      <c r="R239" s="38" t="s">
        <v>227</v>
      </c>
      <c r="S239" s="38" t="s">
        <v>227</v>
      </c>
      <c r="T239" s="38" t="s">
        <v>227</v>
      </c>
      <c r="U239" s="38" t="s">
        <v>397</v>
      </c>
      <c r="V239" s="38" t="s">
        <v>227</v>
      </c>
      <c r="W239" s="38" t="s">
        <v>227</v>
      </c>
      <c r="X239" s="38" t="s">
        <v>227</v>
      </c>
      <c r="Y239" s="38" t="s">
        <v>227</v>
      </c>
      <c r="Z239" s="38" t="s">
        <v>227</v>
      </c>
      <c r="AA239" s="38" t="s">
        <v>207</v>
      </c>
      <c r="AB239" s="38" t="s">
        <v>227</v>
      </c>
      <c r="AC239" s="38" t="s">
        <v>227</v>
      </c>
      <c r="AD239" s="38" t="s">
        <v>227</v>
      </c>
    </row>
    <row r="240" spans="1:30" x14ac:dyDescent="0.2">
      <c r="A240" s="57" t="s">
        <v>131</v>
      </c>
      <c r="B240" s="64" t="s">
        <v>165</v>
      </c>
      <c r="C240" s="38" t="s">
        <v>227</v>
      </c>
      <c r="D240" s="38" t="s">
        <v>227</v>
      </c>
      <c r="E240" s="38" t="s">
        <v>953</v>
      </c>
      <c r="F240" s="38" t="s">
        <v>776</v>
      </c>
      <c r="G240" s="38" t="s">
        <v>397</v>
      </c>
      <c r="H240" s="38" t="s">
        <v>136</v>
      </c>
      <c r="I240" s="38" t="s">
        <v>227</v>
      </c>
      <c r="J240" s="38" t="s">
        <v>227</v>
      </c>
      <c r="K240" s="38" t="s">
        <v>227</v>
      </c>
      <c r="L240" s="38" t="s">
        <v>136</v>
      </c>
      <c r="M240" s="38" t="s">
        <v>227</v>
      </c>
      <c r="N240" s="38" t="s">
        <v>227</v>
      </c>
      <c r="O240" s="38" t="s">
        <v>227</v>
      </c>
      <c r="P240" s="38" t="s">
        <v>227</v>
      </c>
      <c r="Q240" s="38" t="s">
        <v>227</v>
      </c>
      <c r="R240" s="38" t="s">
        <v>227</v>
      </c>
      <c r="S240" s="38" t="s">
        <v>227</v>
      </c>
      <c r="T240" s="38" t="s">
        <v>227</v>
      </c>
      <c r="U240" s="38" t="s">
        <v>397</v>
      </c>
      <c r="V240" s="38" t="s">
        <v>227</v>
      </c>
      <c r="W240" s="38" t="s">
        <v>227</v>
      </c>
      <c r="X240" s="38" t="s">
        <v>227</v>
      </c>
      <c r="Y240" s="38" t="s">
        <v>227</v>
      </c>
      <c r="Z240" s="38" t="s">
        <v>227</v>
      </c>
      <c r="AA240" s="38" t="s">
        <v>227</v>
      </c>
      <c r="AB240" s="38" t="s">
        <v>227</v>
      </c>
      <c r="AC240" s="38" t="s">
        <v>227</v>
      </c>
      <c r="AD240" s="38" t="s">
        <v>227</v>
      </c>
    </row>
    <row r="241" spans="1:30" x14ac:dyDescent="0.2">
      <c r="A241" s="57" t="s">
        <v>76</v>
      </c>
      <c r="B241" s="64" t="s">
        <v>958</v>
      </c>
      <c r="C241" s="38" t="s">
        <v>227</v>
      </c>
      <c r="D241" s="38" t="s">
        <v>227</v>
      </c>
      <c r="E241" s="38" t="s">
        <v>951</v>
      </c>
      <c r="F241" s="38" t="s">
        <v>776</v>
      </c>
      <c r="G241" s="38" t="s">
        <v>398</v>
      </c>
      <c r="H241" s="38" t="s">
        <v>136</v>
      </c>
      <c r="I241" s="38" t="s">
        <v>227</v>
      </c>
      <c r="J241" s="38" t="s">
        <v>227</v>
      </c>
      <c r="K241" s="38" t="s">
        <v>227</v>
      </c>
      <c r="L241" s="38" t="s">
        <v>136</v>
      </c>
      <c r="M241" s="38" t="s">
        <v>227</v>
      </c>
      <c r="N241" s="38" t="s">
        <v>227</v>
      </c>
      <c r="O241" s="38" t="s">
        <v>227</v>
      </c>
      <c r="P241" s="38" t="s">
        <v>227</v>
      </c>
      <c r="Q241" s="38" t="s">
        <v>227</v>
      </c>
      <c r="R241" s="38" t="s">
        <v>227</v>
      </c>
      <c r="S241" s="38" t="s">
        <v>913</v>
      </c>
      <c r="T241" s="38" t="s">
        <v>227</v>
      </c>
      <c r="U241" s="38" t="s">
        <v>398</v>
      </c>
      <c r="V241" s="38" t="s">
        <v>257</v>
      </c>
      <c r="W241" s="38" t="s">
        <v>227</v>
      </c>
      <c r="X241" s="38" t="s">
        <v>227</v>
      </c>
      <c r="Y241" s="38" t="s">
        <v>227</v>
      </c>
      <c r="Z241" s="38" t="s">
        <v>227</v>
      </c>
      <c r="AA241" s="38" t="s">
        <v>227</v>
      </c>
      <c r="AB241" s="38" t="s">
        <v>227</v>
      </c>
      <c r="AC241" s="38" t="s">
        <v>141</v>
      </c>
      <c r="AD241" s="38" t="s">
        <v>227</v>
      </c>
    </row>
    <row r="242" spans="1:30" x14ac:dyDescent="0.2">
      <c r="A242" s="57" t="s">
        <v>158</v>
      </c>
      <c r="B242" s="64" t="s">
        <v>159</v>
      </c>
      <c r="C242" s="38" t="s">
        <v>227</v>
      </c>
      <c r="D242" s="38" t="s">
        <v>227</v>
      </c>
      <c r="E242" s="38" t="s">
        <v>951</v>
      </c>
      <c r="F242" s="38" t="s">
        <v>778</v>
      </c>
      <c r="G242" s="38" t="s">
        <v>257</v>
      </c>
      <c r="H242" s="38" t="s">
        <v>136</v>
      </c>
      <c r="I242" s="38" t="s">
        <v>227</v>
      </c>
      <c r="J242" s="38" t="s">
        <v>227</v>
      </c>
      <c r="K242" s="38" t="s">
        <v>227</v>
      </c>
      <c r="L242" s="38" t="s">
        <v>136</v>
      </c>
      <c r="M242" s="38" t="s">
        <v>227</v>
      </c>
      <c r="N242" s="38" t="s">
        <v>227</v>
      </c>
      <c r="O242" s="38" t="s">
        <v>227</v>
      </c>
      <c r="P242" s="38" t="s">
        <v>227</v>
      </c>
      <c r="Q242" s="38" t="s">
        <v>227</v>
      </c>
      <c r="R242" s="38" t="s">
        <v>227</v>
      </c>
      <c r="S242" s="38" t="s">
        <v>227</v>
      </c>
      <c r="T242" s="38" t="s">
        <v>227</v>
      </c>
      <c r="U242" s="38" t="s">
        <v>449</v>
      </c>
      <c r="V242" s="38" t="s">
        <v>135</v>
      </c>
      <c r="W242" s="38" t="s">
        <v>227</v>
      </c>
      <c r="X242" s="38" t="s">
        <v>227</v>
      </c>
      <c r="Y242" s="38" t="s">
        <v>227</v>
      </c>
      <c r="Z242" s="38" t="s">
        <v>227</v>
      </c>
      <c r="AA242" s="38" t="s">
        <v>227</v>
      </c>
      <c r="AB242" s="38" t="s">
        <v>227</v>
      </c>
      <c r="AC242" s="38" t="s">
        <v>227</v>
      </c>
      <c r="AD242" s="38" t="s">
        <v>227</v>
      </c>
    </row>
    <row r="243" spans="1:30" x14ac:dyDescent="0.2">
      <c r="A243" s="57" t="s">
        <v>132</v>
      </c>
      <c r="B243" s="64" t="s">
        <v>160</v>
      </c>
      <c r="C243" s="38" t="s">
        <v>227</v>
      </c>
      <c r="D243" s="38" t="s">
        <v>227</v>
      </c>
      <c r="E243" s="38" t="s">
        <v>227</v>
      </c>
      <c r="F243" s="38" t="s">
        <v>776</v>
      </c>
      <c r="G243" s="38" t="s">
        <v>257</v>
      </c>
      <c r="H243" s="38" t="s">
        <v>135</v>
      </c>
      <c r="I243" s="38" t="s">
        <v>227</v>
      </c>
      <c r="J243" s="38" t="s">
        <v>227</v>
      </c>
      <c r="K243" s="38" t="s">
        <v>227</v>
      </c>
      <c r="L243" s="38" t="s">
        <v>136</v>
      </c>
      <c r="M243" s="38" t="s">
        <v>227</v>
      </c>
      <c r="N243" s="38" t="s">
        <v>227</v>
      </c>
      <c r="O243" s="38" t="s">
        <v>227</v>
      </c>
      <c r="P243" s="38" t="s">
        <v>227</v>
      </c>
      <c r="Q243" s="38" t="s">
        <v>227</v>
      </c>
      <c r="R243" s="38" t="s">
        <v>227</v>
      </c>
      <c r="S243" s="38" t="s">
        <v>227</v>
      </c>
      <c r="T243" s="38" t="s">
        <v>227</v>
      </c>
      <c r="U243" s="38" t="s">
        <v>449</v>
      </c>
      <c r="V243" s="38" t="s">
        <v>227</v>
      </c>
      <c r="W243" s="38" t="s">
        <v>227</v>
      </c>
      <c r="X243" s="38" t="s">
        <v>227</v>
      </c>
      <c r="Y243" s="38" t="s">
        <v>227</v>
      </c>
      <c r="Z243" s="38" t="s">
        <v>227</v>
      </c>
      <c r="AA243" s="38" t="s">
        <v>227</v>
      </c>
      <c r="AB243" s="38" t="s">
        <v>227</v>
      </c>
      <c r="AC243" s="38" t="s">
        <v>227</v>
      </c>
      <c r="AD243" s="38" t="s">
        <v>227</v>
      </c>
    </row>
    <row r="244" spans="1:30" x14ac:dyDescent="0.2">
      <c r="A244" s="57" t="s">
        <v>133</v>
      </c>
      <c r="B244" s="64" t="s">
        <v>448</v>
      </c>
      <c r="C244" s="38" t="s">
        <v>227</v>
      </c>
      <c r="D244" s="38" t="s">
        <v>227</v>
      </c>
      <c r="E244" s="38" t="s">
        <v>952</v>
      </c>
      <c r="F244" s="38" t="s">
        <v>776</v>
      </c>
      <c r="G244" s="38" t="s">
        <v>227</v>
      </c>
      <c r="H244" s="38" t="s">
        <v>227</v>
      </c>
      <c r="I244" s="38" t="s">
        <v>227</v>
      </c>
      <c r="J244" s="38" t="s">
        <v>227</v>
      </c>
      <c r="K244" s="38" t="s">
        <v>227</v>
      </c>
      <c r="L244" s="38" t="s">
        <v>227</v>
      </c>
      <c r="M244" s="38" t="s">
        <v>227</v>
      </c>
      <c r="N244" s="38" t="s">
        <v>227</v>
      </c>
      <c r="O244" s="38" t="s">
        <v>227</v>
      </c>
      <c r="P244" s="38" t="s">
        <v>227</v>
      </c>
      <c r="Q244" s="38" t="s">
        <v>227</v>
      </c>
      <c r="R244" s="38" t="s">
        <v>227</v>
      </c>
      <c r="S244" s="38" t="s">
        <v>227</v>
      </c>
      <c r="T244" s="38" t="s">
        <v>227</v>
      </c>
      <c r="U244" s="38" t="s">
        <v>449</v>
      </c>
      <c r="V244" s="38" t="s">
        <v>227</v>
      </c>
      <c r="W244" s="38" t="s">
        <v>227</v>
      </c>
      <c r="X244" s="38" t="s">
        <v>227</v>
      </c>
      <c r="Y244" s="38" t="s">
        <v>227</v>
      </c>
      <c r="Z244" s="38" t="s">
        <v>227</v>
      </c>
      <c r="AA244" s="38" t="s">
        <v>227</v>
      </c>
      <c r="AB244" s="38" t="s">
        <v>227</v>
      </c>
      <c r="AC244" s="38" t="s">
        <v>227</v>
      </c>
      <c r="AD244" s="38" t="s">
        <v>227</v>
      </c>
    </row>
    <row r="245" spans="1:30" x14ac:dyDescent="0.2">
      <c r="A245" s="57" t="s">
        <v>339</v>
      </c>
      <c r="B245" s="64" t="s">
        <v>473</v>
      </c>
      <c r="C245" s="38" t="s">
        <v>227</v>
      </c>
      <c r="D245" s="38" t="s">
        <v>227</v>
      </c>
      <c r="E245" s="38" t="s">
        <v>207</v>
      </c>
      <c r="F245" s="38" t="s">
        <v>776</v>
      </c>
      <c r="G245" s="38" t="s">
        <v>227</v>
      </c>
      <c r="H245" s="38" t="s">
        <v>227</v>
      </c>
      <c r="I245" s="38" t="s">
        <v>227</v>
      </c>
      <c r="J245" s="38" t="s">
        <v>227</v>
      </c>
      <c r="K245" s="38" t="s">
        <v>227</v>
      </c>
      <c r="L245" s="38" t="s">
        <v>227</v>
      </c>
      <c r="M245" s="38" t="s">
        <v>227</v>
      </c>
      <c r="N245" s="38" t="s">
        <v>227</v>
      </c>
      <c r="O245" s="38" t="s">
        <v>227</v>
      </c>
      <c r="P245" s="38" t="s">
        <v>227</v>
      </c>
      <c r="Q245" s="38" t="s">
        <v>227</v>
      </c>
      <c r="R245" s="38" t="s">
        <v>227</v>
      </c>
      <c r="S245" s="38" t="s">
        <v>227</v>
      </c>
      <c r="T245" s="38" t="s">
        <v>227</v>
      </c>
      <c r="U245" s="38" t="s">
        <v>449</v>
      </c>
      <c r="V245" s="38" t="s">
        <v>227</v>
      </c>
      <c r="W245" s="38" t="s">
        <v>227</v>
      </c>
      <c r="X245" s="38" t="s">
        <v>227</v>
      </c>
      <c r="Y245" s="38" t="s">
        <v>227</v>
      </c>
      <c r="Z245" s="38" t="s">
        <v>227</v>
      </c>
      <c r="AA245" s="38" t="s">
        <v>227</v>
      </c>
      <c r="AB245" s="38" t="s">
        <v>227</v>
      </c>
      <c r="AC245" s="38" t="s">
        <v>227</v>
      </c>
      <c r="AD245" s="38" t="s">
        <v>227</v>
      </c>
    </row>
    <row r="246" spans="1:30" x14ac:dyDescent="0.2">
      <c r="A246" s="57" t="s">
        <v>25</v>
      </c>
      <c r="B246" s="64" t="s">
        <v>41</v>
      </c>
      <c r="C246" s="38" t="s">
        <v>398</v>
      </c>
      <c r="D246" s="38" t="s">
        <v>227</v>
      </c>
      <c r="E246" s="38" t="s">
        <v>398</v>
      </c>
      <c r="F246" s="38" t="s">
        <v>776</v>
      </c>
      <c r="G246" s="38" t="s">
        <v>398</v>
      </c>
      <c r="H246" s="38" t="s">
        <v>135</v>
      </c>
      <c r="I246" s="38" t="s">
        <v>227</v>
      </c>
      <c r="J246" s="38" t="s">
        <v>398</v>
      </c>
      <c r="K246" s="38" t="s">
        <v>227</v>
      </c>
      <c r="L246" s="38" t="s">
        <v>136</v>
      </c>
      <c r="M246" s="38" t="s">
        <v>227</v>
      </c>
      <c r="N246" s="38" t="s">
        <v>227</v>
      </c>
      <c r="O246" s="38" t="s">
        <v>227</v>
      </c>
      <c r="P246" s="38" t="s">
        <v>227</v>
      </c>
      <c r="Q246" s="38" t="s">
        <v>227</v>
      </c>
      <c r="R246" s="38" t="s">
        <v>227</v>
      </c>
      <c r="S246" s="38" t="s">
        <v>907</v>
      </c>
      <c r="T246" s="38" t="s">
        <v>227</v>
      </c>
      <c r="U246" s="38" t="s">
        <v>398</v>
      </c>
      <c r="V246" s="38" t="s">
        <v>257</v>
      </c>
      <c r="W246" s="38" t="s">
        <v>227</v>
      </c>
      <c r="X246" s="38" t="s">
        <v>227</v>
      </c>
      <c r="Y246" s="38" t="s">
        <v>227</v>
      </c>
      <c r="Z246" s="38" t="s">
        <v>227</v>
      </c>
      <c r="AA246" s="38" t="s">
        <v>227</v>
      </c>
      <c r="AB246" s="38" t="s">
        <v>227</v>
      </c>
      <c r="AC246" s="38" t="s">
        <v>227</v>
      </c>
      <c r="AD246" s="38" t="s">
        <v>227</v>
      </c>
    </row>
    <row r="247" spans="1:30" x14ac:dyDescent="0.2">
      <c r="A247" s="57" t="s">
        <v>89</v>
      </c>
      <c r="B247" s="64" t="s">
        <v>396</v>
      </c>
      <c r="C247" s="38" t="s">
        <v>227</v>
      </c>
      <c r="D247" s="38" t="s">
        <v>227</v>
      </c>
      <c r="E247" s="38" t="s">
        <v>951</v>
      </c>
      <c r="F247" s="38" t="s">
        <v>776</v>
      </c>
      <c r="G247" s="38" t="s">
        <v>398</v>
      </c>
      <c r="H247" s="38" t="s">
        <v>136</v>
      </c>
      <c r="I247" s="38" t="s">
        <v>227</v>
      </c>
      <c r="J247" s="38" t="s">
        <v>227</v>
      </c>
      <c r="K247" s="38" t="s">
        <v>227</v>
      </c>
      <c r="L247" s="38" t="s">
        <v>136</v>
      </c>
      <c r="M247" s="38" t="s">
        <v>227</v>
      </c>
      <c r="N247" s="38" t="s">
        <v>227</v>
      </c>
      <c r="O247" s="38" t="s">
        <v>227</v>
      </c>
      <c r="P247" s="38" t="s">
        <v>227</v>
      </c>
      <c r="Q247" s="38" t="s">
        <v>227</v>
      </c>
      <c r="R247" s="38" t="s">
        <v>227</v>
      </c>
      <c r="S247" s="38" t="s">
        <v>927</v>
      </c>
      <c r="T247" s="38" t="s">
        <v>227</v>
      </c>
      <c r="U247" s="38" t="s">
        <v>398</v>
      </c>
      <c r="V247" s="38" t="s">
        <v>257</v>
      </c>
      <c r="W247" s="38" t="s">
        <v>227</v>
      </c>
      <c r="X247" s="38" t="s">
        <v>227</v>
      </c>
      <c r="Y247" s="38" t="s">
        <v>227</v>
      </c>
      <c r="Z247" s="38" t="s">
        <v>227</v>
      </c>
      <c r="AA247" s="38" t="s">
        <v>227</v>
      </c>
      <c r="AB247" s="38" t="s">
        <v>227</v>
      </c>
      <c r="AC247" s="38" t="s">
        <v>141</v>
      </c>
      <c r="AD247" s="38" t="s">
        <v>227</v>
      </c>
    </row>
    <row r="248" spans="1: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99" t="s">
        <v>962</v>
      </c>
      <c r="AC248" s="99"/>
      <c r="AD248" s="99"/>
    </row>
  </sheetData>
  <sheetProtection algorithmName="SHA-512" hashValue="O5sjIDZasXipaslykZPtJ1yuoK0IhgHJlW4ejnc6P7bLZsbp8uJFqKSFragGFx2zR6Dy6jiRjZMofEvKANeBQw==" saltValue="p0GD/7IwasWYly54b4GzAQ==" spinCount="100000" sheet="1" autoFilter="0"/>
  <autoFilter ref="A2:AD248" xr:uid="{CE2C0125-3089-4F20-A90E-7E43007CD85C}"/>
  <mergeCells count="4">
    <mergeCell ref="AB248:AD248"/>
    <mergeCell ref="T1:AD1"/>
    <mergeCell ref="B2:B4"/>
    <mergeCell ref="A2:A4"/>
  </mergeCells>
  <conditionalFormatting sqref="A7:AD247">
    <cfRule type="expression" dxfId="0" priority="1">
      <formula>SEARCH(Pesquisa1,$A7&amp;$B7)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32</vt:i4>
      </vt:variant>
    </vt:vector>
  </HeadingPairs>
  <TitlesOfParts>
    <vt:vector size="35" baseType="lpstr">
      <vt:lpstr>DiNÂMICA</vt:lpstr>
      <vt:lpstr>ARMADILHADA</vt:lpstr>
      <vt:lpstr>PÚBLICA</vt:lpstr>
      <vt:lpstr>ADELINOGONÇALVES</vt:lpstr>
      <vt:lpstr>ANTONIOISIDRO</vt:lpstr>
      <vt:lpstr>APICIUS</vt:lpstr>
      <vt:lpstr>ARMCPRS</vt:lpstr>
      <vt:lpstr>ARMETRS</vt:lpstr>
      <vt:lpstr>ARMETZLET</vt:lpstr>
      <vt:lpstr>ARMETZO</vt:lpstr>
      <vt:lpstr>AUTORIBEIRA</vt:lpstr>
      <vt:lpstr>CCORREIA</vt:lpstr>
      <vt:lpstr>CMF</vt:lpstr>
      <vt:lpstr>DVG</vt:lpstr>
      <vt:lpstr>ECOCOLOR</vt:lpstr>
      <vt:lpstr>EXPERI</vt:lpstr>
      <vt:lpstr>FILTRAMADEIRA</vt:lpstr>
      <vt:lpstr>HIPERSUCATA</vt:lpstr>
      <vt:lpstr>HJSUCATA</vt:lpstr>
      <vt:lpstr>INTERQUANTUM</vt:lpstr>
      <vt:lpstr>MADEIRACARTAOCAMACHA</vt:lpstr>
      <vt:lpstr>MADEIRACARTAOVASCOGIL</vt:lpstr>
      <vt:lpstr>MWRBOAMORTE</vt:lpstr>
      <vt:lpstr>MWRCAMACHA</vt:lpstr>
      <vt:lpstr>OLC</vt:lpstr>
      <vt:lpstr>OLEOTORRES</vt:lpstr>
      <vt:lpstr>PANARIBLOCO</vt:lpstr>
      <vt:lpstr>PEÇASRAM</vt:lpstr>
      <vt:lpstr>Pesquisa</vt:lpstr>
      <vt:lpstr>Pesquisa1</vt:lpstr>
      <vt:lpstr>QUINTATERRABOA</vt:lpstr>
      <vt:lpstr>RECICLILHA</vt:lpstr>
      <vt:lpstr>SERLIMA</vt:lpstr>
      <vt:lpstr>SOCISCO</vt:lpstr>
      <vt:lpstr>DiNÂMICA!Títulos_de_Impressão</vt:lpstr>
    </vt:vector>
  </TitlesOfParts>
  <Company>Direcção Regional do Ambiente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Urbano Tomé dos Santos Gonçalves</cp:lastModifiedBy>
  <cp:lastPrinted>2022-05-20T14:08:52Z</cp:lastPrinted>
  <dcterms:created xsi:type="dcterms:W3CDTF">2008-10-14T14:21:56Z</dcterms:created>
  <dcterms:modified xsi:type="dcterms:W3CDTF">2022-05-20T14:21:05Z</dcterms:modified>
</cp:coreProperties>
</file>