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O:\DRIG\DRIG_Oudinot\DAT\Avaliação pesssoal docente\2018 - (...)\Documentos\"/>
    </mc:Choice>
  </mc:AlternateContent>
  <xr:revisionPtr revIDLastSave="0" documentId="13_ncr:1_{9A5321A0-E4B8-4E98-A8E0-6603447DA32C}" xr6:coauthVersionLast="43" xr6:coauthVersionMax="43" xr10:uidLastSave="{00000000-0000-0000-0000-000000000000}"/>
  <bookViews>
    <workbookView xWindow="-120" yWindow="-120" windowWidth="29040" windowHeight="15840" tabRatio="494" xr2:uid="{00000000-000D-0000-FFFF-FFFF00000000}"/>
  </bookViews>
  <sheets>
    <sheet name="Percentis" sheetId="1" r:id="rId1"/>
    <sheet name="Contratados" sheetId="2" r:id="rId2"/>
    <sheet name="Docentes Integrados na Carreira" sheetId="4" r:id="rId3"/>
    <sheet name="Avaliadores Internos" sheetId="5" r:id="rId4"/>
    <sheet name="Membros da Seção de Avaliação" sheetId="6" r:id="rId5"/>
  </sheets>
  <definedNames>
    <definedName name="_xlnm._FilterDatabase" localSheetId="3" hidden="1">'Avaliadores Internos'!$D$3:$J$3</definedName>
    <definedName name="_xlnm._FilterDatabase" localSheetId="1" hidden="1">Contratados!$D$3:$G$3</definedName>
    <definedName name="_xlnm._FilterDatabase" localSheetId="2" hidden="1">'Docentes Integrados na Carreira'!$D$3:$J$3</definedName>
    <definedName name="_xlnm._FilterDatabase" localSheetId="4" hidden="1">'Membros da Seção de Avaliação'!$D$3:$J$3</definedName>
    <definedName name="_xlnm.Print_Area" localSheetId="3">'Avaliadores Internos'!$A$1:$N$205</definedName>
    <definedName name="_xlnm.Print_Area" localSheetId="1">Contratados!$A$1:$J$156</definedName>
    <definedName name="_xlnm.Print_Area" localSheetId="2">'Docentes Integrados na Carreira'!$A$1:$N$155</definedName>
    <definedName name="_xlnm.Print_Area" localSheetId="4">'Membros da Seção de Avaliação'!$A$1:$N$205</definedName>
    <definedName name="_xlnm.Print_Area" localSheetId="0">Percentis!$A$1:$H$13</definedName>
    <definedName name="dados" localSheetId="3">'Avaliadores Internos'!$D$4:$I$153</definedName>
    <definedName name="dados" localSheetId="2">'Docentes Integrados na Carreira'!$D$4:$I$153</definedName>
    <definedName name="dados" localSheetId="4">'Membros da Seção de Avaliação'!$D$4:$I$153</definedName>
    <definedName name="dados">Contratados!$D$4:$F$153</definedName>
    <definedName name="_xlnm.Print_Titles" localSheetId="1">Contratados!$B:$B,Contratados!$2:$3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6" l="1"/>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5" i="6"/>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5" i="5"/>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5" i="4"/>
  <c r="J8" i="1" l="1"/>
  <c r="J7" i="1"/>
  <c r="J6" i="1"/>
  <c r="J5" i="1"/>
  <c r="I8" i="1"/>
  <c r="I7" i="1"/>
  <c r="I6" i="1"/>
  <c r="C5" i="1"/>
  <c r="C7" i="1"/>
  <c r="C8" i="1"/>
  <c r="C6" i="1"/>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H5" i="1" l="1"/>
  <c r="J7" i="2" l="1"/>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N4" i="4" l="1"/>
  <c r="N4" i="6" l="1"/>
  <c r="N4" i="5"/>
  <c r="L8" i="1" l="1"/>
  <c r="K8" i="1"/>
  <c r="F5" i="1"/>
  <c r="J4" i="2"/>
  <c r="J5" i="2"/>
  <c r="J6" i="2"/>
  <c r="D5" i="1"/>
  <c r="D6" i="1"/>
  <c r="D7" i="1"/>
  <c r="D8" i="1"/>
  <c r="E6" i="1"/>
  <c r="G6" i="1" s="1"/>
  <c r="E7" i="1"/>
  <c r="G7" i="1" s="1"/>
  <c r="E8" i="1"/>
  <c r="G8" i="1" s="1"/>
  <c r="G5" i="1"/>
  <c r="L5" i="1" l="1"/>
  <c r="F8" i="1"/>
  <c r="F6" i="1"/>
  <c r="F7" i="1"/>
  <c r="G9" i="1"/>
  <c r="E9" i="1"/>
  <c r="K7" i="1" l="1"/>
  <c r="L7" i="1"/>
  <c r="H8" i="1"/>
  <c r="H7" i="1" l="1"/>
  <c r="K6" i="1" l="1"/>
  <c r="H6" i="1" s="1"/>
  <c r="B12" i="1" s="1"/>
  <c r="L6" i="1" l="1"/>
</calcChain>
</file>

<file path=xl/sharedStrings.xml><?xml version="1.0" encoding="utf-8"?>
<sst xmlns="http://schemas.openxmlformats.org/spreadsheetml/2006/main" count="74" uniqueCount="34">
  <si>
    <t>N.º total de docentes</t>
  </si>
  <si>
    <t>N.º de menções a atribuir</t>
  </si>
  <si>
    <t>Excelente</t>
  </si>
  <si>
    <t>Muito bom</t>
  </si>
  <si>
    <t>Total</t>
  </si>
  <si>
    <t>Docentes contratados</t>
  </si>
  <si>
    <t>Docentes integrados na carreira</t>
  </si>
  <si>
    <t>Avaliadores internos</t>
  </si>
  <si>
    <t>-</t>
  </si>
  <si>
    <t>UNIVERSOS</t>
  </si>
  <si>
    <t>Observações:</t>
  </si>
  <si>
    <t>Nome do Docente</t>
  </si>
  <si>
    <t>N.º de ordem</t>
  </si>
  <si>
    <t>Avaliação qualitativa</t>
  </si>
  <si>
    <r>
      <t xml:space="preserve">Critério de desempate </t>
    </r>
    <r>
      <rPr>
        <b/>
        <vertAlign val="superscript"/>
        <sz val="8"/>
        <rFont val="Century Gothic"/>
        <family val="2"/>
      </rPr>
      <t>(1)</t>
    </r>
  </si>
  <si>
    <t>Tipo de avaliação</t>
  </si>
  <si>
    <t>Quantitativo utilizado no desempate</t>
  </si>
  <si>
    <r>
      <t>Tipo de avaliação</t>
    </r>
    <r>
      <rPr>
        <b/>
        <vertAlign val="superscript"/>
        <sz val="8"/>
        <rFont val="Century Gothic"/>
        <family val="2"/>
      </rPr>
      <t xml:space="preserve"> (1)</t>
    </r>
  </si>
  <si>
    <r>
      <t xml:space="preserve">Critério de desempate </t>
    </r>
    <r>
      <rPr>
        <b/>
        <vertAlign val="superscript"/>
        <sz val="8"/>
        <rFont val="Century Gothic"/>
        <family val="2"/>
      </rPr>
      <t>(2)</t>
    </r>
  </si>
  <si>
    <t>Teve aulas observadas?</t>
  </si>
  <si>
    <t>Avaliações quantitativas ordenadas</t>
  </si>
  <si>
    <t>Docentes Integrados na Carreira</t>
  </si>
  <si>
    <t>NIF</t>
  </si>
  <si>
    <t>Avaliadores Internos</t>
  </si>
  <si>
    <t>Membros da Seção de Avaliação</t>
  </si>
  <si>
    <r>
      <rPr>
        <b/>
        <vertAlign val="superscript"/>
        <sz val="8"/>
        <rFont val="Century Gothic"/>
        <family val="2"/>
      </rPr>
      <t xml:space="preserve">(1) </t>
    </r>
    <r>
      <rPr>
        <u/>
        <sz val="8"/>
        <rFont val="Century Gothic"/>
        <family val="2"/>
      </rPr>
      <t>Integram</t>
    </r>
    <r>
      <rPr>
        <sz val="8"/>
        <rFont val="Century Gothic"/>
        <family val="2"/>
      </rPr>
      <t xml:space="preserve"> a presente lista os docentes que:
- tenham optado por manter o Bom Administrativo nos termos previstos no n.º 1 do artigo 3.º do DRR 13/2018/M , considerando-se como quantitativo a classificação final de 6,5 valores, sendo que neste caso a folha de cálculo lhes vedará o acesso a menções qualitativas superior a Bom;
- optem nos termos da alínea b) do n.º 2 do artigo 3.º do DRR 13/2018/M por concluir o processo avaliativo, independentemente de terem tido observação de aulas, sendo que, caso não a tenham realizado, a folha de cálculo lhes vedará o acesso à menção de Excelente;
- optem nos termos da alínea a) do n.º 2 do artigo 3.º do DRR 13/2018/M por umas das avaliações por ponderação curricular atribuídas nos termos do artigo 4.º do DLR n.º 17/2010/M, que não tenham sido utilizadas na última progressão.
</t>
    </r>
    <r>
      <rPr>
        <u/>
        <sz val="8"/>
        <rFont val="Century Gothic"/>
        <family val="2"/>
      </rPr>
      <t>Não integram</t>
    </r>
    <r>
      <rPr>
        <sz val="8"/>
        <rFont val="Century Gothic"/>
        <family val="2"/>
      </rPr>
      <t xml:space="preserve"> a presente lista os docentes que:
- não tenham possibilidade de opção pela conclusão do processo avaliativo por terem tido direito a uma bonificação pela obtenção consecutiva de 2 avaliações por ponderação curricular de Excelente e pelo menos um Muito Bom entre 2008 e 2010, mas que ainda não a utilizaram para efeitos de progressão;
- os docentes que optem por uma avaliação de SIADAP ou pela utilização da última avaliação obtida ao abrigo do n.º 2 do artigo 29.º do DRR n.º 26/2012/M.</t>
    </r>
  </si>
  <si>
    <t>N.º de menções confirmadas</t>
  </si>
  <si>
    <t>Membros da seção de avaliação do desempenho docente</t>
  </si>
  <si>
    <t>N.º DE MENÇÕES DE EXCELENTE E MUITO BOM DISPONÍVEIS POR UNIVERSO</t>
  </si>
  <si>
    <t>Data da progressão ao escalão seguinte</t>
  </si>
  <si>
    <r>
      <rPr>
        <b/>
        <vertAlign val="superscript"/>
        <sz val="8"/>
        <rFont val="Century Gothic"/>
        <family val="2"/>
      </rPr>
      <t xml:space="preserve">(1) </t>
    </r>
    <r>
      <rPr>
        <sz val="8"/>
        <rFont val="Century Gothic"/>
        <family val="2"/>
      </rPr>
      <t>Nos termos do artigo 22.º do Decreto Regulamentar Regional n.º 26/2012/M, de 8 de outubro:
a) A classificação obtida na dimensão «científica e pedagógica»;
b) A classificação obtida na dimensão «participação nas atividades desenvolvidas no estabelecimento de educação, de ensino, de instituição de educação especial ou do serviço técnico da Direção Regional de Educação»;
c) A classificação obtida na dimensão «formação contínua e desenvolvimento profissional»;
d) A graduação profissional calculada nos termos dos artigos 10.º e 11.º do Decreto Legislativo Regional n.º 25/2013/M, de 17 de julho (a utilizar como 1.º critério de desempate quando seja preciso desempatar 2 avaliações em que pelo menos uma delas tenha sido obtida por ponderação curricular);
e) O tempo de serviço em exercício de funções públicas (a utilizar como 2.º critério de desempate quando seja preciso desempatar 2 avaliações em que pelo menos uma delas tenha sido obtida por ponderação curricular);
f) A definir pela seção de avaliação caso os critérios definidos na lei sejam insuficientes;
g) A definir pela seção de avaliação caso os critérios definidos na lei sejam insuficientes;
h) A definir pela seção de avaliação caso os critérios definidos na lei sejam insuficientes.</t>
    </r>
  </si>
  <si>
    <t>Escalão atual
 (a que se reporta a avaliação)</t>
  </si>
  <si>
    <t>Data de posicionamento no escalão 
(a que se reporta a avaliação)</t>
  </si>
  <si>
    <t>Cumpriu 95% da componente letiva distribuída/serviço distribuido?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</si>
</sst>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scheme val="minor"/>
    </font>
    <font>
      <b/>
      <sz val="8"/>
      <color theme="1"/>
      <name val="Century Gothic"/>
      <family val="2"/>
    </font>
    <font>
      <b/>
      <i/>
      <sz val="8"/>
      <color theme="1"/>
      <name val="Century Gothic"/>
      <family val="2"/>
    </font>
    <font>
      <sz val="8"/>
      <color theme="1"/>
      <name val="Century Gothic"/>
      <family val="2"/>
    </font>
    <font>
      <b/>
      <sz val="10"/>
      <color theme="0" tint="-4.9989318521683403E-2"/>
      <name val="Century Gothic"/>
      <family val="2"/>
    </font>
    <font>
      <sz val="6"/>
      <color theme="0" tint="-0.499984740745262"/>
      <name val="Century Gothic"/>
      <family val="2"/>
    </font>
    <font>
      <sz val="8"/>
      <color theme="0" tint="-0.499984740745262"/>
      <name val="Century Gothic"/>
      <family val="2"/>
    </font>
    <font>
      <sz val="11"/>
      <color theme="0" tint="-0.499984740745262"/>
      <name val="Calibri"/>
      <family val="2"/>
      <scheme val="minor"/>
    </font>
    <font>
      <b/>
      <sz val="9"/>
      <color theme="1"/>
      <name val="Calibri"/>
      <family val="2"/>
      <scheme val="minor"/>
    </font>
    <font>
      <sz val="11"/>
      <color theme="0"/>
      <name val="Calibri"/>
      <family val="2"/>
      <scheme val="minor"/>
    </font>
    <font>
      <sz val="10"/>
      <color theme="1"/>
      <name val="Century Gothic"/>
      <family val="2"/>
    </font>
    <font>
      <b/>
      <sz val="10"/>
      <color theme="1"/>
      <name val="Century Gothic"/>
      <family val="2"/>
    </font>
    <font>
      <b/>
      <sz val="8"/>
      <name val="Century Gothic"/>
      <family val="2"/>
    </font>
    <font>
      <b/>
      <vertAlign val="superscript"/>
      <sz val="8"/>
      <name val="Century Gothic"/>
      <family val="2"/>
    </font>
    <font>
      <sz val="8"/>
      <name val="Century Gothic"/>
      <family val="2"/>
    </font>
    <font>
      <b/>
      <sz val="8"/>
      <color theme="0" tint="-4.9989318521683403E-2"/>
      <name val="Century Gothic"/>
      <family val="2"/>
    </font>
    <font>
      <sz val="7"/>
      <color theme="0" tint="-0.499984740745262"/>
      <name val="Century Gothic"/>
      <family val="2"/>
    </font>
    <font>
      <sz val="7"/>
      <color theme="1"/>
      <name val="Century Gothic"/>
      <family val="2"/>
    </font>
    <font>
      <u/>
      <sz val="8"/>
      <name val="Century Gothic"/>
      <family val="2"/>
    </font>
    <font>
      <sz val="11"/>
      <color rgb="FFFF0000"/>
      <name val="Calibri"/>
      <family val="2"/>
      <scheme val="minor"/>
    </font>
    <font>
      <b/>
      <i/>
      <sz val="11"/>
      <color theme="0" tint="-0.499984740745262"/>
      <name val="Calibri"/>
      <family val="2"/>
      <scheme val="minor"/>
    </font>
    <font>
      <i/>
      <sz val="8"/>
      <color theme="1"/>
      <name val="Century Gothic"/>
      <family val="2"/>
    </font>
    <font>
      <sz val="10"/>
      <name val="Century Gothic"/>
      <family val="2"/>
    </font>
    <font>
      <sz val="12"/>
      <name val="Times New Roman"/>
      <family val="1"/>
    </font>
  </fonts>
  <fills count="9">
    <fill>
      <patternFill patternType="none"/>
    </fill>
    <fill>
      <patternFill patternType="gray125"/>
    </fill>
    <fill>
      <patternFill patternType="solid">
        <fgColor rgb="FFD9D9D9"/>
        <bgColor indexed="64"/>
      </patternFill>
    </fill>
    <fill>
      <patternFill patternType="solid">
        <fgColor rgb="FFBFBFBF"/>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499984740745262"/>
        <bgColor indexed="64"/>
      </patternFill>
    </fill>
  </fills>
  <borders count="1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1" tint="0.499984740745262"/>
      </top>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70">
    <xf numFmtId="0" fontId="0" fillId="0" borderId="0" xfId="0"/>
    <xf numFmtId="0" fontId="0" fillId="0" borderId="0" xfId="0" applyProtection="1"/>
    <xf numFmtId="0" fontId="1" fillId="3" borderId="1" xfId="0" applyFont="1" applyFill="1" applyBorder="1" applyAlignment="1" applyProtection="1">
      <alignment horizontal="right" vertical="center" wrapText="1" indent="1"/>
    </xf>
    <xf numFmtId="0" fontId="2" fillId="4" borderId="1" xfId="0" applyFont="1" applyFill="1" applyBorder="1" applyAlignment="1" applyProtection="1">
      <alignment horizontal="center" vertical="center" wrapText="1"/>
    </xf>
    <xf numFmtId="0" fontId="1" fillId="0" borderId="0" xfId="0" applyFont="1" applyAlignment="1" applyProtection="1">
      <alignment horizontal="left" vertical="center"/>
    </xf>
    <xf numFmtId="0" fontId="5" fillId="4" borderId="1"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7" fillId="0" borderId="0" xfId="0" applyFont="1" applyProtection="1"/>
    <xf numFmtId="0" fontId="1" fillId="0" borderId="1" xfId="0" applyFont="1" applyFill="1" applyBorder="1" applyAlignment="1" applyProtection="1">
      <alignment horizontal="center" vertical="center" wrapText="1"/>
    </xf>
    <xf numFmtId="0" fontId="9" fillId="0" borderId="0" xfId="0" applyFont="1" applyProtection="1"/>
    <xf numFmtId="0" fontId="1" fillId="4" borderId="1" xfId="0" applyFont="1" applyFill="1" applyBorder="1" applyAlignment="1" applyProtection="1">
      <alignment horizontal="center" vertical="center" wrapText="1"/>
    </xf>
    <xf numFmtId="0" fontId="17" fillId="0" borderId="0" xfId="0" applyFont="1" applyProtection="1">
      <protection locked="0"/>
    </xf>
    <xf numFmtId="0" fontId="10" fillId="0" borderId="0" xfId="0" applyFont="1" applyAlignment="1" applyProtection="1">
      <alignment horizontal="left" wrapText="1" indent="1"/>
      <protection locked="0"/>
    </xf>
    <xf numFmtId="0" fontId="10" fillId="0" borderId="0" xfId="0" applyFont="1" applyFill="1" applyProtection="1">
      <protection locked="0"/>
    </xf>
    <xf numFmtId="0" fontId="10" fillId="0" borderId="0" xfId="0" applyFont="1" applyProtection="1">
      <protection locked="0"/>
    </xf>
    <xf numFmtId="0" fontId="11" fillId="0" borderId="0" xfId="0" applyFont="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5" xfId="0" applyFont="1" applyFill="1" applyBorder="1" applyAlignment="1" applyProtection="1">
      <alignment horizontal="left" vertical="center" wrapText="1" indent="1"/>
      <protection locked="0"/>
    </xf>
    <xf numFmtId="0" fontId="3" fillId="0" borderId="5" xfId="0" applyFont="1" applyFill="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0" xfId="0" applyFont="1" applyFill="1" applyAlignment="1" applyProtection="1">
      <alignment vertical="center"/>
      <protection locked="0"/>
    </xf>
    <xf numFmtId="0" fontId="10" fillId="0" borderId="0" xfId="0" applyFont="1" applyAlignment="1" applyProtection="1">
      <alignment vertical="center"/>
      <protection locked="0"/>
    </xf>
    <xf numFmtId="0" fontId="14" fillId="0" borderId="0" xfId="0" applyFont="1" applyProtection="1">
      <protection locked="0"/>
    </xf>
    <xf numFmtId="0" fontId="3" fillId="4" borderId="5" xfId="0" applyFont="1" applyFill="1" applyBorder="1" applyAlignment="1" applyProtection="1">
      <alignment horizontal="center" vertical="center"/>
    </xf>
    <xf numFmtId="164" fontId="3" fillId="0" borderId="5" xfId="0" applyNumberFormat="1" applyFont="1" applyFill="1" applyBorder="1" applyAlignment="1" applyProtection="1">
      <alignment horizontal="center" vertical="center"/>
      <protection locked="0"/>
    </xf>
    <xf numFmtId="0" fontId="19" fillId="0" borderId="0" xfId="0" applyFont="1" applyProtection="1"/>
    <xf numFmtId="0" fontId="14" fillId="0" borderId="0" xfId="0" applyFont="1" applyFill="1" applyAlignment="1" applyProtection="1">
      <alignment vertical="center"/>
    </xf>
    <xf numFmtId="0" fontId="12" fillId="7" borderId="1"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20" fillId="0" borderId="0" xfId="0" applyFont="1" applyAlignment="1" applyProtection="1">
      <alignment vertical="center"/>
    </xf>
    <xf numFmtId="0" fontId="21" fillId="3" borderId="1" xfId="0" applyFont="1" applyFill="1" applyBorder="1" applyAlignment="1" applyProtection="1">
      <alignment horizontal="left" vertical="center" wrapText="1" indent="1"/>
    </xf>
    <xf numFmtId="0" fontId="22" fillId="0" borderId="0" xfId="0" applyFont="1" applyAlignment="1" applyProtection="1">
      <alignment horizontal="center" vertical="center"/>
      <protection locked="0"/>
    </xf>
    <xf numFmtId="0" fontId="22" fillId="0" borderId="0" xfId="0" applyFont="1" applyAlignment="1" applyProtection="1">
      <alignment vertical="center"/>
      <protection locked="0"/>
    </xf>
    <xf numFmtId="0" fontId="23" fillId="0" borderId="0" xfId="0" applyFont="1" applyBorder="1" applyProtection="1">
      <protection locked="0"/>
    </xf>
    <xf numFmtId="0" fontId="3" fillId="0" borderId="0" xfId="0" applyFont="1" applyFill="1" applyBorder="1" applyAlignment="1" applyProtection="1">
      <alignment horizontal="left" vertical="center" wrapText="1" indent="1"/>
      <protection locked="0"/>
    </xf>
    <xf numFmtId="0" fontId="23" fillId="0" borderId="0" xfId="0" applyFont="1" applyBorder="1" applyAlignment="1" applyProtection="1">
      <alignment horizontal="center"/>
      <protection locked="0"/>
    </xf>
    <xf numFmtId="0" fontId="3" fillId="0" borderId="0" xfId="0"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wrapText="1"/>
    </xf>
    <xf numFmtId="0" fontId="12" fillId="7" borderId="8" xfId="0" applyFont="1" applyFill="1" applyBorder="1" applyAlignment="1" applyProtection="1">
      <alignment horizontal="center" vertical="center" wrapText="1"/>
    </xf>
    <xf numFmtId="164" fontId="3" fillId="0" borderId="0" xfId="0" applyNumberFormat="1" applyFont="1" applyFill="1" applyBorder="1" applyAlignment="1" applyProtection="1">
      <alignment horizontal="center"/>
      <protection locked="0"/>
    </xf>
    <xf numFmtId="0" fontId="10" fillId="0" borderId="0" xfId="0" applyFont="1" applyFill="1" applyAlignment="1" applyProtection="1">
      <alignment horizontal="center"/>
      <protection locked="0"/>
    </xf>
    <xf numFmtId="14" fontId="12" fillId="7" borderId="8" xfId="0" applyNumberFormat="1" applyFont="1" applyFill="1" applyBorder="1" applyAlignment="1" applyProtection="1">
      <alignment horizontal="center" vertical="center" wrapText="1"/>
    </xf>
    <xf numFmtId="0" fontId="23" fillId="0" borderId="0" xfId="0" applyFont="1" applyBorder="1" applyAlignment="1" applyProtection="1">
      <alignment horizontal="center" vertical="center"/>
      <protection locked="0"/>
    </xf>
    <xf numFmtId="0" fontId="10" fillId="0" borderId="0" xfId="0" applyFont="1" applyFill="1" applyAlignment="1" applyProtection="1">
      <alignment horizontal="center" vertical="center"/>
      <protection locked="0"/>
    </xf>
    <xf numFmtId="14" fontId="23" fillId="0" borderId="0" xfId="0" applyNumberFormat="1" applyFont="1" applyBorder="1" applyAlignment="1" applyProtection="1">
      <alignment horizontal="center"/>
      <protection locked="0"/>
    </xf>
    <xf numFmtId="0" fontId="10" fillId="0" borderId="0" xfId="0" applyFont="1" applyAlignment="1" applyProtection="1">
      <alignment horizontal="center" wrapText="1"/>
      <protection locked="0"/>
    </xf>
    <xf numFmtId="14" fontId="10" fillId="0" borderId="0" xfId="0" applyNumberFormat="1" applyFont="1" applyAlignment="1" applyProtection="1">
      <alignment horizontal="center" wrapText="1"/>
      <protection locked="0"/>
    </xf>
    <xf numFmtId="0" fontId="3" fillId="0" borderId="9" xfId="0" applyFont="1" applyFill="1" applyBorder="1" applyAlignment="1" applyProtection="1">
      <alignment horizontal="left" vertical="center" wrapText="1" indent="1"/>
      <protection locked="0"/>
    </xf>
    <xf numFmtId="0" fontId="3" fillId="0" borderId="9" xfId="0" applyFont="1" applyFill="1" applyBorder="1" applyAlignment="1" applyProtection="1">
      <alignment horizontal="center" vertical="center" wrapText="1"/>
      <protection locked="0"/>
    </xf>
    <xf numFmtId="14" fontId="3" fillId="0" borderId="9" xfId="0" applyNumberFormat="1"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wrapText="1"/>
      <protection locked="0"/>
    </xf>
    <xf numFmtId="164" fontId="3" fillId="0" borderId="9" xfId="0" applyNumberFormat="1"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xf>
    <xf numFmtId="0" fontId="16" fillId="4" borderId="1" xfId="0" applyFont="1" applyFill="1" applyBorder="1" applyAlignment="1" applyProtection="1">
      <alignment horizontal="center" vertical="center" wrapText="1"/>
      <protection locked="0"/>
    </xf>
    <xf numFmtId="0" fontId="9" fillId="0" borderId="0" xfId="0" applyFont="1" applyAlignment="1" applyProtection="1">
      <alignment horizontal="right" vertical="center"/>
    </xf>
    <xf numFmtId="0" fontId="8" fillId="0" borderId="2" xfId="0" applyFont="1" applyBorder="1" applyAlignment="1" applyProtection="1">
      <alignment horizontal="left" vertical="center" wrapText="1" indent="1"/>
    </xf>
    <xf numFmtId="0" fontId="8" fillId="0" borderId="3" xfId="0" applyFont="1" applyBorder="1" applyAlignment="1" applyProtection="1">
      <alignment horizontal="left" vertical="center" wrapText="1" indent="1"/>
    </xf>
    <xf numFmtId="0" fontId="8" fillId="0" borderId="4" xfId="0" applyFont="1" applyBorder="1" applyAlignment="1" applyProtection="1">
      <alignment horizontal="left" vertical="center" wrapText="1" indent="1"/>
    </xf>
    <xf numFmtId="0" fontId="4" fillId="5"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5" fillId="8" borderId="0" xfId="0" applyFont="1" applyFill="1" applyBorder="1" applyAlignment="1" applyProtection="1">
      <alignment horizontal="center" vertical="center" wrapText="1"/>
    </xf>
    <xf numFmtId="0" fontId="14" fillId="0" borderId="0" xfId="0" applyFont="1" applyAlignment="1" applyProtection="1">
      <alignment horizontal="left" vertical="top" wrapText="1"/>
      <protection locked="0"/>
    </xf>
    <xf numFmtId="0" fontId="15" fillId="6" borderId="6" xfId="0"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wrapText="1"/>
    </xf>
  </cellXfs>
  <cellStyles count="1">
    <cellStyle name="Normal" xfId="0" builtinId="0"/>
  </cellStyles>
  <dxfs count="5">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theme="5"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sheetPr>
  <dimension ref="B1:P14"/>
  <sheetViews>
    <sheetView showGridLines="0" showRowColHeaders="0" tabSelected="1" zoomScaleNormal="100" workbookViewId="0">
      <selection activeCell="I16" sqref="I16"/>
    </sheetView>
  </sheetViews>
  <sheetFormatPr defaultColWidth="13.7109375" defaultRowHeight="26.25" customHeight="1" x14ac:dyDescent="0.25"/>
  <cols>
    <col min="1" max="1" width="1.85546875" style="1" customWidth="1"/>
    <col min="2" max="2" width="50.85546875" style="1" customWidth="1"/>
    <col min="3" max="3" width="10.42578125" style="1" customWidth="1"/>
    <col min="4" max="4" width="4.5703125" style="1" customWidth="1"/>
    <col min="5" max="5" width="9" style="1" customWidth="1"/>
    <col min="6" max="6" width="4.5703125" style="1" customWidth="1"/>
    <col min="7" max="7" width="9" style="1" customWidth="1"/>
    <col min="8" max="8" width="4.5703125" style="1" customWidth="1"/>
    <col min="9" max="16384" width="13.7109375" style="1"/>
  </cols>
  <sheetData>
    <row r="1" spans="2:16" ht="3.75" customHeight="1" x14ac:dyDescent="0.25"/>
    <row r="2" spans="2:16" ht="34.5" customHeight="1" x14ac:dyDescent="0.25">
      <c r="B2" s="33" t="s">
        <v>28</v>
      </c>
      <c r="H2" s="26"/>
      <c r="I2" s="9"/>
      <c r="J2" s="9"/>
      <c r="K2" s="9"/>
      <c r="L2" s="9"/>
      <c r="M2" s="9"/>
      <c r="N2" s="9"/>
      <c r="O2" s="26"/>
      <c r="P2" s="26"/>
    </row>
    <row r="3" spans="2:16" ht="26.25" customHeight="1" x14ac:dyDescent="0.25">
      <c r="B3" s="63" t="s">
        <v>9</v>
      </c>
      <c r="C3" s="64" t="s">
        <v>0</v>
      </c>
      <c r="D3" s="65" t="s">
        <v>1</v>
      </c>
      <c r="E3" s="65"/>
      <c r="F3" s="65"/>
      <c r="G3" s="65"/>
      <c r="H3" s="26"/>
      <c r="I3" s="9"/>
      <c r="J3" s="9"/>
      <c r="K3" s="9"/>
      <c r="L3" s="9"/>
      <c r="M3" s="9"/>
      <c r="N3" s="9"/>
      <c r="O3" s="26"/>
      <c r="P3" s="26"/>
    </row>
    <row r="4" spans="2:16" ht="26.25" customHeight="1" x14ac:dyDescent="0.25">
      <c r="B4" s="63"/>
      <c r="C4" s="64"/>
      <c r="D4" s="65" t="s">
        <v>2</v>
      </c>
      <c r="E4" s="65"/>
      <c r="F4" s="65" t="s">
        <v>3</v>
      </c>
      <c r="G4" s="65"/>
      <c r="H4" s="9"/>
      <c r="I4" s="9"/>
      <c r="J4" s="9"/>
      <c r="K4" s="59" t="s">
        <v>26</v>
      </c>
      <c r="L4" s="59"/>
      <c r="M4" s="9"/>
      <c r="N4" s="9"/>
      <c r="O4" s="26"/>
      <c r="P4" s="26"/>
    </row>
    <row r="5" spans="2:16" ht="26.25" customHeight="1" x14ac:dyDescent="0.25">
      <c r="B5" s="34" t="s">
        <v>5</v>
      </c>
      <c r="C5" s="8">
        <f>COUNTA(Contratados!F4:F203)</f>
        <v>0</v>
      </c>
      <c r="D5" s="5" t="str">
        <f>"(" &amp; 0 &amp; ")"</f>
        <v>(0)</v>
      </c>
      <c r="E5" s="8">
        <v>0</v>
      </c>
      <c r="F5" s="5" t="str">
        <f>"(" &amp; (C5*0.25)-E5 &amp; ")"</f>
        <v>(0)</v>
      </c>
      <c r="G5" s="8">
        <f t="shared" ref="G5" si="0">ROUNDUP(C5*0.25,0)</f>
        <v>0</v>
      </c>
      <c r="H5" s="9" t="str">
        <f>IF(K5&lt;E5,"*","")</f>
        <v/>
      </c>
      <c r="I5" s="9"/>
      <c r="J5" s="9">
        <f>CEILING(COUNT(Contratados!F4:F203)*0.25,1)</f>
        <v>0</v>
      </c>
      <c r="K5" s="9"/>
      <c r="L5" s="9">
        <f>COUNTIF(Contratados!$J$4:$J$203,"Muito Bom")</f>
        <v>0</v>
      </c>
      <c r="M5" s="9"/>
      <c r="N5" s="9"/>
      <c r="O5" s="26"/>
      <c r="P5" s="26"/>
    </row>
    <row r="6" spans="2:16" ht="26.25" customHeight="1" x14ac:dyDescent="0.25">
      <c r="B6" s="34" t="s">
        <v>6</v>
      </c>
      <c r="C6" s="8">
        <f>COUNTA('Docentes Integrados na Carreira'!I4:I203)</f>
        <v>0</v>
      </c>
      <c r="D6" s="5" t="str">
        <f t="shared" ref="D6:D8" si="1">"(" &amp; C6*0.05 &amp; ")"</f>
        <v>(0)</v>
      </c>
      <c r="E6" s="8">
        <f t="shared" ref="E6:E8" si="2">ROUNDUP(C6*0.05,0)</f>
        <v>0</v>
      </c>
      <c r="F6" s="5" t="str">
        <f>"(" &amp; (C6*0.25)-E6 &amp; ")"</f>
        <v>(0)</v>
      </c>
      <c r="G6" s="8">
        <f>ROUNDUP(C6*0.25,0)-E6</f>
        <v>0</v>
      </c>
      <c r="H6" s="9" t="str">
        <f t="shared" ref="H6" si="3">IF(K6&lt;E6,"*","")</f>
        <v/>
      </c>
      <c r="I6" s="9">
        <f>CEILING(COUNT('Docentes Integrados na Carreira'!I4:I203)*0.05,1)</f>
        <v>0</v>
      </c>
      <c r="J6" s="9">
        <f>CEILING(COUNT('Docentes Integrados na Carreira'!I4:I203)*0.25,1)</f>
        <v>0</v>
      </c>
      <c r="K6" s="9">
        <f>COUNTIF('Docentes Integrados na Carreira'!$N$4:$N$203,"Excelente")</f>
        <v>0</v>
      </c>
      <c r="L6" s="9">
        <f>COUNTIF('Docentes Integrados na Carreira'!$N$4:$N$203,"Muito Bom")</f>
        <v>0</v>
      </c>
      <c r="M6" s="9"/>
      <c r="N6" s="9"/>
      <c r="O6" s="26"/>
      <c r="P6" s="26"/>
    </row>
    <row r="7" spans="2:16" ht="26.25" customHeight="1" x14ac:dyDescent="0.25">
      <c r="B7" s="34" t="s">
        <v>7</v>
      </c>
      <c r="C7" s="8">
        <f>COUNTA('Avaliadores Internos'!I4:I203)</f>
        <v>0</v>
      </c>
      <c r="D7" s="5" t="str">
        <f t="shared" si="1"/>
        <v>(0)</v>
      </c>
      <c r="E7" s="8">
        <f t="shared" si="2"/>
        <v>0</v>
      </c>
      <c r="F7" s="5" t="str">
        <f>"(" &amp; (C7*0.25)-E7 &amp; ")"</f>
        <v>(0)</v>
      </c>
      <c r="G7" s="8">
        <f>ROUNDUP(C7*0.25,0)-E7</f>
        <v>0</v>
      </c>
      <c r="H7" s="9" t="str">
        <f>IF(K7&lt;E7,"*","")</f>
        <v/>
      </c>
      <c r="I7" s="9">
        <f>CEILING(COUNT('Avaliadores Internos'!I4:I203)*0.05,1)</f>
        <v>0</v>
      </c>
      <c r="J7" s="9">
        <f>CEILING(COUNT('Avaliadores Internos'!I4:I203)*0.25,1)</f>
        <v>0</v>
      </c>
      <c r="K7" s="9">
        <f>COUNTIF('Avaliadores Internos'!$N$4:$N$203,"Excelente")</f>
        <v>0</v>
      </c>
      <c r="L7" s="9">
        <f>COUNTIF('Avaliadores Internos'!$N$4:$N$203,"Muito Bom")</f>
        <v>0</v>
      </c>
      <c r="M7" s="9"/>
      <c r="N7" s="9"/>
      <c r="O7" s="26"/>
      <c r="P7" s="26"/>
    </row>
    <row r="8" spans="2:16" ht="26.25" customHeight="1" x14ac:dyDescent="0.25">
      <c r="B8" s="34" t="s">
        <v>27</v>
      </c>
      <c r="C8" s="8">
        <f>COUNTA('Membros da Seção de Avaliação'!I4:I203)</f>
        <v>0</v>
      </c>
      <c r="D8" s="5" t="str">
        <f t="shared" si="1"/>
        <v>(0)</v>
      </c>
      <c r="E8" s="8">
        <f t="shared" si="2"/>
        <v>0</v>
      </c>
      <c r="F8" s="5" t="str">
        <f>"(" &amp; (C8*0.25)-E8 &amp; ")"</f>
        <v>(0)</v>
      </c>
      <c r="G8" s="8">
        <f>ROUNDUP(C8*0.25,0)-E8</f>
        <v>0</v>
      </c>
      <c r="H8" s="9" t="str">
        <f>IF(K8&lt;E8,"*","")</f>
        <v/>
      </c>
      <c r="I8" s="9">
        <f>CEILING(COUNT('Membros da Seção de Avaliação'!I4:I203)*0.05,1)</f>
        <v>0</v>
      </c>
      <c r="J8" s="9">
        <f>CEILING(COUNT('Membros da Seção de Avaliação'!I4:I203)*0.25,1)</f>
        <v>0</v>
      </c>
      <c r="K8" s="9">
        <f>COUNTIF('Membros da Seção de Avaliação'!$N$4:$N$203,"Excelente")</f>
        <v>0</v>
      </c>
      <c r="L8" s="9">
        <f>COUNTIF('Membros da Seção de Avaliação'!$N$4:$N$203,"Muito Bom")</f>
        <v>0</v>
      </c>
      <c r="M8" s="9"/>
      <c r="N8" s="9"/>
      <c r="O8" s="26"/>
      <c r="P8" s="26"/>
    </row>
    <row r="9" spans="2:16" ht="26.25" customHeight="1" x14ac:dyDescent="0.25">
      <c r="B9" s="2" t="s">
        <v>4</v>
      </c>
      <c r="C9" s="10" t="s">
        <v>8</v>
      </c>
      <c r="D9" s="6" t="s">
        <v>8</v>
      </c>
      <c r="E9" s="3">
        <f>SUM(E5:E8)</f>
        <v>0</v>
      </c>
      <c r="F9" s="6" t="s">
        <v>8</v>
      </c>
      <c r="G9" s="3">
        <f>SUM(G5:G8)</f>
        <v>0</v>
      </c>
      <c r="H9" s="9"/>
      <c r="I9" s="9"/>
      <c r="J9" s="9"/>
      <c r="K9" s="9"/>
      <c r="L9" s="9"/>
      <c r="M9" s="9"/>
      <c r="N9" s="9"/>
      <c r="O9" s="26"/>
      <c r="P9" s="26"/>
    </row>
    <row r="10" spans="2:16" ht="15" x14ac:dyDescent="0.25">
      <c r="D10" s="7"/>
      <c r="F10" s="7"/>
      <c r="H10" s="26"/>
      <c r="I10" s="9"/>
      <c r="J10" s="9"/>
      <c r="K10" s="9"/>
      <c r="L10" s="9"/>
      <c r="M10" s="9"/>
      <c r="N10" s="9"/>
      <c r="O10" s="26"/>
      <c r="P10" s="26"/>
    </row>
    <row r="11" spans="2:16" ht="18.75" customHeight="1" x14ac:dyDescent="0.25">
      <c r="B11" s="4" t="s">
        <v>10</v>
      </c>
      <c r="H11" s="26"/>
      <c r="I11" s="9"/>
      <c r="J11" s="9"/>
      <c r="K11" s="9"/>
      <c r="L11" s="9"/>
      <c r="M11" s="9"/>
      <c r="N11" s="9"/>
      <c r="O11" s="26"/>
      <c r="P11" s="26"/>
    </row>
    <row r="12" spans="2:16" ht="52.5" customHeight="1" x14ac:dyDescent="0.25">
      <c r="B12" s="60" t="str">
        <f>IF(OR(H5="*",H6="*",H7="*",H8="*"),"* Apesar de haver lugar à atribuição de Excelente no universo assinalado"&amp;", uma vez que os docentes habilitados não reunem todos os requisitos para confirmação dessa menção, a mesma pode ser utilizada como Muito Bom,"&amp;" desde que o quantitativo seja igual ou superior a 8, se encontre colocado em posição igual ou superior ao percentil 75.","")</f>
        <v/>
      </c>
      <c r="C12" s="61"/>
      <c r="D12" s="61"/>
      <c r="E12" s="61"/>
      <c r="F12" s="61"/>
      <c r="G12" s="62"/>
      <c r="H12" s="26"/>
      <c r="I12" s="9"/>
      <c r="J12" s="9"/>
      <c r="K12" s="9"/>
      <c r="L12" s="9"/>
      <c r="M12" s="9"/>
      <c r="N12" s="9"/>
      <c r="O12" s="26"/>
      <c r="P12" s="26"/>
    </row>
    <row r="13" spans="2:16" ht="5.25" customHeight="1" x14ac:dyDescent="0.25">
      <c r="H13" s="26"/>
      <c r="I13" s="26"/>
      <c r="J13" s="26"/>
      <c r="K13" s="26"/>
      <c r="L13" s="26"/>
      <c r="M13" s="26"/>
      <c r="N13" s="26"/>
      <c r="O13" s="26"/>
    </row>
    <row r="14" spans="2:16" ht="26.25" customHeight="1" x14ac:dyDescent="0.25">
      <c r="H14" s="26"/>
      <c r="I14" s="26"/>
      <c r="J14" s="26"/>
      <c r="K14" s="26"/>
      <c r="L14" s="26"/>
      <c r="M14" s="26"/>
      <c r="N14" s="26"/>
      <c r="O14" s="26"/>
    </row>
  </sheetData>
  <sheetProtection algorithmName="SHA-512" hashValue="qdKUvvUw6TOj4WBlX3Ei2qUCn8IwhctKXq79jRRF9bsBQrDBNj845dMSZ+WHUFAmu0L1izuVbdFRniDTTbiP6A==" saltValue="0Zf//iiKZGv1c2Aclx4S/g==" spinCount="100000" sheet="1" objects="1" scenarios="1"/>
  <mergeCells count="7">
    <mergeCell ref="K4:L4"/>
    <mergeCell ref="B12:G12"/>
    <mergeCell ref="B3:B4"/>
    <mergeCell ref="C3:C4"/>
    <mergeCell ref="D3:G3"/>
    <mergeCell ref="D4:E4"/>
    <mergeCell ref="F4:G4"/>
  </mergeCells>
  <conditionalFormatting sqref="B12:G12 E9">
    <cfRule type="expression" dxfId="4" priority="1">
      <formula>IF($E$9&gt;#REF!,TRUE,FALSE)</formula>
    </cfRule>
  </conditionalFormatting>
  <conditionalFormatting sqref="G9">
    <cfRule type="expression" dxfId="3" priority="9">
      <formula>IF($G$9&gt;#REF!,TRUE,FALSE)</formula>
    </cfRule>
  </conditionalFormatting>
  <pageMargins left="0.19685039370078741" right="0.1968503937007874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B1:AE203"/>
  <sheetViews>
    <sheetView showGridLines="0" showRowColHeaders="0" zoomScaleNormal="100" workbookViewId="0">
      <selection activeCell="J5" sqref="J5"/>
    </sheetView>
  </sheetViews>
  <sheetFormatPr defaultColWidth="9.140625" defaultRowHeight="13.5" x14ac:dyDescent="0.25"/>
  <cols>
    <col min="1" max="1" width="0.7109375" style="14" customWidth="1"/>
    <col min="2" max="2" width="6.7109375" style="11" customWidth="1"/>
    <col min="3" max="3" width="13.5703125" style="31" customWidth="1"/>
    <col min="4" max="4" width="45.28515625" style="12" customWidth="1"/>
    <col min="5" max="5" width="27.140625" style="13" customWidth="1"/>
    <col min="6" max="6" width="12.85546875" style="13" customWidth="1"/>
    <col min="7" max="7" width="11.42578125" style="13" customWidth="1"/>
    <col min="8" max="8" width="13.5703125" style="13" bestFit="1" customWidth="1"/>
    <col min="9" max="9" width="13.5703125" style="13" customWidth="1"/>
    <col min="10" max="10" width="19.5703125" style="13" customWidth="1"/>
    <col min="11" max="28" width="5.42578125" style="14" customWidth="1"/>
    <col min="29" max="16384" width="9.140625" style="14"/>
  </cols>
  <sheetData>
    <row r="1" spans="2:12" ht="3.75" customHeight="1" x14ac:dyDescent="0.25">
      <c r="B1" s="66" t="s">
        <v>5</v>
      </c>
      <c r="C1" s="66"/>
      <c r="D1" s="66"/>
      <c r="E1" s="66"/>
      <c r="F1" s="66"/>
      <c r="G1" s="66"/>
      <c r="H1" s="66"/>
      <c r="I1" s="66"/>
      <c r="J1" s="66"/>
    </row>
    <row r="2" spans="2:12" ht="26.25" customHeight="1" x14ac:dyDescent="0.25">
      <c r="B2" s="66"/>
      <c r="C2" s="66"/>
      <c r="D2" s="66"/>
      <c r="E2" s="66"/>
      <c r="F2" s="66"/>
      <c r="G2" s="66"/>
      <c r="H2" s="66"/>
      <c r="I2" s="66"/>
      <c r="J2" s="66"/>
    </row>
    <row r="3" spans="2:12" s="17" customFormat="1" ht="68.25" customHeight="1" x14ac:dyDescent="0.25">
      <c r="B3" s="28" t="s">
        <v>12</v>
      </c>
      <c r="C3" s="28" t="s">
        <v>22</v>
      </c>
      <c r="D3" s="28" t="s">
        <v>11</v>
      </c>
      <c r="E3" s="28" t="s">
        <v>15</v>
      </c>
      <c r="F3" s="28" t="s">
        <v>20</v>
      </c>
      <c r="G3" s="28" t="s">
        <v>18</v>
      </c>
      <c r="H3" s="28" t="s">
        <v>16</v>
      </c>
      <c r="I3" s="43" t="s">
        <v>33</v>
      </c>
      <c r="J3" s="28" t="s">
        <v>13</v>
      </c>
      <c r="K3" s="15"/>
      <c r="L3" s="16"/>
    </row>
    <row r="4" spans="2:12" s="22" customFormat="1" ht="26.25" customHeight="1" x14ac:dyDescent="0.25">
      <c r="B4" s="29">
        <v>1</v>
      </c>
      <c r="C4" s="30"/>
      <c r="D4" s="18"/>
      <c r="E4" s="18"/>
      <c r="F4" s="19"/>
      <c r="G4" s="19"/>
      <c r="H4" s="25"/>
      <c r="I4" s="25"/>
      <c r="J4" s="24" t="str">
        <f>IF(F4="","",IF(AND(Percentis!$J$5&gt;=B4,F4&gt;=8,I4="SIM"),"Muito bom","BOM"))</f>
        <v/>
      </c>
    </row>
    <row r="5" spans="2:12" s="22" customFormat="1" ht="26.25" customHeight="1" x14ac:dyDescent="0.25">
      <c r="B5" s="29">
        <v>2</v>
      </c>
      <c r="C5" s="30"/>
      <c r="D5" s="18"/>
      <c r="E5" s="18"/>
      <c r="F5" s="19"/>
      <c r="G5" s="19"/>
      <c r="H5" s="25"/>
      <c r="I5" s="25"/>
      <c r="J5" s="24" t="str">
        <f>IF(F5="","",IF(AND(Percentis!$J$5&gt;=B5,F5&gt;=8,I5="SIM"),"Muito bom","BOM"))</f>
        <v/>
      </c>
    </row>
    <row r="6" spans="2:12" s="22" customFormat="1" ht="26.25" customHeight="1" x14ac:dyDescent="0.25">
      <c r="B6" s="29">
        <v>3</v>
      </c>
      <c r="C6" s="30"/>
      <c r="D6" s="18"/>
      <c r="E6" s="18"/>
      <c r="F6" s="19"/>
      <c r="G6" s="19"/>
      <c r="H6" s="25"/>
      <c r="I6" s="25"/>
      <c r="J6" s="24" t="str">
        <f>IF(F6="","",IF(AND(Percentis!$J$5&gt;=B6,F6&gt;=8,I6="SIM"),"Muito bom","BOM"))</f>
        <v/>
      </c>
    </row>
    <row r="7" spans="2:12" s="22" customFormat="1" ht="26.25" customHeight="1" x14ac:dyDescent="0.25">
      <c r="B7" s="29">
        <v>4</v>
      </c>
      <c r="C7" s="30"/>
      <c r="D7" s="18"/>
      <c r="E7" s="18"/>
      <c r="F7" s="19"/>
      <c r="G7" s="19"/>
      <c r="H7" s="25"/>
      <c r="I7" s="25"/>
      <c r="J7" s="24" t="str">
        <f>IF(F7="","",IF(AND(Percentis!$J$5&gt;=B7,F7&gt;=8,I7="SIM"),"Muito bom","BOM"))</f>
        <v/>
      </c>
    </row>
    <row r="8" spans="2:12" s="22" customFormat="1" ht="26.25" customHeight="1" x14ac:dyDescent="0.25">
      <c r="B8" s="29">
        <v>5</v>
      </c>
      <c r="C8" s="30"/>
      <c r="D8" s="18"/>
      <c r="E8" s="18"/>
      <c r="F8" s="19"/>
      <c r="G8" s="19"/>
      <c r="H8" s="25"/>
      <c r="I8" s="25"/>
      <c r="J8" s="24" t="str">
        <f>IF(F8="","",IF(AND(Percentis!$J$5&gt;=B8,F8&gt;=8,I8="SIM"),"Muito bom","BOM"))</f>
        <v/>
      </c>
    </row>
    <row r="9" spans="2:12" s="22" customFormat="1" ht="26.25" customHeight="1" x14ac:dyDescent="0.25">
      <c r="B9" s="29">
        <v>6</v>
      </c>
      <c r="C9" s="30"/>
      <c r="D9" s="18"/>
      <c r="E9" s="18"/>
      <c r="F9" s="19"/>
      <c r="G9" s="19"/>
      <c r="H9" s="25"/>
      <c r="I9" s="25"/>
      <c r="J9" s="24" t="str">
        <f>IF(F9="","",IF(AND(Percentis!$J$5&gt;=B9,F9&gt;=8,I9="SIM"),"Muito bom","BOM"))</f>
        <v/>
      </c>
    </row>
    <row r="10" spans="2:12" s="22" customFormat="1" ht="26.25" customHeight="1" x14ac:dyDescent="0.25">
      <c r="B10" s="29">
        <v>7</v>
      </c>
      <c r="C10" s="30"/>
      <c r="D10" s="18"/>
      <c r="E10" s="18"/>
      <c r="F10" s="19"/>
      <c r="G10" s="19"/>
      <c r="H10" s="25"/>
      <c r="I10" s="25"/>
      <c r="J10" s="24" t="str">
        <f>IF(F10="","",IF(AND(Percentis!$J$5&gt;=B10,F10&gt;=8,I10="SIM"),"Muito bom","BOM"))</f>
        <v/>
      </c>
    </row>
    <row r="11" spans="2:12" s="22" customFormat="1" ht="26.25" customHeight="1" x14ac:dyDescent="0.25">
      <c r="B11" s="29">
        <v>8</v>
      </c>
      <c r="C11" s="30"/>
      <c r="D11" s="18"/>
      <c r="E11" s="18"/>
      <c r="F11" s="19"/>
      <c r="G11" s="19"/>
      <c r="H11" s="25"/>
      <c r="I11" s="25"/>
      <c r="J11" s="24" t="str">
        <f>IF(F11="","",IF(AND(Percentis!$J$5&gt;=B11,F11&gt;=8,I11="SIM"),"Muito bom","BOM"))</f>
        <v/>
      </c>
    </row>
    <row r="12" spans="2:12" s="22" customFormat="1" ht="26.25" customHeight="1" x14ac:dyDescent="0.25">
      <c r="B12" s="29">
        <v>9</v>
      </c>
      <c r="C12" s="30"/>
      <c r="D12" s="18"/>
      <c r="E12" s="18"/>
      <c r="F12" s="19"/>
      <c r="G12" s="19"/>
      <c r="H12" s="25"/>
      <c r="I12" s="25"/>
      <c r="J12" s="24" t="str">
        <f>IF(F12="","",IF(AND(Percentis!$J$5&gt;=B12,F12&gt;=8,I12="SIM"),"Muito bom","BOM"))</f>
        <v/>
      </c>
    </row>
    <row r="13" spans="2:12" s="22" customFormat="1" ht="26.25" customHeight="1" x14ac:dyDescent="0.25">
      <c r="B13" s="29">
        <v>10</v>
      </c>
      <c r="C13" s="30"/>
      <c r="D13" s="18"/>
      <c r="E13" s="18"/>
      <c r="F13" s="19"/>
      <c r="G13" s="19"/>
      <c r="H13" s="25"/>
      <c r="I13" s="25"/>
      <c r="J13" s="24" t="str">
        <f>IF(F13="","",IF(AND(Percentis!$J$5&gt;=B13,F13&gt;=8,I13="SIM"),"Muito bom","BOM"))</f>
        <v/>
      </c>
    </row>
    <row r="14" spans="2:12" s="22" customFormat="1" ht="26.25" customHeight="1" x14ac:dyDescent="0.25">
      <c r="B14" s="29">
        <v>11</v>
      </c>
      <c r="C14" s="30"/>
      <c r="D14" s="18"/>
      <c r="E14" s="18"/>
      <c r="F14" s="19"/>
      <c r="G14" s="19"/>
      <c r="H14" s="25"/>
      <c r="I14" s="25"/>
      <c r="J14" s="24" t="str">
        <f>IF(F14="","",IF(AND(Percentis!$J$5&gt;=B14,F14&gt;=8,I14="SIM"),"Muito bom","BOM"))</f>
        <v/>
      </c>
    </row>
    <row r="15" spans="2:12" s="22" customFormat="1" ht="26.25" customHeight="1" x14ac:dyDescent="0.25">
      <c r="B15" s="29">
        <v>12</v>
      </c>
      <c r="C15" s="30"/>
      <c r="D15" s="18"/>
      <c r="E15" s="18"/>
      <c r="F15" s="19"/>
      <c r="G15" s="19"/>
      <c r="H15" s="25"/>
      <c r="I15" s="25"/>
      <c r="J15" s="24" t="str">
        <f>IF(F15="","",IF(AND(Percentis!$J$5&gt;=B15,F15&gt;=8,I15="SIM"),"Muito bom","BOM"))</f>
        <v/>
      </c>
    </row>
    <row r="16" spans="2:12" s="22" customFormat="1" ht="26.25" customHeight="1" x14ac:dyDescent="0.25">
      <c r="B16" s="29">
        <v>13</v>
      </c>
      <c r="C16" s="30"/>
      <c r="D16" s="18"/>
      <c r="E16" s="18"/>
      <c r="F16" s="19"/>
      <c r="G16" s="19"/>
      <c r="H16" s="25"/>
      <c r="I16" s="25"/>
      <c r="J16" s="24" t="str">
        <f>IF(F16="","",IF(AND(Percentis!$J$5&gt;=B16,F16&gt;=8,I16="SIM"),"Muito bom","BOM"))</f>
        <v/>
      </c>
    </row>
    <row r="17" spans="2:31" s="22" customFormat="1" ht="26.25" customHeight="1" x14ac:dyDescent="0.25">
      <c r="B17" s="29">
        <v>14</v>
      </c>
      <c r="C17" s="30"/>
      <c r="D17" s="18"/>
      <c r="E17" s="18"/>
      <c r="F17" s="19"/>
      <c r="G17" s="19"/>
      <c r="H17" s="25"/>
      <c r="I17" s="25"/>
      <c r="J17" s="24" t="str">
        <f>IF(F17="","",IF(AND(Percentis!$J$5&gt;=B17,F17&gt;=8,I17="SIM"),"Muito bom","BOM"))</f>
        <v/>
      </c>
    </row>
    <row r="18" spans="2:31" s="22" customFormat="1" ht="26.25" customHeight="1" x14ac:dyDescent="0.25">
      <c r="B18" s="29">
        <v>15</v>
      </c>
      <c r="C18" s="30"/>
      <c r="D18" s="18"/>
      <c r="E18" s="18"/>
      <c r="F18" s="19"/>
      <c r="G18" s="19"/>
      <c r="H18" s="25"/>
      <c r="I18" s="25"/>
      <c r="J18" s="24" t="str">
        <f>IF(F18="","",IF(AND(Percentis!$J$5&gt;=B18,F18&gt;=8,I18="SIM"),"Muito bom","BOM"))</f>
        <v/>
      </c>
    </row>
    <row r="19" spans="2:31" s="21" customFormat="1" ht="26.25" customHeight="1" x14ac:dyDescent="0.25">
      <c r="B19" s="29">
        <v>16</v>
      </c>
      <c r="C19" s="30"/>
      <c r="D19" s="18"/>
      <c r="E19" s="18"/>
      <c r="F19" s="19"/>
      <c r="G19" s="19"/>
      <c r="H19" s="25"/>
      <c r="I19" s="25"/>
      <c r="J19" s="24" t="str">
        <f>IF(F19="","",IF(AND(Percentis!$J$5&gt;=B19,F19&gt;=8,I19="SIM"),"Muito bom","BOM"))</f>
        <v/>
      </c>
      <c r="K19" s="22"/>
      <c r="L19" s="22"/>
      <c r="M19" s="22"/>
      <c r="N19" s="22"/>
      <c r="O19" s="22"/>
      <c r="P19" s="22"/>
      <c r="Q19" s="22"/>
      <c r="R19" s="22"/>
      <c r="S19" s="22"/>
      <c r="T19" s="22"/>
      <c r="U19" s="22"/>
      <c r="V19" s="22"/>
      <c r="W19" s="22"/>
      <c r="X19" s="22"/>
      <c r="Y19" s="22"/>
      <c r="Z19" s="22"/>
      <c r="AA19" s="22"/>
      <c r="AB19" s="22"/>
      <c r="AC19" s="22"/>
      <c r="AD19" s="22"/>
      <c r="AE19" s="22"/>
    </row>
    <row r="20" spans="2:31" s="21" customFormat="1" ht="26.25" customHeight="1" x14ac:dyDescent="0.25">
      <c r="B20" s="29">
        <v>17</v>
      </c>
      <c r="C20" s="30"/>
      <c r="D20" s="18"/>
      <c r="E20" s="18"/>
      <c r="F20" s="19"/>
      <c r="G20" s="19"/>
      <c r="H20" s="25"/>
      <c r="I20" s="25"/>
      <c r="J20" s="24" t="str">
        <f>IF(F20="","",IF(AND(Percentis!$J$5&gt;=B20,F20&gt;=8,I20="SIM"),"Muito bom","BOM"))</f>
        <v/>
      </c>
      <c r="K20" s="22"/>
      <c r="L20" s="22"/>
      <c r="M20" s="22"/>
      <c r="N20" s="22"/>
      <c r="O20" s="22"/>
      <c r="P20" s="22"/>
      <c r="Q20" s="22"/>
      <c r="R20" s="22"/>
      <c r="S20" s="22"/>
      <c r="T20" s="22"/>
      <c r="U20" s="22"/>
      <c r="V20" s="22"/>
      <c r="W20" s="22"/>
      <c r="X20" s="22"/>
      <c r="Y20" s="22"/>
      <c r="Z20" s="22"/>
      <c r="AA20" s="22"/>
      <c r="AB20" s="22"/>
      <c r="AC20" s="22"/>
      <c r="AD20" s="22"/>
      <c r="AE20" s="22"/>
    </row>
    <row r="21" spans="2:31" s="21" customFormat="1" ht="26.25" customHeight="1" x14ac:dyDescent="0.25">
      <c r="B21" s="29">
        <v>18</v>
      </c>
      <c r="C21" s="30"/>
      <c r="D21" s="18"/>
      <c r="E21" s="18"/>
      <c r="F21" s="19"/>
      <c r="G21" s="19"/>
      <c r="H21" s="25"/>
      <c r="I21" s="25"/>
      <c r="J21" s="24" t="str">
        <f>IF(F21="","",IF(AND(Percentis!$J$5&gt;=B21,F21&gt;=8,I21="SIM"),"Muito bom","BOM"))</f>
        <v/>
      </c>
      <c r="K21" s="22"/>
      <c r="L21" s="22"/>
      <c r="M21" s="22"/>
      <c r="N21" s="22"/>
      <c r="O21" s="22"/>
      <c r="P21" s="22"/>
      <c r="Q21" s="22"/>
      <c r="R21" s="22"/>
      <c r="S21" s="22"/>
      <c r="T21" s="22"/>
      <c r="U21" s="22"/>
      <c r="V21" s="22"/>
      <c r="W21" s="22"/>
      <c r="X21" s="22"/>
      <c r="Y21" s="22"/>
      <c r="Z21" s="22"/>
      <c r="AA21" s="22"/>
      <c r="AB21" s="22"/>
      <c r="AC21" s="22"/>
      <c r="AD21" s="22"/>
      <c r="AE21" s="22"/>
    </row>
    <row r="22" spans="2:31" s="21" customFormat="1" ht="26.25" customHeight="1" x14ac:dyDescent="0.25">
      <c r="B22" s="29">
        <v>19</v>
      </c>
      <c r="C22" s="30"/>
      <c r="D22" s="18"/>
      <c r="E22" s="18"/>
      <c r="F22" s="19"/>
      <c r="G22" s="19"/>
      <c r="H22" s="25"/>
      <c r="I22" s="25"/>
      <c r="J22" s="24" t="str">
        <f>IF(F22="","",IF(AND(Percentis!$J$5&gt;=B22,F22&gt;=8,I22="SIM"),"Muito bom","BOM"))</f>
        <v/>
      </c>
      <c r="K22" s="22"/>
      <c r="L22" s="22"/>
      <c r="M22" s="22"/>
      <c r="N22" s="22"/>
      <c r="O22" s="22"/>
      <c r="P22" s="22"/>
      <c r="Q22" s="22"/>
      <c r="R22" s="22"/>
      <c r="S22" s="22"/>
      <c r="T22" s="22"/>
      <c r="U22" s="22"/>
      <c r="V22" s="22"/>
      <c r="W22" s="22"/>
      <c r="X22" s="22"/>
      <c r="Y22" s="22"/>
      <c r="Z22" s="22"/>
      <c r="AA22" s="22"/>
      <c r="AB22" s="22"/>
      <c r="AC22" s="22"/>
      <c r="AD22" s="22"/>
      <c r="AE22" s="22"/>
    </row>
    <row r="23" spans="2:31" s="21" customFormat="1" ht="26.25" customHeight="1" x14ac:dyDescent="0.25">
      <c r="B23" s="29">
        <v>20</v>
      </c>
      <c r="C23" s="30"/>
      <c r="D23" s="18"/>
      <c r="E23" s="18"/>
      <c r="F23" s="19"/>
      <c r="G23" s="19"/>
      <c r="H23" s="25"/>
      <c r="I23" s="25"/>
      <c r="J23" s="24" t="str">
        <f>IF(F23="","",IF(AND(Percentis!$J$5&gt;=B23,F23&gt;=8,I23="SIM"),"Muito bom","BOM"))</f>
        <v/>
      </c>
      <c r="K23" s="22"/>
      <c r="L23" s="22"/>
      <c r="M23" s="22"/>
      <c r="N23" s="22"/>
      <c r="O23" s="22"/>
      <c r="P23" s="22"/>
      <c r="Q23" s="22"/>
      <c r="R23" s="22"/>
      <c r="S23" s="22"/>
      <c r="T23" s="22"/>
      <c r="U23" s="22"/>
      <c r="V23" s="22"/>
      <c r="W23" s="22"/>
      <c r="X23" s="22"/>
      <c r="Y23" s="22"/>
      <c r="Z23" s="22"/>
      <c r="AA23" s="22"/>
      <c r="AB23" s="22"/>
      <c r="AC23" s="22"/>
      <c r="AD23" s="22"/>
      <c r="AE23" s="22"/>
    </row>
    <row r="24" spans="2:31" s="21" customFormat="1" ht="26.25" customHeight="1" x14ac:dyDescent="0.25">
      <c r="B24" s="29">
        <v>21</v>
      </c>
      <c r="C24" s="30"/>
      <c r="D24" s="18"/>
      <c r="E24" s="18"/>
      <c r="F24" s="19"/>
      <c r="G24" s="19"/>
      <c r="H24" s="25"/>
      <c r="I24" s="25"/>
      <c r="J24" s="24" t="str">
        <f>IF(F24="","",IF(AND(Percentis!$J$5&gt;=B24,F24&gt;=8,I24="SIM"),"Muito bom","BOM"))</f>
        <v/>
      </c>
      <c r="K24" s="22"/>
      <c r="L24" s="22"/>
      <c r="M24" s="22"/>
      <c r="N24" s="22"/>
      <c r="O24" s="22"/>
      <c r="P24" s="22"/>
      <c r="Q24" s="22"/>
      <c r="R24" s="22"/>
      <c r="S24" s="22"/>
      <c r="T24" s="22"/>
      <c r="U24" s="22"/>
      <c r="V24" s="22"/>
      <c r="W24" s="22"/>
      <c r="X24" s="22"/>
      <c r="Y24" s="22"/>
      <c r="Z24" s="22"/>
      <c r="AA24" s="22"/>
      <c r="AB24" s="22"/>
      <c r="AC24" s="22"/>
      <c r="AD24" s="22"/>
      <c r="AE24" s="22"/>
    </row>
    <row r="25" spans="2:31" s="21" customFormat="1" ht="26.25" customHeight="1" x14ac:dyDescent="0.25">
      <c r="B25" s="29">
        <v>22</v>
      </c>
      <c r="C25" s="30"/>
      <c r="D25" s="18"/>
      <c r="E25" s="18"/>
      <c r="F25" s="19"/>
      <c r="G25" s="19"/>
      <c r="H25" s="25"/>
      <c r="I25" s="25"/>
      <c r="J25" s="24" t="str">
        <f>IF(F25="","",IF(AND(Percentis!$J$5&gt;=B25,F25&gt;=8,I25="SIM"),"Muito bom","BOM"))</f>
        <v/>
      </c>
      <c r="K25" s="22"/>
      <c r="L25" s="22"/>
      <c r="M25" s="22"/>
      <c r="N25" s="22"/>
      <c r="O25" s="22"/>
      <c r="P25" s="22"/>
      <c r="Q25" s="22"/>
      <c r="R25" s="22"/>
      <c r="S25" s="22"/>
      <c r="T25" s="22"/>
      <c r="U25" s="22"/>
      <c r="V25" s="22"/>
      <c r="W25" s="22"/>
      <c r="X25" s="22"/>
      <c r="Y25" s="22"/>
      <c r="Z25" s="22"/>
      <c r="AA25" s="22"/>
      <c r="AB25" s="22"/>
      <c r="AC25" s="22"/>
      <c r="AD25" s="22"/>
      <c r="AE25" s="22"/>
    </row>
    <row r="26" spans="2:31" s="21" customFormat="1" ht="26.25" customHeight="1" x14ac:dyDescent="0.25">
      <c r="B26" s="29">
        <v>23</v>
      </c>
      <c r="C26" s="30"/>
      <c r="D26" s="18"/>
      <c r="E26" s="18"/>
      <c r="F26" s="19"/>
      <c r="G26" s="19"/>
      <c r="H26" s="25"/>
      <c r="I26" s="25"/>
      <c r="J26" s="24" t="str">
        <f>IF(F26="","",IF(AND(Percentis!$J$5&gt;=B26,F26&gt;=8,I26="SIM"),"Muito bom","BOM"))</f>
        <v/>
      </c>
      <c r="K26" s="22"/>
      <c r="L26" s="22"/>
      <c r="M26" s="22"/>
      <c r="N26" s="22"/>
      <c r="O26" s="22"/>
      <c r="P26" s="22"/>
      <c r="Q26" s="22"/>
      <c r="R26" s="22"/>
      <c r="S26" s="22"/>
      <c r="T26" s="22"/>
      <c r="U26" s="22"/>
      <c r="V26" s="22"/>
      <c r="W26" s="22"/>
      <c r="X26" s="22"/>
      <c r="Y26" s="22"/>
      <c r="Z26" s="22"/>
      <c r="AA26" s="22"/>
      <c r="AB26" s="22"/>
      <c r="AC26" s="22"/>
      <c r="AD26" s="22"/>
      <c r="AE26" s="22"/>
    </row>
    <row r="27" spans="2:31" s="21" customFormat="1" ht="26.25" customHeight="1" x14ac:dyDescent="0.25">
      <c r="B27" s="29">
        <v>24</v>
      </c>
      <c r="C27" s="30"/>
      <c r="D27" s="18"/>
      <c r="E27" s="18"/>
      <c r="F27" s="19"/>
      <c r="G27" s="19"/>
      <c r="H27" s="25"/>
      <c r="I27" s="25"/>
      <c r="J27" s="24" t="str">
        <f>IF(F27="","",IF(AND(Percentis!$J$5&gt;=B27,F27&gt;=8,I27="SIM"),"Muito bom","BOM"))</f>
        <v/>
      </c>
      <c r="K27" s="22"/>
      <c r="L27" s="22"/>
      <c r="M27" s="22"/>
      <c r="N27" s="22"/>
      <c r="O27" s="22"/>
      <c r="P27" s="22"/>
      <c r="Q27" s="22"/>
      <c r="R27" s="22"/>
      <c r="S27" s="22"/>
      <c r="T27" s="22"/>
      <c r="U27" s="22"/>
      <c r="V27" s="22"/>
      <c r="W27" s="22"/>
      <c r="X27" s="22"/>
      <c r="Y27" s="22"/>
      <c r="Z27" s="22"/>
      <c r="AA27" s="22"/>
      <c r="AB27" s="22"/>
      <c r="AC27" s="22"/>
      <c r="AD27" s="22"/>
      <c r="AE27" s="22"/>
    </row>
    <row r="28" spans="2:31" s="21" customFormat="1" ht="26.25" customHeight="1" x14ac:dyDescent="0.25">
      <c r="B28" s="29">
        <v>25</v>
      </c>
      <c r="C28" s="30"/>
      <c r="D28" s="18"/>
      <c r="E28" s="18"/>
      <c r="F28" s="19"/>
      <c r="G28" s="19"/>
      <c r="H28" s="25"/>
      <c r="I28" s="25"/>
      <c r="J28" s="24" t="str">
        <f>IF(F28="","",IF(AND(Percentis!$J$5&gt;=B28,F28&gt;=8,I28="SIM"),"Muito bom","BOM"))</f>
        <v/>
      </c>
      <c r="K28" s="22"/>
      <c r="L28" s="22"/>
      <c r="M28" s="22"/>
      <c r="N28" s="22"/>
      <c r="O28" s="22"/>
      <c r="P28" s="22"/>
      <c r="Q28" s="22"/>
      <c r="R28" s="22"/>
      <c r="S28" s="22"/>
      <c r="T28" s="22"/>
      <c r="U28" s="22"/>
      <c r="V28" s="22"/>
      <c r="W28" s="22"/>
      <c r="X28" s="22"/>
      <c r="Y28" s="22"/>
      <c r="Z28" s="22"/>
      <c r="AA28" s="22"/>
      <c r="AB28" s="22"/>
      <c r="AC28" s="22"/>
      <c r="AD28" s="22"/>
      <c r="AE28" s="22"/>
    </row>
    <row r="29" spans="2:31" s="21" customFormat="1" ht="26.25" customHeight="1" x14ac:dyDescent="0.25">
      <c r="B29" s="29">
        <v>26</v>
      </c>
      <c r="C29" s="30"/>
      <c r="D29" s="18"/>
      <c r="E29" s="18"/>
      <c r="F29" s="19"/>
      <c r="G29" s="19"/>
      <c r="H29" s="25"/>
      <c r="I29" s="25"/>
      <c r="J29" s="24" t="str">
        <f>IF(F29="","",IF(AND(Percentis!$J$5&gt;=B29,F29&gt;=8,I29="SIM"),"Muito bom","BOM"))</f>
        <v/>
      </c>
      <c r="K29" s="22"/>
      <c r="L29" s="22"/>
      <c r="M29" s="22"/>
      <c r="N29" s="22"/>
      <c r="O29" s="22"/>
      <c r="P29" s="22"/>
      <c r="Q29" s="22"/>
      <c r="R29" s="22"/>
      <c r="S29" s="22"/>
      <c r="T29" s="22"/>
      <c r="U29" s="22"/>
      <c r="V29" s="22"/>
      <c r="W29" s="22"/>
      <c r="X29" s="22"/>
      <c r="Y29" s="22"/>
      <c r="Z29" s="22"/>
      <c r="AA29" s="22"/>
      <c r="AB29" s="22"/>
      <c r="AC29" s="22"/>
      <c r="AD29" s="22"/>
      <c r="AE29" s="22"/>
    </row>
    <row r="30" spans="2:31" s="21" customFormat="1" ht="26.25" customHeight="1" x14ac:dyDescent="0.25">
      <c r="B30" s="29">
        <v>27</v>
      </c>
      <c r="C30" s="30"/>
      <c r="D30" s="18"/>
      <c r="E30" s="18"/>
      <c r="F30" s="19"/>
      <c r="G30" s="19"/>
      <c r="H30" s="25"/>
      <c r="I30" s="25"/>
      <c r="J30" s="24" t="str">
        <f>IF(F30="","",IF(AND(Percentis!$J$5&gt;=B30,F30&gt;=8,I30="SIM"),"Muito bom","BOM"))</f>
        <v/>
      </c>
      <c r="K30" s="22"/>
      <c r="L30" s="22"/>
      <c r="M30" s="22"/>
      <c r="N30" s="22"/>
      <c r="O30" s="22"/>
      <c r="P30" s="22"/>
      <c r="Q30" s="22"/>
      <c r="R30" s="22"/>
      <c r="S30" s="22"/>
      <c r="T30" s="22"/>
      <c r="U30" s="22"/>
      <c r="V30" s="22"/>
      <c r="W30" s="22"/>
      <c r="X30" s="22"/>
      <c r="Y30" s="22"/>
      <c r="Z30" s="22"/>
      <c r="AA30" s="22"/>
      <c r="AB30" s="22"/>
      <c r="AC30" s="22"/>
      <c r="AD30" s="22"/>
      <c r="AE30" s="22"/>
    </row>
    <row r="31" spans="2:31" s="21" customFormat="1" ht="26.25" customHeight="1" x14ac:dyDescent="0.25">
      <c r="B31" s="29">
        <v>28</v>
      </c>
      <c r="C31" s="30"/>
      <c r="D31" s="18"/>
      <c r="E31" s="18"/>
      <c r="F31" s="19"/>
      <c r="G31" s="19"/>
      <c r="H31" s="25"/>
      <c r="I31" s="25"/>
      <c r="J31" s="24" t="str">
        <f>IF(F31="","",IF(AND(Percentis!$J$5&gt;=B31,F31&gt;=8,I31="SIM"),"Muito bom","BOM"))</f>
        <v/>
      </c>
      <c r="K31" s="22"/>
      <c r="L31" s="22"/>
      <c r="M31" s="22"/>
      <c r="N31" s="22"/>
      <c r="O31" s="22"/>
      <c r="P31" s="22"/>
      <c r="Q31" s="22"/>
      <c r="R31" s="22"/>
      <c r="S31" s="22"/>
      <c r="T31" s="22"/>
      <c r="U31" s="22"/>
      <c r="V31" s="22"/>
      <c r="W31" s="22"/>
      <c r="X31" s="22"/>
      <c r="Y31" s="22"/>
      <c r="Z31" s="22"/>
      <c r="AA31" s="22"/>
      <c r="AB31" s="22"/>
      <c r="AC31" s="22"/>
      <c r="AD31" s="22"/>
      <c r="AE31" s="22"/>
    </row>
    <row r="32" spans="2:31" s="21" customFormat="1" ht="26.25" customHeight="1" x14ac:dyDescent="0.25">
      <c r="B32" s="29">
        <v>29</v>
      </c>
      <c r="C32" s="30"/>
      <c r="D32" s="18"/>
      <c r="E32" s="18"/>
      <c r="F32" s="19"/>
      <c r="G32" s="19"/>
      <c r="H32" s="25"/>
      <c r="I32" s="25"/>
      <c r="J32" s="24" t="str">
        <f>IF(F32="","",IF(AND(Percentis!$J$5&gt;=B32,F32&gt;=8,I32="SIM"),"Muito bom","BOM"))</f>
        <v/>
      </c>
      <c r="K32" s="22"/>
      <c r="L32" s="22"/>
      <c r="M32" s="22"/>
      <c r="N32" s="22"/>
      <c r="O32" s="22"/>
      <c r="P32" s="22"/>
      <c r="Q32" s="22"/>
      <c r="R32" s="22"/>
      <c r="S32" s="22"/>
      <c r="T32" s="22"/>
      <c r="U32" s="22"/>
      <c r="V32" s="22"/>
      <c r="W32" s="22"/>
      <c r="X32" s="22"/>
      <c r="Y32" s="22"/>
      <c r="Z32" s="22"/>
      <c r="AA32" s="22"/>
      <c r="AB32" s="22"/>
      <c r="AC32" s="22"/>
      <c r="AD32" s="22"/>
      <c r="AE32" s="22"/>
    </row>
    <row r="33" spans="2:31" s="21" customFormat="1" ht="26.25" customHeight="1" x14ac:dyDescent="0.25">
      <c r="B33" s="29">
        <v>30</v>
      </c>
      <c r="C33" s="30"/>
      <c r="D33" s="18"/>
      <c r="E33" s="18"/>
      <c r="F33" s="19"/>
      <c r="G33" s="19"/>
      <c r="H33" s="25"/>
      <c r="I33" s="25"/>
      <c r="J33" s="24" t="str">
        <f>IF(F33="","",IF(AND(Percentis!$J$5&gt;=B33,F33&gt;=8,I33="SIM"),"Muito bom","BOM"))</f>
        <v/>
      </c>
      <c r="K33" s="22"/>
      <c r="L33" s="22"/>
      <c r="M33" s="22"/>
      <c r="N33" s="22"/>
      <c r="O33" s="22"/>
      <c r="P33" s="22"/>
      <c r="Q33" s="22"/>
      <c r="R33" s="22"/>
      <c r="S33" s="22"/>
      <c r="T33" s="22"/>
      <c r="U33" s="22"/>
      <c r="V33" s="22"/>
      <c r="W33" s="22"/>
      <c r="X33" s="22"/>
      <c r="Y33" s="22"/>
      <c r="Z33" s="22"/>
      <c r="AA33" s="22"/>
      <c r="AB33" s="22"/>
      <c r="AC33" s="22"/>
      <c r="AD33" s="22"/>
      <c r="AE33" s="22"/>
    </row>
    <row r="34" spans="2:31" s="21" customFormat="1" ht="26.25" customHeight="1" x14ac:dyDescent="0.25">
      <c r="B34" s="29">
        <v>31</v>
      </c>
      <c r="C34" s="30"/>
      <c r="D34" s="18"/>
      <c r="E34" s="18"/>
      <c r="F34" s="19"/>
      <c r="G34" s="19"/>
      <c r="H34" s="25"/>
      <c r="I34" s="25"/>
      <c r="J34" s="24" t="str">
        <f>IF(F34="","",IF(AND(Percentis!$J$5&gt;=B34,F34&gt;=8,I34="SIM"),"Muito bom","BOM"))</f>
        <v/>
      </c>
      <c r="K34" s="22"/>
      <c r="L34" s="22"/>
      <c r="M34" s="22"/>
      <c r="N34" s="22"/>
      <c r="O34" s="22"/>
      <c r="P34" s="22"/>
      <c r="Q34" s="22"/>
      <c r="R34" s="22"/>
      <c r="S34" s="22"/>
      <c r="T34" s="22"/>
      <c r="U34" s="22"/>
      <c r="V34" s="22"/>
      <c r="W34" s="22"/>
      <c r="X34" s="22"/>
      <c r="Y34" s="22"/>
      <c r="Z34" s="22"/>
      <c r="AA34" s="22"/>
      <c r="AB34" s="22"/>
      <c r="AC34" s="22"/>
      <c r="AD34" s="22"/>
      <c r="AE34" s="22"/>
    </row>
    <row r="35" spans="2:31" s="21" customFormat="1" ht="26.25" customHeight="1" x14ac:dyDescent="0.25">
      <c r="B35" s="29">
        <v>32</v>
      </c>
      <c r="C35" s="30"/>
      <c r="D35" s="18"/>
      <c r="E35" s="18"/>
      <c r="F35" s="19"/>
      <c r="G35" s="19"/>
      <c r="H35" s="25"/>
      <c r="I35" s="25"/>
      <c r="J35" s="24" t="str">
        <f>IF(F35="","",IF(AND(Percentis!$J$5&gt;=B35,F35&gt;=8,I35="SIM"),"Muito bom","BOM"))</f>
        <v/>
      </c>
      <c r="K35" s="22"/>
      <c r="L35" s="22"/>
      <c r="M35" s="22"/>
      <c r="N35" s="22"/>
      <c r="O35" s="22"/>
      <c r="P35" s="22"/>
      <c r="Q35" s="22"/>
      <c r="R35" s="22"/>
      <c r="S35" s="22"/>
      <c r="T35" s="22"/>
      <c r="U35" s="22"/>
      <c r="V35" s="22"/>
      <c r="W35" s="22"/>
      <c r="X35" s="22"/>
      <c r="Y35" s="22"/>
      <c r="Z35" s="22"/>
      <c r="AA35" s="22"/>
      <c r="AB35" s="22"/>
      <c r="AC35" s="22"/>
      <c r="AD35" s="22"/>
      <c r="AE35" s="22"/>
    </row>
    <row r="36" spans="2:31" s="21" customFormat="1" ht="26.25" customHeight="1" x14ac:dyDescent="0.25">
      <c r="B36" s="29">
        <v>33</v>
      </c>
      <c r="C36" s="30"/>
      <c r="D36" s="18"/>
      <c r="E36" s="18"/>
      <c r="F36" s="19"/>
      <c r="G36" s="19"/>
      <c r="H36" s="25"/>
      <c r="I36" s="25"/>
      <c r="J36" s="24" t="str">
        <f>IF(F36="","",IF(AND(Percentis!$J$5&gt;=B36,F36&gt;=8,I36="SIM"),"Muito bom","BOM"))</f>
        <v/>
      </c>
      <c r="K36" s="22"/>
      <c r="L36" s="22"/>
      <c r="M36" s="22"/>
      <c r="N36" s="22"/>
      <c r="O36" s="22"/>
      <c r="P36" s="22"/>
      <c r="Q36" s="22"/>
      <c r="R36" s="22"/>
      <c r="S36" s="22"/>
      <c r="T36" s="22"/>
      <c r="U36" s="22"/>
      <c r="V36" s="22"/>
      <c r="W36" s="22"/>
      <c r="X36" s="22"/>
      <c r="Y36" s="22"/>
      <c r="Z36" s="22"/>
      <c r="AA36" s="22"/>
      <c r="AB36" s="22"/>
      <c r="AC36" s="22"/>
      <c r="AD36" s="22"/>
      <c r="AE36" s="22"/>
    </row>
    <row r="37" spans="2:31" s="21" customFormat="1" ht="26.25" customHeight="1" x14ac:dyDescent="0.25">
      <c r="B37" s="29">
        <v>34</v>
      </c>
      <c r="C37" s="30"/>
      <c r="D37" s="18"/>
      <c r="E37" s="18"/>
      <c r="F37" s="19"/>
      <c r="G37" s="19"/>
      <c r="H37" s="25"/>
      <c r="I37" s="25"/>
      <c r="J37" s="24" t="str">
        <f>IF(F37="","",IF(AND(Percentis!$J$5&gt;=B37,F37&gt;=8,I37="SIM"),"Muito bom","BOM"))</f>
        <v/>
      </c>
      <c r="K37" s="22"/>
      <c r="L37" s="22"/>
      <c r="M37" s="22"/>
      <c r="N37" s="22"/>
      <c r="O37" s="22"/>
      <c r="P37" s="22"/>
      <c r="Q37" s="22"/>
      <c r="R37" s="22"/>
      <c r="S37" s="22"/>
      <c r="T37" s="22"/>
      <c r="U37" s="22"/>
      <c r="V37" s="22"/>
      <c r="W37" s="22"/>
      <c r="X37" s="22"/>
      <c r="Y37" s="22"/>
      <c r="Z37" s="22"/>
      <c r="AA37" s="22"/>
      <c r="AB37" s="22"/>
      <c r="AC37" s="22"/>
      <c r="AD37" s="22"/>
      <c r="AE37" s="22"/>
    </row>
    <row r="38" spans="2:31" s="21" customFormat="1" ht="26.25" customHeight="1" x14ac:dyDescent="0.25">
      <c r="B38" s="29">
        <v>35</v>
      </c>
      <c r="C38" s="30"/>
      <c r="D38" s="18"/>
      <c r="E38" s="18"/>
      <c r="F38" s="19"/>
      <c r="G38" s="19"/>
      <c r="H38" s="25"/>
      <c r="I38" s="25"/>
      <c r="J38" s="24" t="str">
        <f>IF(F38="","",IF(AND(Percentis!$J$5&gt;=B38,F38&gt;=8,I38="SIM"),"Muito bom","BOM"))</f>
        <v/>
      </c>
      <c r="K38" s="22"/>
      <c r="L38" s="22"/>
      <c r="M38" s="22"/>
      <c r="N38" s="22"/>
      <c r="O38" s="22"/>
      <c r="P38" s="22"/>
      <c r="Q38" s="22"/>
      <c r="R38" s="22"/>
      <c r="S38" s="22"/>
      <c r="T38" s="22"/>
      <c r="U38" s="22"/>
      <c r="V38" s="22"/>
      <c r="W38" s="22"/>
      <c r="X38" s="22"/>
      <c r="Y38" s="22"/>
      <c r="Z38" s="22"/>
      <c r="AA38" s="22"/>
      <c r="AB38" s="22"/>
      <c r="AC38" s="22"/>
      <c r="AD38" s="22"/>
      <c r="AE38" s="22"/>
    </row>
    <row r="39" spans="2:31" s="21" customFormat="1" ht="26.25" customHeight="1" x14ac:dyDescent="0.25">
      <c r="B39" s="29">
        <v>36</v>
      </c>
      <c r="C39" s="30"/>
      <c r="D39" s="18"/>
      <c r="E39" s="18"/>
      <c r="F39" s="19"/>
      <c r="G39" s="19"/>
      <c r="H39" s="25"/>
      <c r="I39" s="25"/>
      <c r="J39" s="24" t="str">
        <f>IF(F39="","",IF(AND(Percentis!$J$5&gt;=B39,F39&gt;=8,I39="SIM"),"Muito bom","BOM"))</f>
        <v/>
      </c>
      <c r="K39" s="22"/>
      <c r="L39" s="22"/>
      <c r="M39" s="22"/>
      <c r="N39" s="22"/>
      <c r="O39" s="22"/>
      <c r="P39" s="22"/>
      <c r="Q39" s="22"/>
      <c r="R39" s="22"/>
      <c r="S39" s="22"/>
      <c r="T39" s="22"/>
      <c r="U39" s="22"/>
      <c r="V39" s="22"/>
      <c r="W39" s="22"/>
      <c r="X39" s="22"/>
      <c r="Y39" s="22"/>
      <c r="Z39" s="22"/>
      <c r="AA39" s="22"/>
      <c r="AB39" s="22"/>
      <c r="AC39" s="22"/>
      <c r="AD39" s="22"/>
      <c r="AE39" s="22"/>
    </row>
    <row r="40" spans="2:31" s="21" customFormat="1" ht="26.25" customHeight="1" x14ac:dyDescent="0.25">
      <c r="B40" s="29">
        <v>37</v>
      </c>
      <c r="C40" s="30"/>
      <c r="D40" s="18"/>
      <c r="E40" s="18"/>
      <c r="F40" s="19"/>
      <c r="G40" s="19"/>
      <c r="H40" s="25"/>
      <c r="I40" s="25"/>
      <c r="J40" s="24" t="str">
        <f>IF(F40="","",IF(AND(Percentis!$J$5&gt;=B40,F40&gt;=8,I40="SIM"),"Muito bom","BOM"))</f>
        <v/>
      </c>
      <c r="K40" s="22"/>
      <c r="L40" s="22"/>
      <c r="M40" s="22"/>
      <c r="N40" s="22"/>
      <c r="O40" s="22"/>
      <c r="P40" s="22"/>
      <c r="Q40" s="22"/>
      <c r="R40" s="22"/>
      <c r="S40" s="22"/>
      <c r="T40" s="22"/>
      <c r="U40" s="22"/>
      <c r="V40" s="22"/>
      <c r="W40" s="22"/>
      <c r="X40" s="22"/>
      <c r="Y40" s="22"/>
      <c r="Z40" s="22"/>
      <c r="AA40" s="22"/>
      <c r="AB40" s="22"/>
      <c r="AC40" s="22"/>
      <c r="AD40" s="22"/>
      <c r="AE40" s="22"/>
    </row>
    <row r="41" spans="2:31" s="21" customFormat="1" ht="26.25" customHeight="1" x14ac:dyDescent="0.25">
      <c r="B41" s="29">
        <v>38</v>
      </c>
      <c r="C41" s="30"/>
      <c r="D41" s="18"/>
      <c r="E41" s="18"/>
      <c r="F41" s="19"/>
      <c r="G41" s="19"/>
      <c r="H41" s="25"/>
      <c r="I41" s="25"/>
      <c r="J41" s="24" t="str">
        <f>IF(F41="","",IF(AND(Percentis!$J$5&gt;=B41,F41&gt;=8,I41="SIM"),"Muito bom","BOM"))</f>
        <v/>
      </c>
      <c r="K41" s="22"/>
      <c r="L41" s="22"/>
      <c r="M41" s="22"/>
      <c r="N41" s="22"/>
      <c r="O41" s="22"/>
      <c r="P41" s="22"/>
      <c r="Q41" s="22"/>
      <c r="R41" s="22"/>
      <c r="S41" s="22"/>
      <c r="T41" s="22"/>
      <c r="U41" s="22"/>
      <c r="V41" s="22"/>
      <c r="W41" s="22"/>
      <c r="X41" s="22"/>
      <c r="Y41" s="22"/>
      <c r="Z41" s="22"/>
      <c r="AA41" s="22"/>
      <c r="AB41" s="22"/>
      <c r="AC41" s="22"/>
      <c r="AD41" s="22"/>
      <c r="AE41" s="22"/>
    </row>
    <row r="42" spans="2:31" s="21" customFormat="1" ht="26.25" customHeight="1" x14ac:dyDescent="0.25">
      <c r="B42" s="29">
        <v>39</v>
      </c>
      <c r="C42" s="30"/>
      <c r="D42" s="18"/>
      <c r="E42" s="18"/>
      <c r="F42" s="19"/>
      <c r="G42" s="19"/>
      <c r="H42" s="25"/>
      <c r="I42" s="25"/>
      <c r="J42" s="24" t="str">
        <f>IF(F42="","",IF(AND(Percentis!$J$5&gt;=B42,F42&gt;=8,I42="SIM"),"Muito bom","BOM"))</f>
        <v/>
      </c>
      <c r="K42" s="22"/>
      <c r="L42" s="22"/>
      <c r="M42" s="22"/>
      <c r="N42" s="22"/>
      <c r="O42" s="22"/>
      <c r="P42" s="22"/>
      <c r="Q42" s="22"/>
      <c r="R42" s="22"/>
      <c r="S42" s="22"/>
      <c r="T42" s="22"/>
      <c r="U42" s="22"/>
      <c r="V42" s="22"/>
      <c r="W42" s="22"/>
      <c r="X42" s="22"/>
      <c r="Y42" s="22"/>
      <c r="Z42" s="22"/>
      <c r="AA42" s="22"/>
      <c r="AB42" s="22"/>
      <c r="AC42" s="22"/>
      <c r="AD42" s="22"/>
      <c r="AE42" s="22"/>
    </row>
    <row r="43" spans="2:31" s="21" customFormat="1" ht="26.25" customHeight="1" x14ac:dyDescent="0.25">
      <c r="B43" s="29">
        <v>40</v>
      </c>
      <c r="C43" s="30"/>
      <c r="D43" s="18"/>
      <c r="E43" s="18"/>
      <c r="F43" s="19"/>
      <c r="G43" s="19"/>
      <c r="H43" s="25"/>
      <c r="I43" s="25"/>
      <c r="J43" s="24" t="str">
        <f>IF(F43="","",IF(AND(Percentis!$J$5&gt;=B43,F43&gt;=8,I43="SIM"),"Muito bom","BOM"))</f>
        <v/>
      </c>
      <c r="K43" s="22"/>
      <c r="L43" s="22"/>
      <c r="M43" s="22"/>
      <c r="N43" s="22"/>
      <c r="O43" s="22"/>
      <c r="P43" s="22"/>
      <c r="Q43" s="22"/>
      <c r="R43" s="22"/>
      <c r="S43" s="22"/>
      <c r="T43" s="22"/>
      <c r="U43" s="22"/>
      <c r="V43" s="22"/>
      <c r="W43" s="22"/>
      <c r="X43" s="22"/>
      <c r="Y43" s="22"/>
      <c r="Z43" s="22"/>
      <c r="AA43" s="22"/>
      <c r="AB43" s="22"/>
      <c r="AC43" s="22"/>
      <c r="AD43" s="22"/>
      <c r="AE43" s="22"/>
    </row>
    <row r="44" spans="2:31" s="21" customFormat="1" ht="26.25" customHeight="1" x14ac:dyDescent="0.25">
      <c r="B44" s="29">
        <v>41</v>
      </c>
      <c r="C44" s="30"/>
      <c r="D44" s="18"/>
      <c r="E44" s="18"/>
      <c r="F44" s="19"/>
      <c r="G44" s="19"/>
      <c r="H44" s="25"/>
      <c r="I44" s="25"/>
      <c r="J44" s="24" t="str">
        <f>IF(F44="","",IF(AND(Percentis!$J$5&gt;=B44,F44&gt;=8,I44="SIM"),"Muito bom","BOM"))</f>
        <v/>
      </c>
      <c r="K44" s="22"/>
      <c r="L44" s="22"/>
      <c r="M44" s="22"/>
      <c r="N44" s="22"/>
      <c r="O44" s="22"/>
      <c r="P44" s="22"/>
      <c r="Q44" s="22"/>
      <c r="R44" s="22"/>
      <c r="S44" s="22"/>
      <c r="T44" s="22"/>
      <c r="U44" s="22"/>
      <c r="V44" s="22"/>
      <c r="W44" s="22"/>
      <c r="X44" s="22"/>
      <c r="Y44" s="22"/>
      <c r="Z44" s="22"/>
      <c r="AA44" s="22"/>
      <c r="AB44" s="22"/>
      <c r="AC44" s="22"/>
      <c r="AD44" s="22"/>
      <c r="AE44" s="22"/>
    </row>
    <row r="45" spans="2:31" s="21" customFormat="1" ht="26.25" customHeight="1" x14ac:dyDescent="0.25">
      <c r="B45" s="29">
        <v>42</v>
      </c>
      <c r="C45" s="30"/>
      <c r="D45" s="18"/>
      <c r="E45" s="18"/>
      <c r="F45" s="19"/>
      <c r="G45" s="19"/>
      <c r="H45" s="25"/>
      <c r="I45" s="25"/>
      <c r="J45" s="24" t="str">
        <f>IF(F45="","",IF(AND(Percentis!$J$5&gt;=B45,F45&gt;=8,I45="SIM"),"Muito bom","BOM"))</f>
        <v/>
      </c>
      <c r="K45" s="22"/>
      <c r="L45" s="22"/>
      <c r="M45" s="22"/>
      <c r="N45" s="22"/>
      <c r="O45" s="22"/>
      <c r="P45" s="22"/>
      <c r="Q45" s="22"/>
      <c r="R45" s="22"/>
      <c r="S45" s="22"/>
      <c r="T45" s="22"/>
      <c r="U45" s="22"/>
      <c r="V45" s="22"/>
      <c r="W45" s="22"/>
      <c r="X45" s="22"/>
      <c r="Y45" s="22"/>
      <c r="Z45" s="22"/>
      <c r="AA45" s="22"/>
      <c r="AB45" s="22"/>
      <c r="AC45" s="22"/>
      <c r="AD45" s="22"/>
      <c r="AE45" s="22"/>
    </row>
    <row r="46" spans="2:31" s="21" customFormat="1" ht="26.25" customHeight="1" x14ac:dyDescent="0.25">
      <c r="B46" s="29">
        <v>43</v>
      </c>
      <c r="C46" s="30"/>
      <c r="D46" s="18"/>
      <c r="E46" s="18"/>
      <c r="F46" s="19"/>
      <c r="G46" s="19"/>
      <c r="H46" s="25"/>
      <c r="I46" s="25"/>
      <c r="J46" s="24" t="str">
        <f>IF(F46="","",IF(AND(Percentis!$J$5&gt;=B46,F46&gt;=8,I46="SIM"),"Muito bom","BOM"))</f>
        <v/>
      </c>
      <c r="K46" s="22"/>
      <c r="L46" s="22"/>
      <c r="M46" s="22"/>
      <c r="N46" s="22"/>
      <c r="O46" s="22"/>
      <c r="P46" s="22"/>
      <c r="Q46" s="22"/>
      <c r="R46" s="22"/>
      <c r="S46" s="22"/>
      <c r="T46" s="22"/>
      <c r="U46" s="22"/>
      <c r="V46" s="22"/>
      <c r="W46" s="22"/>
      <c r="X46" s="22"/>
      <c r="Y46" s="22"/>
      <c r="Z46" s="22"/>
      <c r="AA46" s="22"/>
      <c r="AB46" s="22"/>
      <c r="AC46" s="22"/>
      <c r="AD46" s="22"/>
      <c r="AE46" s="22"/>
    </row>
    <row r="47" spans="2:31" s="21" customFormat="1" ht="26.25" customHeight="1" x14ac:dyDescent="0.25">
      <c r="B47" s="29">
        <v>44</v>
      </c>
      <c r="C47" s="30"/>
      <c r="D47" s="18"/>
      <c r="E47" s="18"/>
      <c r="F47" s="19"/>
      <c r="G47" s="19"/>
      <c r="H47" s="25"/>
      <c r="I47" s="25"/>
      <c r="J47" s="24" t="str">
        <f>IF(F47="","",IF(AND(Percentis!$J$5&gt;=B47,F47&gt;=8,I47="SIM"),"Muito bom","BOM"))</f>
        <v/>
      </c>
      <c r="K47" s="22"/>
      <c r="L47" s="22"/>
      <c r="M47" s="22"/>
      <c r="N47" s="22"/>
      <c r="O47" s="22"/>
      <c r="P47" s="22"/>
      <c r="Q47" s="22"/>
      <c r="R47" s="22"/>
      <c r="S47" s="22"/>
      <c r="T47" s="22"/>
      <c r="U47" s="22"/>
      <c r="V47" s="22"/>
      <c r="W47" s="22"/>
      <c r="X47" s="22"/>
      <c r="Y47" s="22"/>
      <c r="Z47" s="22"/>
      <c r="AA47" s="22"/>
      <c r="AB47" s="22"/>
      <c r="AC47" s="22"/>
      <c r="AD47" s="22"/>
      <c r="AE47" s="22"/>
    </row>
    <row r="48" spans="2:31" s="21" customFormat="1" ht="26.25" customHeight="1" x14ac:dyDescent="0.25">
      <c r="B48" s="29">
        <v>45</v>
      </c>
      <c r="C48" s="30"/>
      <c r="D48" s="18"/>
      <c r="E48" s="18"/>
      <c r="F48" s="19"/>
      <c r="G48" s="19"/>
      <c r="H48" s="25"/>
      <c r="I48" s="25"/>
      <c r="J48" s="24" t="str">
        <f>IF(F48="","",IF(AND(Percentis!$J$5&gt;=B48,F48&gt;=8,I48="SIM"),"Muito bom","BOM"))</f>
        <v/>
      </c>
      <c r="K48" s="22"/>
      <c r="L48" s="22"/>
      <c r="M48" s="22"/>
      <c r="N48" s="22"/>
      <c r="O48" s="22"/>
      <c r="P48" s="22"/>
      <c r="Q48" s="22"/>
      <c r="R48" s="22"/>
      <c r="S48" s="22"/>
      <c r="T48" s="22"/>
      <c r="U48" s="22"/>
      <c r="V48" s="22"/>
      <c r="W48" s="22"/>
      <c r="X48" s="22"/>
      <c r="Y48" s="22"/>
      <c r="Z48" s="22"/>
      <c r="AA48" s="22"/>
      <c r="AB48" s="22"/>
      <c r="AC48" s="22"/>
      <c r="AD48" s="22"/>
      <c r="AE48" s="22"/>
    </row>
    <row r="49" spans="2:31" s="21" customFormat="1" ht="26.25" customHeight="1" x14ac:dyDescent="0.25">
      <c r="B49" s="29">
        <v>46</v>
      </c>
      <c r="C49" s="30"/>
      <c r="D49" s="18"/>
      <c r="E49" s="18"/>
      <c r="F49" s="19"/>
      <c r="G49" s="19"/>
      <c r="H49" s="25"/>
      <c r="I49" s="25"/>
      <c r="J49" s="24" t="str">
        <f>IF(F49="","",IF(AND(Percentis!$J$5&gt;=B49,F49&gt;=8,I49="SIM"),"Muito bom","BOM"))</f>
        <v/>
      </c>
      <c r="K49" s="22"/>
      <c r="L49" s="22"/>
      <c r="M49" s="22"/>
      <c r="N49" s="22"/>
      <c r="O49" s="22"/>
      <c r="P49" s="22"/>
      <c r="Q49" s="22"/>
      <c r="R49" s="22"/>
      <c r="S49" s="22"/>
      <c r="T49" s="22"/>
      <c r="U49" s="22"/>
      <c r="V49" s="22"/>
      <c r="W49" s="22"/>
      <c r="X49" s="22"/>
      <c r="Y49" s="22"/>
      <c r="Z49" s="22"/>
      <c r="AA49" s="22"/>
      <c r="AB49" s="22"/>
      <c r="AC49" s="22"/>
      <c r="AD49" s="22"/>
      <c r="AE49" s="22"/>
    </row>
    <row r="50" spans="2:31" s="21" customFormat="1" ht="26.25" customHeight="1" x14ac:dyDescent="0.25">
      <c r="B50" s="29">
        <v>47</v>
      </c>
      <c r="C50" s="30"/>
      <c r="D50" s="18"/>
      <c r="E50" s="18"/>
      <c r="F50" s="19"/>
      <c r="G50" s="19"/>
      <c r="H50" s="25"/>
      <c r="I50" s="25"/>
      <c r="J50" s="24" t="str">
        <f>IF(F50="","",IF(AND(Percentis!$J$5&gt;=B50,F50&gt;=8,I50="SIM"),"Muito bom","BOM"))</f>
        <v/>
      </c>
      <c r="K50" s="22"/>
      <c r="L50" s="22"/>
      <c r="M50" s="22"/>
      <c r="N50" s="22"/>
      <c r="O50" s="22"/>
      <c r="P50" s="22"/>
      <c r="Q50" s="22"/>
      <c r="R50" s="22"/>
      <c r="S50" s="22"/>
      <c r="T50" s="22"/>
      <c r="U50" s="22"/>
      <c r="V50" s="22"/>
      <c r="W50" s="22"/>
      <c r="X50" s="22"/>
      <c r="Y50" s="22"/>
      <c r="Z50" s="22"/>
      <c r="AA50" s="22"/>
      <c r="AB50" s="22"/>
      <c r="AC50" s="22"/>
      <c r="AD50" s="22"/>
      <c r="AE50" s="22"/>
    </row>
    <row r="51" spans="2:31" s="21" customFormat="1" ht="26.25" customHeight="1" x14ac:dyDescent="0.25">
      <c r="B51" s="29">
        <v>48</v>
      </c>
      <c r="C51" s="30"/>
      <c r="D51" s="18"/>
      <c r="E51" s="18"/>
      <c r="F51" s="19"/>
      <c r="G51" s="19"/>
      <c r="H51" s="25"/>
      <c r="I51" s="25"/>
      <c r="J51" s="24" t="str">
        <f>IF(F51="","",IF(AND(Percentis!$J$5&gt;=B51,F51&gt;=8,I51="SIM"),"Muito bom","BOM"))</f>
        <v/>
      </c>
      <c r="K51" s="22"/>
      <c r="L51" s="22"/>
      <c r="M51" s="22"/>
      <c r="N51" s="22"/>
      <c r="O51" s="22"/>
      <c r="P51" s="22"/>
      <c r="Q51" s="22"/>
      <c r="R51" s="22"/>
      <c r="S51" s="22"/>
      <c r="T51" s="22"/>
      <c r="U51" s="22"/>
      <c r="V51" s="22"/>
      <c r="W51" s="22"/>
      <c r="X51" s="22"/>
      <c r="Y51" s="22"/>
      <c r="Z51" s="22"/>
      <c r="AA51" s="22"/>
      <c r="AB51" s="22"/>
      <c r="AC51" s="22"/>
      <c r="AD51" s="22"/>
      <c r="AE51" s="22"/>
    </row>
    <row r="52" spans="2:31" s="21" customFormat="1" ht="26.25" customHeight="1" x14ac:dyDescent="0.25">
      <c r="B52" s="29">
        <v>49</v>
      </c>
      <c r="C52" s="30"/>
      <c r="D52" s="18"/>
      <c r="E52" s="18"/>
      <c r="F52" s="19"/>
      <c r="G52" s="19"/>
      <c r="H52" s="25"/>
      <c r="I52" s="25"/>
      <c r="J52" s="24" t="str">
        <f>IF(F52="","",IF(AND(Percentis!$J$5&gt;=B52,F52&gt;=8,I52="SIM"),"Muito bom","BOM"))</f>
        <v/>
      </c>
      <c r="K52" s="22"/>
      <c r="L52" s="22"/>
      <c r="M52" s="22"/>
      <c r="N52" s="22"/>
      <c r="O52" s="22"/>
      <c r="P52" s="22"/>
      <c r="Q52" s="22"/>
      <c r="R52" s="22"/>
      <c r="S52" s="22"/>
      <c r="T52" s="22"/>
      <c r="U52" s="22"/>
      <c r="V52" s="22"/>
      <c r="W52" s="22"/>
      <c r="X52" s="22"/>
      <c r="Y52" s="22"/>
      <c r="Z52" s="22"/>
      <c r="AA52" s="22"/>
      <c r="AB52" s="22"/>
      <c r="AC52" s="22"/>
      <c r="AD52" s="22"/>
      <c r="AE52" s="22"/>
    </row>
    <row r="53" spans="2:31" s="21" customFormat="1" ht="26.25" customHeight="1" x14ac:dyDescent="0.25">
      <c r="B53" s="29">
        <v>50</v>
      </c>
      <c r="C53" s="30"/>
      <c r="D53" s="18"/>
      <c r="E53" s="18"/>
      <c r="F53" s="19"/>
      <c r="G53" s="19"/>
      <c r="H53" s="25"/>
      <c r="I53" s="25"/>
      <c r="J53" s="24" t="str">
        <f>IF(F53="","",IF(AND(Percentis!$J$5&gt;=B53,F53&gt;=8,I53="SIM"),"Muito bom","BOM"))</f>
        <v/>
      </c>
      <c r="K53" s="22"/>
      <c r="L53" s="22"/>
      <c r="M53" s="22"/>
      <c r="N53" s="22"/>
      <c r="O53" s="22"/>
      <c r="P53" s="22"/>
      <c r="Q53" s="22"/>
      <c r="R53" s="22"/>
      <c r="S53" s="22"/>
      <c r="T53" s="22"/>
      <c r="U53" s="22"/>
      <c r="V53" s="22"/>
      <c r="W53" s="22"/>
      <c r="X53" s="22"/>
      <c r="Y53" s="22"/>
      <c r="Z53" s="22"/>
      <c r="AA53" s="22"/>
      <c r="AB53" s="22"/>
      <c r="AC53" s="22"/>
      <c r="AD53" s="22"/>
      <c r="AE53" s="22"/>
    </row>
    <row r="54" spans="2:31" s="21" customFormat="1" ht="26.25" customHeight="1" x14ac:dyDescent="0.25">
      <c r="B54" s="29">
        <v>51</v>
      </c>
      <c r="C54" s="30"/>
      <c r="D54" s="18"/>
      <c r="E54" s="18"/>
      <c r="F54" s="19"/>
      <c r="G54" s="19"/>
      <c r="H54" s="25"/>
      <c r="I54" s="25"/>
      <c r="J54" s="24" t="str">
        <f>IF(F54="","",IF(AND(Percentis!$J$5&gt;=B54,F54&gt;=8,I54="SIM"),"Muito bom","BOM"))</f>
        <v/>
      </c>
      <c r="K54" s="22"/>
      <c r="L54" s="22"/>
      <c r="M54" s="22"/>
      <c r="N54" s="22"/>
      <c r="O54" s="22"/>
      <c r="P54" s="22"/>
      <c r="Q54" s="22"/>
      <c r="R54" s="22"/>
      <c r="S54" s="22"/>
      <c r="T54" s="22"/>
      <c r="U54" s="22"/>
      <c r="V54" s="22"/>
      <c r="W54" s="22"/>
      <c r="X54" s="22"/>
      <c r="Y54" s="22"/>
      <c r="Z54" s="22"/>
      <c r="AA54" s="22"/>
      <c r="AB54" s="22"/>
      <c r="AC54" s="22"/>
      <c r="AD54" s="22"/>
      <c r="AE54" s="22"/>
    </row>
    <row r="55" spans="2:31" s="21" customFormat="1" ht="26.25" customHeight="1" x14ac:dyDescent="0.25">
      <c r="B55" s="29">
        <v>52</v>
      </c>
      <c r="C55" s="30"/>
      <c r="D55" s="18"/>
      <c r="E55" s="18"/>
      <c r="F55" s="19"/>
      <c r="G55" s="19"/>
      <c r="H55" s="25"/>
      <c r="I55" s="25"/>
      <c r="J55" s="24" t="str">
        <f>IF(F55="","",IF(AND(Percentis!$J$5&gt;=B55,F55&gt;=8,I55="SIM"),"Muito bom","BOM"))</f>
        <v/>
      </c>
      <c r="K55" s="22"/>
      <c r="L55" s="22"/>
      <c r="M55" s="22"/>
      <c r="N55" s="22"/>
      <c r="O55" s="22"/>
      <c r="P55" s="22"/>
      <c r="Q55" s="22"/>
      <c r="R55" s="22"/>
      <c r="S55" s="22"/>
      <c r="T55" s="22"/>
      <c r="U55" s="22"/>
      <c r="V55" s="22"/>
      <c r="W55" s="22"/>
      <c r="X55" s="22"/>
      <c r="Y55" s="22"/>
      <c r="Z55" s="22"/>
      <c r="AA55" s="22"/>
      <c r="AB55" s="22"/>
      <c r="AC55" s="22"/>
      <c r="AD55" s="22"/>
      <c r="AE55" s="22"/>
    </row>
    <row r="56" spans="2:31" s="21" customFormat="1" ht="26.25" customHeight="1" x14ac:dyDescent="0.25">
      <c r="B56" s="29">
        <v>53</v>
      </c>
      <c r="C56" s="30"/>
      <c r="D56" s="18"/>
      <c r="E56" s="18"/>
      <c r="F56" s="19"/>
      <c r="G56" s="19"/>
      <c r="H56" s="25"/>
      <c r="I56" s="25"/>
      <c r="J56" s="24" t="str">
        <f>IF(F56="","",IF(AND(Percentis!$J$5&gt;=B56,F56&gt;=8,I56="SIM"),"Muito bom","BOM"))</f>
        <v/>
      </c>
      <c r="K56" s="22"/>
      <c r="L56" s="22"/>
      <c r="M56" s="22"/>
      <c r="N56" s="22"/>
      <c r="O56" s="22"/>
      <c r="P56" s="22"/>
      <c r="Q56" s="22"/>
      <c r="R56" s="22"/>
      <c r="S56" s="22"/>
      <c r="T56" s="22"/>
      <c r="U56" s="22"/>
      <c r="V56" s="22"/>
      <c r="W56" s="22"/>
      <c r="X56" s="22"/>
      <c r="Y56" s="22"/>
      <c r="Z56" s="22"/>
      <c r="AA56" s="22"/>
      <c r="AB56" s="22"/>
      <c r="AC56" s="22"/>
      <c r="AD56" s="22"/>
      <c r="AE56" s="22"/>
    </row>
    <row r="57" spans="2:31" s="21" customFormat="1" ht="26.25" customHeight="1" x14ac:dyDescent="0.25">
      <c r="B57" s="29">
        <v>54</v>
      </c>
      <c r="C57" s="30"/>
      <c r="D57" s="18"/>
      <c r="E57" s="18"/>
      <c r="F57" s="19"/>
      <c r="G57" s="19"/>
      <c r="H57" s="25"/>
      <c r="I57" s="25"/>
      <c r="J57" s="24" t="str">
        <f>IF(F57="","",IF(AND(Percentis!$J$5&gt;=B57,F57&gt;=8,I57="SIM"),"Muito bom","BOM"))</f>
        <v/>
      </c>
      <c r="K57" s="22"/>
      <c r="L57" s="22"/>
      <c r="M57" s="22"/>
      <c r="N57" s="22"/>
      <c r="O57" s="22"/>
      <c r="P57" s="22"/>
      <c r="Q57" s="22"/>
      <c r="R57" s="22"/>
      <c r="S57" s="22"/>
      <c r="T57" s="22"/>
      <c r="U57" s="22"/>
      <c r="V57" s="22"/>
      <c r="W57" s="22"/>
      <c r="X57" s="22"/>
      <c r="Y57" s="22"/>
      <c r="Z57" s="22"/>
      <c r="AA57" s="22"/>
      <c r="AB57" s="22"/>
      <c r="AC57" s="22"/>
      <c r="AD57" s="22"/>
      <c r="AE57" s="22"/>
    </row>
    <row r="58" spans="2:31" s="21" customFormat="1" ht="26.25" customHeight="1" x14ac:dyDescent="0.25">
      <c r="B58" s="29">
        <v>55</v>
      </c>
      <c r="C58" s="30"/>
      <c r="D58" s="18"/>
      <c r="E58" s="18"/>
      <c r="F58" s="19"/>
      <c r="G58" s="19"/>
      <c r="H58" s="25"/>
      <c r="I58" s="25"/>
      <c r="J58" s="24" t="str">
        <f>IF(F58="","",IF(AND(Percentis!$J$5&gt;=B58,F58&gt;=8,I58="SIM"),"Muito bom","BOM"))</f>
        <v/>
      </c>
      <c r="K58" s="22"/>
      <c r="L58" s="22"/>
      <c r="M58" s="22"/>
      <c r="N58" s="22"/>
      <c r="O58" s="22"/>
      <c r="P58" s="22"/>
      <c r="Q58" s="22"/>
      <c r="R58" s="22"/>
      <c r="S58" s="22"/>
      <c r="T58" s="22"/>
      <c r="U58" s="22"/>
      <c r="V58" s="22"/>
      <c r="W58" s="22"/>
      <c r="X58" s="22"/>
      <c r="Y58" s="22"/>
      <c r="Z58" s="22"/>
      <c r="AA58" s="22"/>
      <c r="AB58" s="22"/>
      <c r="AC58" s="22"/>
      <c r="AD58" s="22"/>
      <c r="AE58" s="22"/>
    </row>
    <row r="59" spans="2:31" s="21" customFormat="1" ht="26.25" customHeight="1" x14ac:dyDescent="0.25">
      <c r="B59" s="29">
        <v>56</v>
      </c>
      <c r="C59" s="30"/>
      <c r="D59" s="18"/>
      <c r="E59" s="18"/>
      <c r="F59" s="19"/>
      <c r="G59" s="19"/>
      <c r="H59" s="25"/>
      <c r="I59" s="25"/>
      <c r="J59" s="24" t="str">
        <f>IF(F59="","",IF(AND(Percentis!$J$5&gt;=B59,F59&gt;=8,I59="SIM"),"Muito bom","BOM"))</f>
        <v/>
      </c>
      <c r="K59" s="22"/>
      <c r="L59" s="22"/>
      <c r="M59" s="22"/>
      <c r="N59" s="22"/>
      <c r="O59" s="22"/>
      <c r="P59" s="22"/>
      <c r="Q59" s="22"/>
      <c r="R59" s="22"/>
      <c r="S59" s="22"/>
      <c r="T59" s="22"/>
      <c r="U59" s="22"/>
      <c r="V59" s="22"/>
      <c r="W59" s="22"/>
      <c r="X59" s="22"/>
      <c r="Y59" s="22"/>
      <c r="Z59" s="22"/>
      <c r="AA59" s="22"/>
      <c r="AB59" s="22"/>
      <c r="AC59" s="22"/>
      <c r="AD59" s="22"/>
      <c r="AE59" s="22"/>
    </row>
    <row r="60" spans="2:31" s="21" customFormat="1" ht="26.25" customHeight="1" x14ac:dyDescent="0.25">
      <c r="B60" s="29">
        <v>57</v>
      </c>
      <c r="C60" s="30"/>
      <c r="D60" s="18"/>
      <c r="E60" s="18"/>
      <c r="F60" s="19"/>
      <c r="G60" s="19"/>
      <c r="H60" s="25"/>
      <c r="I60" s="25"/>
      <c r="J60" s="24" t="str">
        <f>IF(F60="","",IF(AND(Percentis!$J$5&gt;=B60,F60&gt;=8,I60="SIM"),"Muito bom","BOM"))</f>
        <v/>
      </c>
      <c r="K60" s="22"/>
      <c r="L60" s="22"/>
      <c r="M60" s="22"/>
      <c r="N60" s="22"/>
      <c r="O60" s="22"/>
      <c r="P60" s="22"/>
      <c r="Q60" s="22"/>
      <c r="R60" s="22"/>
      <c r="S60" s="22"/>
      <c r="T60" s="22"/>
      <c r="U60" s="22"/>
      <c r="V60" s="22"/>
      <c r="W60" s="22"/>
      <c r="X60" s="22"/>
      <c r="Y60" s="22"/>
      <c r="Z60" s="22"/>
      <c r="AA60" s="22"/>
      <c r="AB60" s="22"/>
      <c r="AC60" s="22"/>
      <c r="AD60" s="22"/>
      <c r="AE60" s="22"/>
    </row>
    <row r="61" spans="2:31" s="21" customFormat="1" ht="26.25" customHeight="1" x14ac:dyDescent="0.25">
      <c r="B61" s="29">
        <v>58</v>
      </c>
      <c r="C61" s="30"/>
      <c r="D61" s="18"/>
      <c r="E61" s="18"/>
      <c r="F61" s="19"/>
      <c r="G61" s="19"/>
      <c r="H61" s="25"/>
      <c r="I61" s="25"/>
      <c r="J61" s="24" t="str">
        <f>IF(F61="","",IF(AND(Percentis!$J$5&gt;=B61,F61&gt;=8,I61="SIM"),"Muito bom","BOM"))</f>
        <v/>
      </c>
      <c r="K61" s="22"/>
      <c r="L61" s="22"/>
      <c r="M61" s="22"/>
      <c r="N61" s="22"/>
      <c r="O61" s="22"/>
      <c r="P61" s="22"/>
      <c r="Q61" s="22"/>
      <c r="R61" s="22"/>
      <c r="S61" s="22"/>
      <c r="T61" s="22"/>
      <c r="U61" s="22"/>
      <c r="V61" s="22"/>
      <c r="W61" s="22"/>
      <c r="X61" s="22"/>
      <c r="Y61" s="22"/>
      <c r="Z61" s="22"/>
      <c r="AA61" s="22"/>
      <c r="AB61" s="22"/>
      <c r="AC61" s="22"/>
      <c r="AD61" s="22"/>
      <c r="AE61" s="22"/>
    </row>
    <row r="62" spans="2:31" s="21" customFormat="1" ht="26.25" customHeight="1" x14ac:dyDescent="0.25">
      <c r="B62" s="29">
        <v>59</v>
      </c>
      <c r="C62" s="30"/>
      <c r="D62" s="18"/>
      <c r="E62" s="18"/>
      <c r="F62" s="19"/>
      <c r="G62" s="19"/>
      <c r="H62" s="25"/>
      <c r="I62" s="25"/>
      <c r="J62" s="24" t="str">
        <f>IF(F62="","",IF(AND(Percentis!$J$5&gt;=B62,F62&gt;=8,I62="SIM"),"Muito bom","BOM"))</f>
        <v/>
      </c>
      <c r="K62" s="22"/>
      <c r="L62" s="22"/>
      <c r="M62" s="22"/>
      <c r="N62" s="22"/>
      <c r="O62" s="22"/>
      <c r="P62" s="22"/>
      <c r="Q62" s="22"/>
      <c r="R62" s="22"/>
      <c r="S62" s="22"/>
      <c r="T62" s="22"/>
      <c r="U62" s="22"/>
      <c r="V62" s="22"/>
      <c r="W62" s="22"/>
      <c r="X62" s="22"/>
      <c r="Y62" s="22"/>
      <c r="Z62" s="22"/>
      <c r="AA62" s="22"/>
      <c r="AB62" s="22"/>
      <c r="AC62" s="22"/>
      <c r="AD62" s="22"/>
      <c r="AE62" s="22"/>
    </row>
    <row r="63" spans="2:31" s="21" customFormat="1" ht="26.25" customHeight="1" x14ac:dyDescent="0.25">
      <c r="B63" s="29">
        <v>60</v>
      </c>
      <c r="C63" s="30"/>
      <c r="D63" s="18"/>
      <c r="E63" s="18"/>
      <c r="F63" s="19"/>
      <c r="G63" s="19"/>
      <c r="H63" s="25"/>
      <c r="I63" s="25"/>
      <c r="J63" s="24" t="str">
        <f>IF(F63="","",IF(AND(Percentis!$J$5&gt;=B63,F63&gt;=8,I63="SIM"),"Muito bom","BOM"))</f>
        <v/>
      </c>
      <c r="K63" s="22"/>
      <c r="L63" s="22"/>
      <c r="M63" s="22"/>
      <c r="N63" s="22"/>
      <c r="O63" s="22"/>
      <c r="P63" s="22"/>
      <c r="Q63" s="22"/>
      <c r="R63" s="22"/>
      <c r="S63" s="22"/>
      <c r="T63" s="22"/>
      <c r="U63" s="22"/>
      <c r="V63" s="22"/>
      <c r="W63" s="22"/>
      <c r="X63" s="22"/>
      <c r="Y63" s="22"/>
      <c r="Z63" s="22"/>
      <c r="AA63" s="22"/>
      <c r="AB63" s="22"/>
      <c r="AC63" s="22"/>
      <c r="AD63" s="22"/>
      <c r="AE63" s="22"/>
    </row>
    <row r="64" spans="2:31" s="21" customFormat="1" ht="26.25" customHeight="1" x14ac:dyDescent="0.25">
      <c r="B64" s="29">
        <v>61</v>
      </c>
      <c r="C64" s="30"/>
      <c r="D64" s="18"/>
      <c r="E64" s="18"/>
      <c r="F64" s="19"/>
      <c r="G64" s="19"/>
      <c r="H64" s="25"/>
      <c r="I64" s="25"/>
      <c r="J64" s="24" t="str">
        <f>IF(F64="","",IF(AND(Percentis!$J$5&gt;=B64,F64&gt;=8,I64="SIM"),"Muito bom","BOM"))</f>
        <v/>
      </c>
      <c r="K64" s="22"/>
      <c r="L64" s="22"/>
      <c r="M64" s="22"/>
      <c r="N64" s="22"/>
      <c r="O64" s="22"/>
      <c r="P64" s="22"/>
      <c r="Q64" s="22"/>
      <c r="R64" s="22"/>
      <c r="S64" s="22"/>
      <c r="T64" s="22"/>
      <c r="U64" s="22"/>
      <c r="V64" s="22"/>
      <c r="W64" s="22"/>
      <c r="X64" s="22"/>
      <c r="Y64" s="22"/>
      <c r="Z64" s="22"/>
      <c r="AA64" s="22"/>
      <c r="AB64" s="22"/>
      <c r="AC64" s="22"/>
      <c r="AD64" s="22"/>
      <c r="AE64" s="22"/>
    </row>
    <row r="65" spans="2:31" s="21" customFormat="1" ht="26.25" customHeight="1" x14ac:dyDescent="0.25">
      <c r="B65" s="29">
        <v>62</v>
      </c>
      <c r="C65" s="30"/>
      <c r="D65" s="18"/>
      <c r="E65" s="18"/>
      <c r="F65" s="19"/>
      <c r="G65" s="19"/>
      <c r="H65" s="25"/>
      <c r="I65" s="25"/>
      <c r="J65" s="24" t="str">
        <f>IF(F65="","",IF(AND(Percentis!$J$5&gt;=B65,F65&gt;=8,I65="SIM"),"Muito bom","BOM"))</f>
        <v/>
      </c>
      <c r="K65" s="22"/>
      <c r="L65" s="22"/>
      <c r="M65" s="22"/>
      <c r="N65" s="22"/>
      <c r="O65" s="22"/>
      <c r="P65" s="22"/>
      <c r="Q65" s="22"/>
      <c r="R65" s="22"/>
      <c r="S65" s="22"/>
      <c r="T65" s="22"/>
      <c r="U65" s="22"/>
      <c r="V65" s="22"/>
      <c r="W65" s="22"/>
      <c r="X65" s="22"/>
      <c r="Y65" s="22"/>
      <c r="Z65" s="22"/>
      <c r="AA65" s="22"/>
      <c r="AB65" s="22"/>
      <c r="AC65" s="22"/>
      <c r="AD65" s="22"/>
      <c r="AE65" s="22"/>
    </row>
    <row r="66" spans="2:31" s="21" customFormat="1" ht="26.25" customHeight="1" x14ac:dyDescent="0.25">
      <c r="B66" s="29">
        <v>63</v>
      </c>
      <c r="C66" s="30"/>
      <c r="D66" s="18"/>
      <c r="E66" s="18"/>
      <c r="F66" s="19"/>
      <c r="G66" s="19"/>
      <c r="H66" s="25"/>
      <c r="I66" s="25"/>
      <c r="J66" s="24" t="str">
        <f>IF(F66="","",IF(AND(Percentis!$J$5&gt;=B66,F66&gt;=8,I66="SIM"),"Muito bom","BOM"))</f>
        <v/>
      </c>
      <c r="K66" s="22"/>
      <c r="L66" s="22"/>
      <c r="M66" s="22"/>
      <c r="N66" s="22"/>
      <c r="O66" s="22"/>
      <c r="P66" s="22"/>
      <c r="Q66" s="22"/>
      <c r="R66" s="22"/>
      <c r="S66" s="22"/>
      <c r="T66" s="22"/>
      <c r="U66" s="22"/>
      <c r="V66" s="22"/>
      <c r="W66" s="22"/>
      <c r="X66" s="22"/>
      <c r="Y66" s="22"/>
      <c r="Z66" s="22"/>
      <c r="AA66" s="22"/>
      <c r="AB66" s="22"/>
      <c r="AC66" s="22"/>
      <c r="AD66" s="22"/>
      <c r="AE66" s="22"/>
    </row>
    <row r="67" spans="2:31" s="21" customFormat="1" ht="26.25" customHeight="1" x14ac:dyDescent="0.25">
      <c r="B67" s="29">
        <v>64</v>
      </c>
      <c r="C67" s="30"/>
      <c r="D67" s="18"/>
      <c r="E67" s="18"/>
      <c r="F67" s="19"/>
      <c r="G67" s="19"/>
      <c r="H67" s="25"/>
      <c r="I67" s="25"/>
      <c r="J67" s="24" t="str">
        <f>IF(F67="","",IF(AND(Percentis!$J$5&gt;=B67,F67&gt;=8,I67="SIM"),"Muito bom","BOM"))</f>
        <v/>
      </c>
      <c r="K67" s="22"/>
      <c r="L67" s="22"/>
      <c r="M67" s="22"/>
      <c r="N67" s="22"/>
      <c r="O67" s="22"/>
      <c r="P67" s="22"/>
      <c r="Q67" s="22"/>
      <c r="R67" s="22"/>
      <c r="S67" s="22"/>
      <c r="T67" s="22"/>
      <c r="U67" s="22"/>
      <c r="V67" s="22"/>
      <c r="W67" s="22"/>
      <c r="X67" s="22"/>
      <c r="Y67" s="22"/>
      <c r="Z67" s="22"/>
      <c r="AA67" s="22"/>
      <c r="AB67" s="22"/>
      <c r="AC67" s="22"/>
      <c r="AD67" s="22"/>
      <c r="AE67" s="22"/>
    </row>
    <row r="68" spans="2:31" s="21" customFormat="1" ht="26.25" customHeight="1" x14ac:dyDescent="0.25">
      <c r="B68" s="29">
        <v>65</v>
      </c>
      <c r="C68" s="30"/>
      <c r="D68" s="18"/>
      <c r="E68" s="18"/>
      <c r="F68" s="19"/>
      <c r="G68" s="19"/>
      <c r="H68" s="25"/>
      <c r="I68" s="25"/>
      <c r="J68" s="24" t="str">
        <f>IF(F68="","",IF(AND(Percentis!$J$5&gt;=B68,F68&gt;=8,I68="SIM"),"Muito bom","BOM"))</f>
        <v/>
      </c>
      <c r="K68" s="22"/>
      <c r="L68" s="22"/>
      <c r="M68" s="22"/>
      <c r="N68" s="22"/>
      <c r="O68" s="22"/>
      <c r="P68" s="22"/>
      <c r="Q68" s="22"/>
      <c r="R68" s="22"/>
      <c r="S68" s="22"/>
      <c r="T68" s="22"/>
      <c r="U68" s="22"/>
      <c r="V68" s="22"/>
      <c r="W68" s="22"/>
      <c r="X68" s="22"/>
      <c r="Y68" s="22"/>
      <c r="Z68" s="22"/>
      <c r="AA68" s="22"/>
      <c r="AB68" s="22"/>
      <c r="AC68" s="22"/>
      <c r="AD68" s="22"/>
      <c r="AE68" s="22"/>
    </row>
    <row r="69" spans="2:31" s="21" customFormat="1" ht="26.25" customHeight="1" x14ac:dyDescent="0.25">
      <c r="B69" s="29">
        <v>66</v>
      </c>
      <c r="C69" s="30"/>
      <c r="D69" s="18"/>
      <c r="E69" s="18"/>
      <c r="F69" s="19"/>
      <c r="G69" s="19"/>
      <c r="H69" s="25"/>
      <c r="I69" s="25"/>
      <c r="J69" s="24" t="str">
        <f>IF(F69="","",IF(AND(Percentis!$J$5&gt;=B69,F69&gt;=8,I69="SIM"),"Muito bom","BOM"))</f>
        <v/>
      </c>
      <c r="K69" s="22"/>
      <c r="L69" s="22"/>
      <c r="M69" s="22"/>
      <c r="N69" s="22"/>
      <c r="O69" s="22"/>
      <c r="P69" s="22"/>
      <c r="Q69" s="22"/>
      <c r="R69" s="22"/>
      <c r="S69" s="22"/>
      <c r="T69" s="22"/>
      <c r="U69" s="22"/>
      <c r="V69" s="22"/>
      <c r="W69" s="22"/>
      <c r="X69" s="22"/>
      <c r="Y69" s="22"/>
      <c r="Z69" s="22"/>
      <c r="AA69" s="22"/>
      <c r="AB69" s="22"/>
      <c r="AC69" s="22"/>
      <c r="AD69" s="22"/>
      <c r="AE69" s="22"/>
    </row>
    <row r="70" spans="2:31" s="21" customFormat="1" ht="26.25" customHeight="1" x14ac:dyDescent="0.25">
      <c r="B70" s="29">
        <v>67</v>
      </c>
      <c r="C70" s="30"/>
      <c r="D70" s="18"/>
      <c r="E70" s="18"/>
      <c r="F70" s="19"/>
      <c r="G70" s="19"/>
      <c r="H70" s="25"/>
      <c r="I70" s="25"/>
      <c r="J70" s="24" t="str">
        <f>IF(F70="","",IF(AND(Percentis!$J$5&gt;=B70,F70&gt;=8,I70="SIM"),"Muito bom","BOM"))</f>
        <v/>
      </c>
      <c r="K70" s="22"/>
      <c r="L70" s="22"/>
      <c r="M70" s="22"/>
      <c r="N70" s="22"/>
      <c r="O70" s="22"/>
      <c r="P70" s="22"/>
      <c r="Q70" s="22"/>
      <c r="R70" s="22"/>
      <c r="S70" s="22"/>
      <c r="T70" s="22"/>
      <c r="U70" s="22"/>
      <c r="V70" s="22"/>
      <c r="W70" s="22"/>
      <c r="X70" s="22"/>
      <c r="Y70" s="22"/>
      <c r="Z70" s="22"/>
      <c r="AA70" s="22"/>
      <c r="AB70" s="22"/>
      <c r="AC70" s="22"/>
      <c r="AD70" s="22"/>
      <c r="AE70" s="22"/>
    </row>
    <row r="71" spans="2:31" s="21" customFormat="1" ht="26.25" customHeight="1" x14ac:dyDescent="0.25">
      <c r="B71" s="29">
        <v>68</v>
      </c>
      <c r="C71" s="30"/>
      <c r="D71" s="18"/>
      <c r="E71" s="18"/>
      <c r="F71" s="19"/>
      <c r="G71" s="19"/>
      <c r="H71" s="25"/>
      <c r="I71" s="25"/>
      <c r="J71" s="24" t="str">
        <f>IF(F71="","",IF(AND(Percentis!$J$5&gt;=B71,F71&gt;=8,I71="SIM"),"Muito bom","BOM"))</f>
        <v/>
      </c>
      <c r="K71" s="22"/>
      <c r="L71" s="22"/>
      <c r="M71" s="22"/>
      <c r="N71" s="22"/>
      <c r="O71" s="22"/>
      <c r="P71" s="22"/>
      <c r="Q71" s="22"/>
      <c r="R71" s="22"/>
      <c r="S71" s="22"/>
      <c r="T71" s="22"/>
      <c r="U71" s="22"/>
      <c r="V71" s="22"/>
      <c r="W71" s="22"/>
      <c r="X71" s="22"/>
      <c r="Y71" s="22"/>
      <c r="Z71" s="22"/>
      <c r="AA71" s="22"/>
      <c r="AB71" s="22"/>
      <c r="AC71" s="22"/>
      <c r="AD71" s="22"/>
      <c r="AE71" s="22"/>
    </row>
    <row r="72" spans="2:31" s="21" customFormat="1" ht="26.25" customHeight="1" x14ac:dyDescent="0.25">
      <c r="B72" s="29">
        <v>69</v>
      </c>
      <c r="C72" s="30"/>
      <c r="D72" s="18"/>
      <c r="E72" s="18"/>
      <c r="F72" s="19"/>
      <c r="G72" s="19"/>
      <c r="H72" s="25"/>
      <c r="I72" s="25"/>
      <c r="J72" s="24" t="str">
        <f>IF(F72="","",IF(AND(Percentis!$J$5&gt;=B72,F72&gt;=8,I72="SIM"),"Muito bom","BOM"))</f>
        <v/>
      </c>
      <c r="K72" s="22"/>
      <c r="L72" s="22"/>
      <c r="M72" s="22"/>
      <c r="N72" s="22"/>
      <c r="O72" s="22"/>
      <c r="P72" s="22"/>
      <c r="Q72" s="22"/>
      <c r="R72" s="22"/>
      <c r="S72" s="22"/>
      <c r="T72" s="22"/>
      <c r="U72" s="22"/>
      <c r="V72" s="22"/>
      <c r="W72" s="22"/>
      <c r="X72" s="22"/>
      <c r="Y72" s="22"/>
      <c r="Z72" s="22"/>
      <c r="AA72" s="22"/>
      <c r="AB72" s="22"/>
      <c r="AC72" s="22"/>
      <c r="AD72" s="22"/>
      <c r="AE72" s="22"/>
    </row>
    <row r="73" spans="2:31" s="21" customFormat="1" ht="26.25" customHeight="1" x14ac:dyDescent="0.25">
      <c r="B73" s="29">
        <v>70</v>
      </c>
      <c r="C73" s="30"/>
      <c r="D73" s="18"/>
      <c r="E73" s="18"/>
      <c r="F73" s="19"/>
      <c r="G73" s="19"/>
      <c r="H73" s="25"/>
      <c r="I73" s="25"/>
      <c r="J73" s="24" t="str">
        <f>IF(F73="","",IF(AND(Percentis!$J$5&gt;=B73,F73&gt;=8,I73="SIM"),"Muito bom","BOM"))</f>
        <v/>
      </c>
      <c r="K73" s="22"/>
      <c r="L73" s="22"/>
      <c r="M73" s="22"/>
      <c r="N73" s="22"/>
      <c r="O73" s="22"/>
      <c r="P73" s="22"/>
      <c r="Q73" s="22"/>
      <c r="R73" s="22"/>
      <c r="S73" s="22"/>
      <c r="T73" s="22"/>
      <c r="U73" s="22"/>
      <c r="V73" s="22"/>
      <c r="W73" s="22"/>
      <c r="X73" s="22"/>
      <c r="Y73" s="22"/>
      <c r="Z73" s="22"/>
      <c r="AA73" s="22"/>
      <c r="AB73" s="22"/>
      <c r="AC73" s="22"/>
      <c r="AD73" s="22"/>
      <c r="AE73" s="22"/>
    </row>
    <row r="74" spans="2:31" s="21" customFormat="1" ht="26.25" customHeight="1" x14ac:dyDescent="0.25">
      <c r="B74" s="29">
        <v>71</v>
      </c>
      <c r="C74" s="30"/>
      <c r="D74" s="18"/>
      <c r="E74" s="18"/>
      <c r="F74" s="19"/>
      <c r="G74" s="19"/>
      <c r="H74" s="25"/>
      <c r="I74" s="25"/>
      <c r="J74" s="24" t="str">
        <f>IF(F74="","",IF(AND(Percentis!$J$5&gt;=B74,F74&gt;=8,I74="SIM"),"Muito bom","BOM"))</f>
        <v/>
      </c>
      <c r="K74" s="22"/>
      <c r="L74" s="22"/>
      <c r="M74" s="22"/>
      <c r="N74" s="22"/>
      <c r="O74" s="22"/>
      <c r="P74" s="22"/>
      <c r="Q74" s="22"/>
      <c r="R74" s="22"/>
      <c r="S74" s="22"/>
      <c r="T74" s="22"/>
      <c r="U74" s="22"/>
      <c r="V74" s="22"/>
      <c r="W74" s="22"/>
      <c r="X74" s="22"/>
      <c r="Y74" s="22"/>
      <c r="Z74" s="22"/>
      <c r="AA74" s="22"/>
      <c r="AB74" s="22"/>
      <c r="AC74" s="22"/>
      <c r="AD74" s="22"/>
      <c r="AE74" s="22"/>
    </row>
    <row r="75" spans="2:31" s="21" customFormat="1" ht="26.25" customHeight="1" x14ac:dyDescent="0.25">
      <c r="B75" s="29">
        <v>72</v>
      </c>
      <c r="C75" s="30"/>
      <c r="D75" s="18"/>
      <c r="E75" s="18"/>
      <c r="F75" s="19"/>
      <c r="G75" s="19"/>
      <c r="H75" s="25"/>
      <c r="I75" s="25"/>
      <c r="J75" s="24" t="str">
        <f>IF(F75="","",IF(AND(Percentis!$J$5&gt;=B75,F75&gt;=8,I75="SIM"),"Muito bom","BOM"))</f>
        <v/>
      </c>
      <c r="K75" s="22"/>
      <c r="L75" s="22"/>
      <c r="M75" s="22"/>
      <c r="N75" s="22"/>
      <c r="O75" s="22"/>
      <c r="P75" s="22"/>
      <c r="Q75" s="22"/>
      <c r="R75" s="22"/>
      <c r="S75" s="22"/>
      <c r="T75" s="22"/>
      <c r="U75" s="22"/>
      <c r="V75" s="22"/>
      <c r="W75" s="22"/>
      <c r="X75" s="22"/>
      <c r="Y75" s="22"/>
      <c r="Z75" s="22"/>
      <c r="AA75" s="22"/>
      <c r="AB75" s="22"/>
      <c r="AC75" s="22"/>
      <c r="AD75" s="22"/>
      <c r="AE75" s="22"/>
    </row>
    <row r="76" spans="2:31" s="21" customFormat="1" ht="26.25" customHeight="1" x14ac:dyDescent="0.25">
      <c r="B76" s="29">
        <v>73</v>
      </c>
      <c r="C76" s="30"/>
      <c r="D76" s="18"/>
      <c r="E76" s="18"/>
      <c r="F76" s="19"/>
      <c r="G76" s="19"/>
      <c r="H76" s="25"/>
      <c r="I76" s="25"/>
      <c r="J76" s="24" t="str">
        <f>IF(F76="","",IF(AND(Percentis!$J$5&gt;=B76,F76&gt;=8,I76="SIM"),"Muito bom","BOM"))</f>
        <v/>
      </c>
      <c r="K76" s="22"/>
      <c r="L76" s="22"/>
      <c r="M76" s="22"/>
      <c r="N76" s="22"/>
      <c r="O76" s="22"/>
      <c r="P76" s="22"/>
      <c r="Q76" s="22"/>
      <c r="R76" s="22"/>
      <c r="S76" s="22"/>
      <c r="T76" s="22"/>
      <c r="U76" s="22"/>
      <c r="V76" s="22"/>
      <c r="W76" s="22"/>
      <c r="X76" s="22"/>
      <c r="Y76" s="22"/>
      <c r="Z76" s="22"/>
      <c r="AA76" s="22"/>
      <c r="AB76" s="22"/>
      <c r="AC76" s="22"/>
      <c r="AD76" s="22"/>
      <c r="AE76" s="22"/>
    </row>
    <row r="77" spans="2:31" s="21" customFormat="1" ht="26.25" customHeight="1" x14ac:dyDescent="0.25">
      <c r="B77" s="29">
        <v>74</v>
      </c>
      <c r="C77" s="30"/>
      <c r="D77" s="18"/>
      <c r="E77" s="18"/>
      <c r="F77" s="19"/>
      <c r="G77" s="19"/>
      <c r="H77" s="25"/>
      <c r="I77" s="25"/>
      <c r="J77" s="24" t="str">
        <f>IF(F77="","",IF(AND(Percentis!$J$5&gt;=B77,F77&gt;=8,I77="SIM"),"Muito bom","BOM"))</f>
        <v/>
      </c>
      <c r="K77" s="22"/>
      <c r="L77" s="22"/>
      <c r="M77" s="22"/>
      <c r="N77" s="22"/>
      <c r="O77" s="22"/>
      <c r="P77" s="22"/>
      <c r="Q77" s="22"/>
      <c r="R77" s="22"/>
      <c r="S77" s="22"/>
      <c r="T77" s="22"/>
      <c r="U77" s="22"/>
      <c r="V77" s="22"/>
      <c r="W77" s="22"/>
      <c r="X77" s="22"/>
      <c r="Y77" s="22"/>
      <c r="Z77" s="22"/>
      <c r="AA77" s="22"/>
      <c r="AB77" s="22"/>
      <c r="AC77" s="22"/>
      <c r="AD77" s="22"/>
      <c r="AE77" s="22"/>
    </row>
    <row r="78" spans="2:31" s="21" customFormat="1" ht="26.25" customHeight="1" x14ac:dyDescent="0.25">
      <c r="B78" s="29">
        <v>75</v>
      </c>
      <c r="C78" s="30"/>
      <c r="D78" s="18"/>
      <c r="E78" s="18"/>
      <c r="F78" s="19"/>
      <c r="G78" s="19"/>
      <c r="H78" s="25"/>
      <c r="I78" s="25"/>
      <c r="J78" s="24" t="str">
        <f>IF(F78="","",IF(AND(Percentis!$J$5&gt;=B78,F78&gt;=8,I78="SIM"),"Muito bom","BOM"))</f>
        <v/>
      </c>
      <c r="K78" s="22"/>
      <c r="L78" s="22"/>
      <c r="M78" s="22"/>
      <c r="N78" s="22"/>
      <c r="O78" s="22"/>
      <c r="P78" s="22"/>
      <c r="Q78" s="22"/>
      <c r="R78" s="22"/>
      <c r="S78" s="22"/>
      <c r="T78" s="22"/>
      <c r="U78" s="22"/>
      <c r="V78" s="22"/>
      <c r="W78" s="22"/>
      <c r="X78" s="22"/>
      <c r="Y78" s="22"/>
      <c r="Z78" s="22"/>
      <c r="AA78" s="22"/>
      <c r="AB78" s="22"/>
      <c r="AC78" s="22"/>
      <c r="AD78" s="22"/>
      <c r="AE78" s="22"/>
    </row>
    <row r="79" spans="2:31" s="21" customFormat="1" ht="26.25" customHeight="1" x14ac:dyDescent="0.25">
      <c r="B79" s="29">
        <v>76</v>
      </c>
      <c r="C79" s="30"/>
      <c r="D79" s="18"/>
      <c r="E79" s="18"/>
      <c r="F79" s="19"/>
      <c r="G79" s="19"/>
      <c r="H79" s="25"/>
      <c r="I79" s="25"/>
      <c r="J79" s="24" t="str">
        <f>IF(F79="","",IF(AND(Percentis!$J$5&gt;=B79,F79&gt;=8,I79="SIM"),"Muito bom","BOM"))</f>
        <v/>
      </c>
      <c r="K79" s="22"/>
      <c r="L79" s="22"/>
      <c r="M79" s="22"/>
      <c r="N79" s="22"/>
      <c r="O79" s="22"/>
      <c r="P79" s="22"/>
      <c r="Q79" s="22"/>
      <c r="R79" s="22"/>
      <c r="S79" s="22"/>
      <c r="T79" s="22"/>
      <c r="U79" s="22"/>
      <c r="V79" s="22"/>
      <c r="W79" s="22"/>
      <c r="X79" s="22"/>
      <c r="Y79" s="22"/>
      <c r="Z79" s="22"/>
      <c r="AA79" s="22"/>
      <c r="AB79" s="22"/>
      <c r="AC79" s="22"/>
      <c r="AD79" s="22"/>
      <c r="AE79" s="22"/>
    </row>
    <row r="80" spans="2:31" s="21" customFormat="1" ht="26.25" customHeight="1" x14ac:dyDescent="0.25">
      <c r="B80" s="29">
        <v>77</v>
      </c>
      <c r="C80" s="30"/>
      <c r="D80" s="18"/>
      <c r="E80" s="18"/>
      <c r="F80" s="19"/>
      <c r="G80" s="19"/>
      <c r="H80" s="25"/>
      <c r="I80" s="25"/>
      <c r="J80" s="24" t="str">
        <f>IF(F80="","",IF(AND(Percentis!$J$5&gt;=B80,F80&gt;=8,I80="SIM"),"Muito bom","BOM"))</f>
        <v/>
      </c>
      <c r="K80" s="22"/>
      <c r="L80" s="22"/>
      <c r="M80" s="22"/>
      <c r="N80" s="22"/>
      <c r="O80" s="22"/>
      <c r="P80" s="22"/>
      <c r="Q80" s="22"/>
      <c r="R80" s="22"/>
      <c r="S80" s="22"/>
      <c r="T80" s="22"/>
      <c r="U80" s="22"/>
      <c r="V80" s="22"/>
      <c r="W80" s="22"/>
      <c r="X80" s="22"/>
      <c r="Y80" s="22"/>
      <c r="Z80" s="22"/>
      <c r="AA80" s="22"/>
      <c r="AB80" s="22"/>
      <c r="AC80" s="22"/>
      <c r="AD80" s="22"/>
      <c r="AE80" s="22"/>
    </row>
    <row r="81" spans="2:31" s="21" customFormat="1" ht="26.25" customHeight="1" x14ac:dyDescent="0.25">
      <c r="B81" s="29">
        <v>78</v>
      </c>
      <c r="C81" s="30"/>
      <c r="D81" s="18"/>
      <c r="E81" s="18"/>
      <c r="F81" s="19"/>
      <c r="G81" s="19"/>
      <c r="H81" s="25"/>
      <c r="I81" s="25"/>
      <c r="J81" s="24" t="str">
        <f>IF(F81="","",IF(AND(Percentis!$J$5&gt;=B81,F81&gt;=8,I81="SIM"),"Muito bom","BOM"))</f>
        <v/>
      </c>
      <c r="K81" s="22"/>
      <c r="L81" s="22"/>
      <c r="M81" s="22"/>
      <c r="N81" s="22"/>
      <c r="O81" s="22"/>
      <c r="P81" s="22"/>
      <c r="Q81" s="22"/>
      <c r="R81" s="22"/>
      <c r="S81" s="22"/>
      <c r="T81" s="22"/>
      <c r="U81" s="22"/>
      <c r="V81" s="22"/>
      <c r="W81" s="22"/>
      <c r="X81" s="22"/>
      <c r="Y81" s="22"/>
      <c r="Z81" s="22"/>
      <c r="AA81" s="22"/>
      <c r="AB81" s="22"/>
      <c r="AC81" s="22"/>
      <c r="AD81" s="22"/>
      <c r="AE81" s="22"/>
    </row>
    <row r="82" spans="2:31" s="21" customFormat="1" ht="26.25" customHeight="1" x14ac:dyDescent="0.25">
      <c r="B82" s="29">
        <v>79</v>
      </c>
      <c r="C82" s="30"/>
      <c r="D82" s="18"/>
      <c r="E82" s="18"/>
      <c r="F82" s="19"/>
      <c r="G82" s="19"/>
      <c r="H82" s="25"/>
      <c r="I82" s="25"/>
      <c r="J82" s="24" t="str">
        <f>IF(F82="","",IF(AND(Percentis!$J$5&gt;=B82,F82&gt;=8,I82="SIM"),"Muito bom","BOM"))</f>
        <v/>
      </c>
      <c r="K82" s="22"/>
      <c r="L82" s="22"/>
      <c r="M82" s="22"/>
      <c r="N82" s="22"/>
      <c r="O82" s="22"/>
      <c r="P82" s="22"/>
      <c r="Q82" s="22"/>
      <c r="R82" s="22"/>
      <c r="S82" s="22"/>
      <c r="T82" s="22"/>
      <c r="U82" s="22"/>
      <c r="V82" s="22"/>
      <c r="W82" s="22"/>
      <c r="X82" s="22"/>
      <c r="Y82" s="22"/>
      <c r="Z82" s="22"/>
      <c r="AA82" s="22"/>
      <c r="AB82" s="22"/>
      <c r="AC82" s="22"/>
      <c r="AD82" s="22"/>
      <c r="AE82" s="22"/>
    </row>
    <row r="83" spans="2:31" s="21" customFormat="1" ht="26.25" customHeight="1" x14ac:dyDescent="0.25">
      <c r="B83" s="29">
        <v>80</v>
      </c>
      <c r="C83" s="30"/>
      <c r="D83" s="18"/>
      <c r="E83" s="18"/>
      <c r="F83" s="19"/>
      <c r="G83" s="19"/>
      <c r="H83" s="25"/>
      <c r="I83" s="25"/>
      <c r="J83" s="24" t="str">
        <f>IF(F83="","",IF(AND(Percentis!$J$5&gt;=B83,F83&gt;=8,I83="SIM"),"Muito bom","BOM"))</f>
        <v/>
      </c>
      <c r="K83" s="22"/>
      <c r="L83" s="22"/>
      <c r="M83" s="22"/>
      <c r="N83" s="22"/>
      <c r="O83" s="22"/>
      <c r="P83" s="22"/>
      <c r="Q83" s="22"/>
      <c r="R83" s="22"/>
      <c r="S83" s="22"/>
      <c r="T83" s="22"/>
      <c r="U83" s="22"/>
      <c r="V83" s="22"/>
      <c r="W83" s="22"/>
      <c r="X83" s="22"/>
      <c r="Y83" s="22"/>
      <c r="Z83" s="22"/>
      <c r="AA83" s="22"/>
      <c r="AB83" s="22"/>
      <c r="AC83" s="22"/>
      <c r="AD83" s="22"/>
      <c r="AE83" s="22"/>
    </row>
    <row r="84" spans="2:31" s="21" customFormat="1" ht="26.25" customHeight="1" x14ac:dyDescent="0.25">
      <c r="B84" s="29">
        <v>81</v>
      </c>
      <c r="C84" s="30"/>
      <c r="D84" s="18"/>
      <c r="E84" s="18"/>
      <c r="F84" s="19"/>
      <c r="G84" s="19"/>
      <c r="H84" s="25"/>
      <c r="I84" s="25"/>
      <c r="J84" s="24" t="str">
        <f>IF(F84="","",IF(AND(Percentis!$J$5&gt;=B84,F84&gt;=8,I84="SIM"),"Muito bom","BOM"))</f>
        <v/>
      </c>
      <c r="K84" s="22"/>
      <c r="L84" s="22"/>
      <c r="M84" s="22"/>
      <c r="N84" s="22"/>
      <c r="O84" s="22"/>
      <c r="P84" s="22"/>
      <c r="Q84" s="22"/>
      <c r="R84" s="22"/>
      <c r="S84" s="22"/>
      <c r="T84" s="22"/>
      <c r="U84" s="22"/>
      <c r="V84" s="22"/>
      <c r="W84" s="22"/>
      <c r="X84" s="22"/>
      <c r="Y84" s="22"/>
      <c r="Z84" s="22"/>
      <c r="AA84" s="22"/>
      <c r="AB84" s="22"/>
      <c r="AC84" s="22"/>
      <c r="AD84" s="22"/>
      <c r="AE84" s="22"/>
    </row>
    <row r="85" spans="2:31" s="21" customFormat="1" ht="26.25" customHeight="1" x14ac:dyDescent="0.25">
      <c r="B85" s="29">
        <v>82</v>
      </c>
      <c r="C85" s="30"/>
      <c r="D85" s="18"/>
      <c r="E85" s="18"/>
      <c r="F85" s="19"/>
      <c r="G85" s="19"/>
      <c r="H85" s="25"/>
      <c r="I85" s="25"/>
      <c r="J85" s="24" t="str">
        <f>IF(F85="","",IF(AND(Percentis!$J$5&gt;=B85,F85&gt;=8,I85="SIM"),"Muito bom","BOM"))</f>
        <v/>
      </c>
      <c r="K85" s="22"/>
      <c r="L85" s="22"/>
      <c r="M85" s="22"/>
      <c r="N85" s="22"/>
      <c r="O85" s="22"/>
      <c r="P85" s="22"/>
      <c r="Q85" s="22"/>
      <c r="R85" s="22"/>
      <c r="S85" s="22"/>
      <c r="T85" s="22"/>
      <c r="U85" s="22"/>
      <c r="V85" s="22"/>
      <c r="W85" s="22"/>
      <c r="X85" s="22"/>
      <c r="Y85" s="22"/>
      <c r="Z85" s="22"/>
      <c r="AA85" s="22"/>
      <c r="AB85" s="22"/>
      <c r="AC85" s="22"/>
      <c r="AD85" s="22"/>
      <c r="AE85" s="22"/>
    </row>
    <row r="86" spans="2:31" s="21" customFormat="1" ht="26.25" customHeight="1" x14ac:dyDescent="0.25">
      <c r="B86" s="29">
        <v>83</v>
      </c>
      <c r="C86" s="30"/>
      <c r="D86" s="18"/>
      <c r="E86" s="18"/>
      <c r="F86" s="19"/>
      <c r="G86" s="19"/>
      <c r="H86" s="25"/>
      <c r="I86" s="25"/>
      <c r="J86" s="24" t="str">
        <f>IF(F86="","",IF(AND(Percentis!$J$5&gt;=B86,F86&gt;=8,I86="SIM"),"Muito bom","BOM"))</f>
        <v/>
      </c>
      <c r="K86" s="22"/>
      <c r="L86" s="22"/>
      <c r="M86" s="22"/>
      <c r="N86" s="22"/>
      <c r="O86" s="22"/>
      <c r="P86" s="22"/>
      <c r="Q86" s="22"/>
      <c r="R86" s="22"/>
      <c r="S86" s="22"/>
      <c r="T86" s="22"/>
      <c r="U86" s="22"/>
      <c r="V86" s="22"/>
      <c r="W86" s="22"/>
      <c r="X86" s="22"/>
      <c r="Y86" s="22"/>
      <c r="Z86" s="22"/>
      <c r="AA86" s="22"/>
      <c r="AB86" s="22"/>
      <c r="AC86" s="22"/>
      <c r="AD86" s="22"/>
      <c r="AE86" s="22"/>
    </row>
    <row r="87" spans="2:31" s="21" customFormat="1" ht="26.25" customHeight="1" x14ac:dyDescent="0.25">
      <c r="B87" s="29">
        <v>84</v>
      </c>
      <c r="C87" s="30"/>
      <c r="D87" s="18"/>
      <c r="E87" s="18"/>
      <c r="F87" s="19"/>
      <c r="G87" s="19"/>
      <c r="H87" s="25"/>
      <c r="I87" s="25"/>
      <c r="J87" s="24" t="str">
        <f>IF(F87="","",IF(AND(Percentis!$J$5&gt;=B87,F87&gt;=8,I87="SIM"),"Muito bom","BOM"))</f>
        <v/>
      </c>
      <c r="K87" s="22"/>
      <c r="L87" s="22"/>
      <c r="M87" s="22"/>
      <c r="N87" s="22"/>
      <c r="O87" s="22"/>
      <c r="P87" s="22"/>
      <c r="Q87" s="22"/>
      <c r="R87" s="22"/>
      <c r="S87" s="22"/>
      <c r="T87" s="22"/>
      <c r="U87" s="22"/>
      <c r="V87" s="22"/>
      <c r="W87" s="22"/>
      <c r="X87" s="22"/>
      <c r="Y87" s="22"/>
      <c r="Z87" s="22"/>
      <c r="AA87" s="22"/>
      <c r="AB87" s="22"/>
      <c r="AC87" s="22"/>
      <c r="AD87" s="22"/>
      <c r="AE87" s="22"/>
    </row>
    <row r="88" spans="2:31" s="21" customFormat="1" ht="26.25" customHeight="1" x14ac:dyDescent="0.25">
      <c r="B88" s="29">
        <v>85</v>
      </c>
      <c r="C88" s="30"/>
      <c r="D88" s="18"/>
      <c r="E88" s="18"/>
      <c r="F88" s="19"/>
      <c r="G88" s="19"/>
      <c r="H88" s="25"/>
      <c r="I88" s="25"/>
      <c r="J88" s="24" t="str">
        <f>IF(F88="","",IF(AND(Percentis!$J$5&gt;=B88,F88&gt;=8,I88="SIM"),"Muito bom","BOM"))</f>
        <v/>
      </c>
      <c r="K88" s="22"/>
      <c r="L88" s="22"/>
      <c r="M88" s="22"/>
      <c r="N88" s="22"/>
      <c r="O88" s="22"/>
      <c r="P88" s="22"/>
      <c r="Q88" s="22"/>
      <c r="R88" s="22"/>
      <c r="S88" s="22"/>
      <c r="T88" s="22"/>
      <c r="U88" s="22"/>
      <c r="V88" s="22"/>
      <c r="W88" s="22"/>
      <c r="X88" s="22"/>
      <c r="Y88" s="22"/>
      <c r="Z88" s="22"/>
      <c r="AA88" s="22"/>
      <c r="AB88" s="22"/>
      <c r="AC88" s="22"/>
      <c r="AD88" s="22"/>
      <c r="AE88" s="22"/>
    </row>
    <row r="89" spans="2:31" s="21" customFormat="1" ht="26.25" customHeight="1" x14ac:dyDescent="0.25">
      <c r="B89" s="29">
        <v>86</v>
      </c>
      <c r="C89" s="30"/>
      <c r="D89" s="18"/>
      <c r="E89" s="18"/>
      <c r="F89" s="19"/>
      <c r="G89" s="19"/>
      <c r="H89" s="25"/>
      <c r="I89" s="25"/>
      <c r="J89" s="24" t="str">
        <f>IF(F89="","",IF(AND(Percentis!$J$5&gt;=B89,F89&gt;=8,I89="SIM"),"Muito bom","BOM"))</f>
        <v/>
      </c>
      <c r="K89" s="22"/>
      <c r="L89" s="22"/>
      <c r="M89" s="22"/>
      <c r="N89" s="22"/>
      <c r="O89" s="22"/>
      <c r="P89" s="22"/>
      <c r="Q89" s="22"/>
      <c r="R89" s="22"/>
      <c r="S89" s="22"/>
      <c r="T89" s="22"/>
      <c r="U89" s="22"/>
      <c r="V89" s="22"/>
      <c r="W89" s="22"/>
      <c r="X89" s="22"/>
      <c r="Y89" s="22"/>
      <c r="Z89" s="22"/>
      <c r="AA89" s="22"/>
      <c r="AB89" s="22"/>
      <c r="AC89" s="22"/>
      <c r="AD89" s="22"/>
      <c r="AE89" s="22"/>
    </row>
    <row r="90" spans="2:31" s="21" customFormat="1" ht="26.25" customHeight="1" x14ac:dyDescent="0.25">
      <c r="B90" s="29">
        <v>87</v>
      </c>
      <c r="C90" s="30"/>
      <c r="D90" s="18"/>
      <c r="E90" s="18"/>
      <c r="F90" s="19"/>
      <c r="G90" s="19"/>
      <c r="H90" s="25"/>
      <c r="I90" s="25"/>
      <c r="J90" s="24" t="str">
        <f>IF(F90="","",IF(AND(Percentis!$J$5&gt;=B90,F90&gt;=8,I90="SIM"),"Muito bom","BOM"))</f>
        <v/>
      </c>
      <c r="K90" s="22"/>
      <c r="L90" s="22"/>
      <c r="M90" s="22"/>
      <c r="N90" s="22"/>
      <c r="O90" s="22"/>
      <c r="P90" s="22"/>
      <c r="Q90" s="22"/>
      <c r="R90" s="22"/>
      <c r="S90" s="22"/>
      <c r="T90" s="22"/>
      <c r="U90" s="22"/>
      <c r="V90" s="22"/>
      <c r="W90" s="22"/>
      <c r="X90" s="22"/>
      <c r="Y90" s="22"/>
      <c r="Z90" s="22"/>
      <c r="AA90" s="22"/>
      <c r="AB90" s="22"/>
      <c r="AC90" s="22"/>
      <c r="AD90" s="22"/>
      <c r="AE90" s="22"/>
    </row>
    <row r="91" spans="2:31" s="21" customFormat="1" ht="26.25" customHeight="1" x14ac:dyDescent="0.25">
      <c r="B91" s="29">
        <v>88</v>
      </c>
      <c r="C91" s="30"/>
      <c r="D91" s="18"/>
      <c r="E91" s="18"/>
      <c r="F91" s="19"/>
      <c r="G91" s="19"/>
      <c r="H91" s="25"/>
      <c r="I91" s="25"/>
      <c r="J91" s="24" t="str">
        <f>IF(F91="","",IF(AND(Percentis!$J$5&gt;=B91,F91&gt;=8,I91="SIM"),"Muito bom","BOM"))</f>
        <v/>
      </c>
      <c r="K91" s="22"/>
      <c r="L91" s="22"/>
      <c r="M91" s="22"/>
      <c r="N91" s="22"/>
      <c r="O91" s="22"/>
      <c r="P91" s="22"/>
      <c r="Q91" s="22"/>
      <c r="R91" s="22"/>
      <c r="S91" s="22"/>
      <c r="T91" s="22"/>
      <c r="U91" s="22"/>
      <c r="V91" s="22"/>
      <c r="W91" s="22"/>
      <c r="X91" s="22"/>
      <c r="Y91" s="22"/>
      <c r="Z91" s="22"/>
      <c r="AA91" s="22"/>
      <c r="AB91" s="22"/>
      <c r="AC91" s="22"/>
      <c r="AD91" s="22"/>
      <c r="AE91" s="22"/>
    </row>
    <row r="92" spans="2:31" s="21" customFormat="1" ht="26.25" customHeight="1" x14ac:dyDescent="0.25">
      <c r="B92" s="29">
        <v>89</v>
      </c>
      <c r="C92" s="30"/>
      <c r="D92" s="18"/>
      <c r="E92" s="18"/>
      <c r="F92" s="19"/>
      <c r="G92" s="19"/>
      <c r="H92" s="25"/>
      <c r="I92" s="25"/>
      <c r="J92" s="24" t="str">
        <f>IF(F92="","",IF(AND(Percentis!$J$5&gt;=B92,F92&gt;=8,I92="SIM"),"Muito bom","BOM"))</f>
        <v/>
      </c>
      <c r="K92" s="22"/>
      <c r="L92" s="22"/>
      <c r="M92" s="22"/>
      <c r="N92" s="22"/>
      <c r="O92" s="22"/>
      <c r="P92" s="22"/>
      <c r="Q92" s="22"/>
      <c r="R92" s="22"/>
      <c r="S92" s="22"/>
      <c r="T92" s="22"/>
      <c r="U92" s="22"/>
      <c r="V92" s="22"/>
      <c r="W92" s="22"/>
      <c r="X92" s="22"/>
      <c r="Y92" s="22"/>
      <c r="Z92" s="22"/>
      <c r="AA92" s="22"/>
      <c r="AB92" s="22"/>
      <c r="AC92" s="22"/>
      <c r="AD92" s="22"/>
      <c r="AE92" s="22"/>
    </row>
    <row r="93" spans="2:31" s="21" customFormat="1" ht="26.25" customHeight="1" x14ac:dyDescent="0.25">
      <c r="B93" s="29">
        <v>90</v>
      </c>
      <c r="C93" s="30"/>
      <c r="D93" s="18"/>
      <c r="E93" s="18"/>
      <c r="F93" s="19"/>
      <c r="G93" s="19"/>
      <c r="H93" s="25"/>
      <c r="I93" s="25"/>
      <c r="J93" s="24" t="str">
        <f>IF(F93="","",IF(AND(Percentis!$J$5&gt;=B93,F93&gt;=8,I93="SIM"),"Muito bom","BOM"))</f>
        <v/>
      </c>
      <c r="K93" s="22"/>
      <c r="L93" s="22"/>
      <c r="M93" s="22"/>
      <c r="N93" s="22"/>
      <c r="O93" s="22"/>
      <c r="P93" s="22"/>
      <c r="Q93" s="22"/>
      <c r="R93" s="22"/>
      <c r="S93" s="22"/>
      <c r="T93" s="22"/>
      <c r="U93" s="22"/>
      <c r="V93" s="22"/>
      <c r="W93" s="22"/>
      <c r="X93" s="22"/>
      <c r="Y93" s="22"/>
      <c r="Z93" s="22"/>
      <c r="AA93" s="22"/>
      <c r="AB93" s="22"/>
      <c r="AC93" s="22"/>
      <c r="AD93" s="22"/>
      <c r="AE93" s="22"/>
    </row>
    <row r="94" spans="2:31" s="21" customFormat="1" ht="26.25" customHeight="1" x14ac:dyDescent="0.25">
      <c r="B94" s="29">
        <v>91</v>
      </c>
      <c r="C94" s="30"/>
      <c r="D94" s="18"/>
      <c r="E94" s="18"/>
      <c r="F94" s="19"/>
      <c r="G94" s="19"/>
      <c r="H94" s="25"/>
      <c r="I94" s="25"/>
      <c r="J94" s="24" t="str">
        <f>IF(F94="","",IF(AND(Percentis!$J$5&gt;=B94,F94&gt;=8,I94="SIM"),"Muito bom","BOM"))</f>
        <v/>
      </c>
      <c r="K94" s="22"/>
      <c r="L94" s="22"/>
      <c r="M94" s="22"/>
      <c r="N94" s="22"/>
      <c r="O94" s="22"/>
      <c r="P94" s="22"/>
      <c r="Q94" s="22"/>
      <c r="R94" s="22"/>
      <c r="S94" s="22"/>
      <c r="T94" s="22"/>
      <c r="U94" s="22"/>
      <c r="V94" s="22"/>
      <c r="W94" s="22"/>
      <c r="X94" s="22"/>
      <c r="Y94" s="22"/>
      <c r="Z94" s="22"/>
      <c r="AA94" s="22"/>
      <c r="AB94" s="22"/>
      <c r="AC94" s="22"/>
      <c r="AD94" s="22"/>
      <c r="AE94" s="22"/>
    </row>
    <row r="95" spans="2:31" s="21" customFormat="1" ht="26.25" customHeight="1" x14ac:dyDescent="0.25">
      <c r="B95" s="29">
        <v>92</v>
      </c>
      <c r="C95" s="30"/>
      <c r="D95" s="18"/>
      <c r="E95" s="18"/>
      <c r="F95" s="19"/>
      <c r="G95" s="19"/>
      <c r="H95" s="25"/>
      <c r="I95" s="25"/>
      <c r="J95" s="24" t="str">
        <f>IF(F95="","",IF(AND(Percentis!$J$5&gt;=B95,F95&gt;=8,I95="SIM"),"Muito bom","BOM"))</f>
        <v/>
      </c>
      <c r="K95" s="22"/>
      <c r="L95" s="22"/>
      <c r="M95" s="22"/>
      <c r="N95" s="22"/>
      <c r="O95" s="22"/>
      <c r="P95" s="22"/>
      <c r="Q95" s="22"/>
      <c r="R95" s="22"/>
      <c r="S95" s="22"/>
      <c r="T95" s="22"/>
      <c r="U95" s="22"/>
      <c r="V95" s="22"/>
      <c r="W95" s="22"/>
      <c r="X95" s="22"/>
      <c r="Y95" s="22"/>
      <c r="Z95" s="22"/>
      <c r="AA95" s="22"/>
      <c r="AB95" s="22"/>
      <c r="AC95" s="22"/>
      <c r="AD95" s="22"/>
      <c r="AE95" s="22"/>
    </row>
    <row r="96" spans="2:31" s="21" customFormat="1" ht="26.25" customHeight="1" x14ac:dyDescent="0.25">
      <c r="B96" s="29">
        <v>93</v>
      </c>
      <c r="C96" s="30"/>
      <c r="D96" s="18"/>
      <c r="E96" s="18"/>
      <c r="F96" s="19"/>
      <c r="G96" s="19"/>
      <c r="H96" s="25"/>
      <c r="I96" s="25"/>
      <c r="J96" s="24" t="str">
        <f>IF(F96="","",IF(AND(Percentis!$J$5&gt;=B96,F96&gt;=8,I96="SIM"),"Muito bom","BOM"))</f>
        <v/>
      </c>
      <c r="K96" s="22"/>
      <c r="L96" s="22"/>
      <c r="M96" s="22"/>
      <c r="N96" s="22"/>
      <c r="O96" s="22"/>
      <c r="P96" s="22"/>
      <c r="Q96" s="22"/>
      <c r="R96" s="22"/>
      <c r="S96" s="22"/>
      <c r="T96" s="22"/>
      <c r="U96" s="22"/>
      <c r="V96" s="22"/>
      <c r="W96" s="22"/>
      <c r="X96" s="22"/>
      <c r="Y96" s="22"/>
      <c r="Z96" s="22"/>
      <c r="AA96" s="22"/>
      <c r="AB96" s="22"/>
      <c r="AC96" s="22"/>
      <c r="AD96" s="22"/>
      <c r="AE96" s="22"/>
    </row>
    <row r="97" spans="2:31" s="21" customFormat="1" ht="26.25" customHeight="1" x14ac:dyDescent="0.25">
      <c r="B97" s="29">
        <v>94</v>
      </c>
      <c r="C97" s="30"/>
      <c r="D97" s="18"/>
      <c r="E97" s="18"/>
      <c r="F97" s="19"/>
      <c r="G97" s="19"/>
      <c r="H97" s="25"/>
      <c r="I97" s="25"/>
      <c r="J97" s="24" t="str">
        <f>IF(F97="","",IF(AND(Percentis!$J$5&gt;=B97,F97&gt;=8,I97="SIM"),"Muito bom","BOM"))</f>
        <v/>
      </c>
      <c r="K97" s="22"/>
      <c r="L97" s="22"/>
      <c r="M97" s="22"/>
      <c r="N97" s="22"/>
      <c r="O97" s="22"/>
      <c r="P97" s="22"/>
      <c r="Q97" s="22"/>
      <c r="R97" s="22"/>
      <c r="S97" s="22"/>
      <c r="T97" s="22"/>
      <c r="U97" s="22"/>
      <c r="V97" s="22"/>
      <c r="W97" s="22"/>
      <c r="X97" s="22"/>
      <c r="Y97" s="22"/>
      <c r="Z97" s="22"/>
      <c r="AA97" s="22"/>
      <c r="AB97" s="22"/>
      <c r="AC97" s="22"/>
      <c r="AD97" s="22"/>
      <c r="AE97" s="22"/>
    </row>
    <row r="98" spans="2:31" s="21" customFormat="1" ht="26.25" customHeight="1" x14ac:dyDescent="0.25">
      <c r="B98" s="29">
        <v>95</v>
      </c>
      <c r="C98" s="30"/>
      <c r="D98" s="18"/>
      <c r="E98" s="18"/>
      <c r="F98" s="19"/>
      <c r="G98" s="19"/>
      <c r="H98" s="25"/>
      <c r="I98" s="25"/>
      <c r="J98" s="24" t="str">
        <f>IF(F98="","",IF(AND(Percentis!$J$5&gt;=B98,F98&gt;=8,I98="SIM"),"Muito bom","BOM"))</f>
        <v/>
      </c>
      <c r="K98" s="22"/>
      <c r="L98" s="22"/>
      <c r="M98" s="22"/>
      <c r="N98" s="22"/>
      <c r="O98" s="22"/>
      <c r="P98" s="22"/>
      <c r="Q98" s="22"/>
      <c r="R98" s="22"/>
      <c r="S98" s="22"/>
      <c r="T98" s="22"/>
      <c r="U98" s="22"/>
      <c r="V98" s="22"/>
      <c r="W98" s="22"/>
      <c r="X98" s="22"/>
      <c r="Y98" s="22"/>
      <c r="Z98" s="22"/>
      <c r="AA98" s="22"/>
      <c r="AB98" s="22"/>
      <c r="AC98" s="22"/>
      <c r="AD98" s="22"/>
      <c r="AE98" s="22"/>
    </row>
    <row r="99" spans="2:31" s="21" customFormat="1" ht="26.25" customHeight="1" x14ac:dyDescent="0.25">
      <c r="B99" s="29">
        <v>96</v>
      </c>
      <c r="C99" s="30"/>
      <c r="D99" s="18"/>
      <c r="E99" s="18"/>
      <c r="F99" s="19"/>
      <c r="G99" s="19"/>
      <c r="H99" s="25"/>
      <c r="I99" s="25"/>
      <c r="J99" s="24" t="str">
        <f>IF(F99="","",IF(AND(Percentis!$J$5&gt;=B99,F99&gt;=8,I99="SIM"),"Muito bom","BOM"))</f>
        <v/>
      </c>
      <c r="K99" s="22"/>
      <c r="L99" s="22"/>
      <c r="M99" s="22"/>
      <c r="N99" s="22"/>
      <c r="O99" s="22"/>
      <c r="P99" s="22"/>
      <c r="Q99" s="22"/>
      <c r="R99" s="22"/>
      <c r="S99" s="22"/>
      <c r="T99" s="22"/>
      <c r="U99" s="22"/>
      <c r="V99" s="22"/>
      <c r="W99" s="22"/>
      <c r="X99" s="22"/>
      <c r="Y99" s="22"/>
      <c r="Z99" s="22"/>
      <c r="AA99" s="22"/>
      <c r="AB99" s="22"/>
      <c r="AC99" s="22"/>
      <c r="AD99" s="22"/>
      <c r="AE99" s="22"/>
    </row>
    <row r="100" spans="2:31" s="21" customFormat="1" ht="26.25" customHeight="1" x14ac:dyDescent="0.25">
      <c r="B100" s="29">
        <v>97</v>
      </c>
      <c r="C100" s="30"/>
      <c r="D100" s="18"/>
      <c r="E100" s="18"/>
      <c r="F100" s="19"/>
      <c r="G100" s="19"/>
      <c r="H100" s="25"/>
      <c r="I100" s="25"/>
      <c r="J100" s="24" t="str">
        <f>IF(F100="","",IF(AND(Percentis!$J$5&gt;=B100,F100&gt;=8,I100="SIM"),"Muito bom","BOM"))</f>
        <v/>
      </c>
      <c r="K100" s="22"/>
      <c r="L100" s="22"/>
      <c r="M100" s="22"/>
      <c r="N100" s="22"/>
      <c r="O100" s="22"/>
      <c r="P100" s="22"/>
      <c r="Q100" s="22"/>
      <c r="R100" s="22"/>
      <c r="S100" s="22"/>
      <c r="T100" s="22"/>
      <c r="U100" s="22"/>
      <c r="V100" s="22"/>
      <c r="W100" s="22"/>
      <c r="X100" s="22"/>
      <c r="Y100" s="22"/>
      <c r="Z100" s="22"/>
      <c r="AA100" s="22"/>
      <c r="AB100" s="22"/>
      <c r="AC100" s="22"/>
      <c r="AD100" s="22"/>
      <c r="AE100" s="22"/>
    </row>
    <row r="101" spans="2:31" s="21" customFormat="1" ht="26.25" customHeight="1" x14ac:dyDescent="0.25">
      <c r="B101" s="29">
        <v>98</v>
      </c>
      <c r="C101" s="30"/>
      <c r="D101" s="18"/>
      <c r="E101" s="18"/>
      <c r="F101" s="19"/>
      <c r="G101" s="19"/>
      <c r="H101" s="25"/>
      <c r="I101" s="25"/>
      <c r="J101" s="24" t="str">
        <f>IF(F101="","",IF(AND(Percentis!$J$5&gt;=B101,F101&gt;=8,I101="SIM"),"Muito bom","BOM"))</f>
        <v/>
      </c>
      <c r="K101" s="22"/>
      <c r="L101" s="22"/>
      <c r="M101" s="22"/>
      <c r="N101" s="22"/>
      <c r="O101" s="22"/>
      <c r="P101" s="22"/>
      <c r="Q101" s="22"/>
      <c r="R101" s="22"/>
      <c r="S101" s="22"/>
      <c r="T101" s="22"/>
      <c r="U101" s="22"/>
      <c r="V101" s="22"/>
      <c r="W101" s="22"/>
      <c r="X101" s="22"/>
      <c r="Y101" s="22"/>
      <c r="Z101" s="22"/>
      <c r="AA101" s="22"/>
      <c r="AB101" s="22"/>
      <c r="AC101" s="22"/>
      <c r="AD101" s="22"/>
      <c r="AE101" s="22"/>
    </row>
    <row r="102" spans="2:31" s="21" customFormat="1" ht="26.25" customHeight="1" x14ac:dyDescent="0.25">
      <c r="B102" s="29">
        <v>99</v>
      </c>
      <c r="C102" s="30"/>
      <c r="D102" s="18"/>
      <c r="E102" s="18"/>
      <c r="F102" s="19"/>
      <c r="G102" s="19"/>
      <c r="H102" s="25"/>
      <c r="I102" s="25"/>
      <c r="J102" s="24" t="str">
        <f>IF(F102="","",IF(AND(Percentis!$J$5&gt;=B102,F102&gt;=8,I102="SIM"),"Muito bom","BOM"))</f>
        <v/>
      </c>
      <c r="K102" s="22"/>
      <c r="L102" s="22"/>
      <c r="M102" s="22"/>
      <c r="N102" s="22"/>
      <c r="O102" s="22"/>
      <c r="P102" s="22"/>
      <c r="Q102" s="22"/>
      <c r="R102" s="22"/>
      <c r="S102" s="22"/>
      <c r="T102" s="22"/>
      <c r="U102" s="22"/>
      <c r="V102" s="22"/>
      <c r="W102" s="22"/>
      <c r="X102" s="22"/>
      <c r="Y102" s="22"/>
      <c r="Z102" s="22"/>
      <c r="AA102" s="22"/>
      <c r="AB102" s="22"/>
      <c r="AC102" s="22"/>
      <c r="AD102" s="22"/>
      <c r="AE102" s="22"/>
    </row>
    <row r="103" spans="2:31" s="21" customFormat="1" ht="26.25" customHeight="1" x14ac:dyDescent="0.25">
      <c r="B103" s="29">
        <v>100</v>
      </c>
      <c r="C103" s="30"/>
      <c r="D103" s="18"/>
      <c r="E103" s="18"/>
      <c r="F103" s="19"/>
      <c r="G103" s="19"/>
      <c r="H103" s="25"/>
      <c r="I103" s="25"/>
      <c r="J103" s="24" t="str">
        <f>IF(F103="","",IF(AND(Percentis!$J$5&gt;=B103,F103&gt;=8,I103="SIM"),"Muito bom","BOM"))</f>
        <v/>
      </c>
      <c r="K103" s="22"/>
      <c r="L103" s="22"/>
      <c r="M103" s="22"/>
      <c r="N103" s="22"/>
      <c r="O103" s="22"/>
      <c r="P103" s="22"/>
      <c r="Q103" s="22"/>
      <c r="R103" s="22"/>
      <c r="S103" s="22"/>
      <c r="T103" s="22"/>
      <c r="U103" s="22"/>
      <c r="V103" s="22"/>
      <c r="W103" s="22"/>
      <c r="X103" s="22"/>
      <c r="Y103" s="22"/>
      <c r="Z103" s="22"/>
      <c r="AA103" s="22"/>
      <c r="AB103" s="22"/>
      <c r="AC103" s="22"/>
      <c r="AD103" s="22"/>
      <c r="AE103" s="22"/>
    </row>
    <row r="104" spans="2:31" s="21" customFormat="1" ht="26.25" customHeight="1" x14ac:dyDescent="0.25">
      <c r="B104" s="29">
        <v>101</v>
      </c>
      <c r="C104" s="30"/>
      <c r="D104" s="18"/>
      <c r="E104" s="18"/>
      <c r="F104" s="19"/>
      <c r="G104" s="19"/>
      <c r="H104" s="25"/>
      <c r="I104" s="25"/>
      <c r="J104" s="24" t="str">
        <f>IF(F104="","",IF(AND(Percentis!$J$5&gt;=B104,F104&gt;=8,I104="SIM"),"Muito bom","BOM"))</f>
        <v/>
      </c>
      <c r="K104" s="22"/>
      <c r="L104" s="22"/>
      <c r="M104" s="22"/>
      <c r="N104" s="22"/>
      <c r="O104" s="22"/>
      <c r="P104" s="22"/>
      <c r="Q104" s="22"/>
      <c r="R104" s="22"/>
      <c r="S104" s="22"/>
      <c r="T104" s="22"/>
      <c r="U104" s="22"/>
      <c r="V104" s="22"/>
      <c r="W104" s="22"/>
      <c r="X104" s="22"/>
      <c r="Y104" s="22"/>
      <c r="Z104" s="22"/>
      <c r="AA104" s="22"/>
      <c r="AB104" s="22"/>
      <c r="AC104" s="22"/>
      <c r="AD104" s="22"/>
      <c r="AE104" s="22"/>
    </row>
    <row r="105" spans="2:31" s="21" customFormat="1" ht="26.25" customHeight="1" x14ac:dyDescent="0.25">
      <c r="B105" s="29">
        <v>102</v>
      </c>
      <c r="C105" s="30"/>
      <c r="D105" s="18"/>
      <c r="E105" s="18"/>
      <c r="F105" s="19"/>
      <c r="G105" s="19"/>
      <c r="H105" s="25"/>
      <c r="I105" s="25"/>
      <c r="J105" s="24" t="str">
        <f>IF(F105="","",IF(AND(Percentis!$J$5&gt;=B105,F105&gt;=8,I105="SIM"),"Muito bom","BOM"))</f>
        <v/>
      </c>
      <c r="K105" s="22"/>
      <c r="L105" s="22"/>
      <c r="M105" s="22"/>
      <c r="N105" s="22"/>
      <c r="O105" s="22"/>
      <c r="P105" s="22"/>
      <c r="Q105" s="22"/>
      <c r="R105" s="22"/>
      <c r="S105" s="22"/>
      <c r="T105" s="22"/>
      <c r="U105" s="22"/>
      <c r="V105" s="22"/>
      <c r="W105" s="22"/>
      <c r="X105" s="22"/>
      <c r="Y105" s="22"/>
      <c r="Z105" s="22"/>
      <c r="AA105" s="22"/>
      <c r="AB105" s="22"/>
      <c r="AC105" s="22"/>
      <c r="AD105" s="22"/>
      <c r="AE105" s="22"/>
    </row>
    <row r="106" spans="2:31" s="21" customFormat="1" ht="26.25" customHeight="1" x14ac:dyDescent="0.25">
      <c r="B106" s="29">
        <v>103</v>
      </c>
      <c r="C106" s="30"/>
      <c r="D106" s="18"/>
      <c r="E106" s="18"/>
      <c r="F106" s="19"/>
      <c r="G106" s="19"/>
      <c r="H106" s="25"/>
      <c r="I106" s="25"/>
      <c r="J106" s="24" t="str">
        <f>IF(F106="","",IF(AND(Percentis!$J$5&gt;=B106,F106&gt;=8,I106="SIM"),"Muito bom","BOM"))</f>
        <v/>
      </c>
      <c r="K106" s="22"/>
      <c r="L106" s="22"/>
      <c r="M106" s="22"/>
      <c r="N106" s="22"/>
      <c r="O106" s="22"/>
      <c r="P106" s="22"/>
      <c r="Q106" s="22"/>
      <c r="R106" s="22"/>
      <c r="S106" s="22"/>
      <c r="T106" s="22"/>
      <c r="U106" s="22"/>
      <c r="V106" s="22"/>
      <c r="W106" s="22"/>
      <c r="X106" s="22"/>
      <c r="Y106" s="22"/>
      <c r="Z106" s="22"/>
      <c r="AA106" s="22"/>
      <c r="AB106" s="22"/>
      <c r="AC106" s="22"/>
      <c r="AD106" s="22"/>
      <c r="AE106" s="22"/>
    </row>
    <row r="107" spans="2:31" s="21" customFormat="1" ht="26.25" customHeight="1" x14ac:dyDescent="0.25">
      <c r="B107" s="29">
        <v>104</v>
      </c>
      <c r="C107" s="30"/>
      <c r="D107" s="18"/>
      <c r="E107" s="18"/>
      <c r="F107" s="19"/>
      <c r="G107" s="19"/>
      <c r="H107" s="25"/>
      <c r="I107" s="25"/>
      <c r="J107" s="24" t="str">
        <f>IF(F107="","",IF(AND(Percentis!$J$5&gt;=B107,F107&gt;=8,I107="SIM"),"Muito bom","BOM"))</f>
        <v/>
      </c>
      <c r="K107" s="22"/>
      <c r="L107" s="22"/>
      <c r="M107" s="22"/>
      <c r="N107" s="22"/>
      <c r="O107" s="22"/>
      <c r="P107" s="22"/>
      <c r="Q107" s="22"/>
      <c r="R107" s="22"/>
      <c r="S107" s="22"/>
      <c r="T107" s="22"/>
      <c r="U107" s="22"/>
      <c r="V107" s="22"/>
      <c r="W107" s="22"/>
      <c r="X107" s="22"/>
      <c r="Y107" s="22"/>
      <c r="Z107" s="22"/>
      <c r="AA107" s="22"/>
      <c r="AB107" s="22"/>
      <c r="AC107" s="22"/>
      <c r="AD107" s="22"/>
      <c r="AE107" s="22"/>
    </row>
    <row r="108" spans="2:31" s="21" customFormat="1" ht="26.25" customHeight="1" x14ac:dyDescent="0.25">
      <c r="B108" s="29">
        <v>105</v>
      </c>
      <c r="C108" s="30"/>
      <c r="D108" s="18"/>
      <c r="E108" s="18"/>
      <c r="F108" s="19"/>
      <c r="G108" s="19"/>
      <c r="H108" s="25"/>
      <c r="I108" s="25"/>
      <c r="J108" s="24" t="str">
        <f>IF(F108="","",IF(AND(Percentis!$J$5&gt;=B108,F108&gt;=8,I108="SIM"),"Muito bom","BOM"))</f>
        <v/>
      </c>
      <c r="K108" s="22"/>
      <c r="L108" s="22"/>
      <c r="M108" s="22"/>
      <c r="N108" s="22"/>
      <c r="O108" s="22"/>
      <c r="P108" s="22"/>
      <c r="Q108" s="22"/>
      <c r="R108" s="22"/>
      <c r="S108" s="22"/>
      <c r="T108" s="22"/>
      <c r="U108" s="22"/>
      <c r="V108" s="22"/>
      <c r="W108" s="22"/>
      <c r="X108" s="22"/>
      <c r="Y108" s="22"/>
      <c r="Z108" s="22"/>
      <c r="AA108" s="22"/>
      <c r="AB108" s="22"/>
      <c r="AC108" s="22"/>
      <c r="AD108" s="22"/>
      <c r="AE108" s="22"/>
    </row>
    <row r="109" spans="2:31" s="21" customFormat="1" ht="26.25" customHeight="1" x14ac:dyDescent="0.25">
      <c r="B109" s="29">
        <v>106</v>
      </c>
      <c r="C109" s="30"/>
      <c r="D109" s="18"/>
      <c r="E109" s="18"/>
      <c r="F109" s="19"/>
      <c r="G109" s="19"/>
      <c r="H109" s="25"/>
      <c r="I109" s="25"/>
      <c r="J109" s="24" t="str">
        <f>IF(F109="","",IF(AND(Percentis!$J$5&gt;=B109,F109&gt;=8,I109="SIM"),"Muito bom","BOM"))</f>
        <v/>
      </c>
      <c r="K109" s="22"/>
      <c r="L109" s="22"/>
      <c r="M109" s="22"/>
      <c r="N109" s="22"/>
      <c r="O109" s="22"/>
      <c r="P109" s="22"/>
      <c r="Q109" s="22"/>
      <c r="R109" s="22"/>
      <c r="S109" s="22"/>
      <c r="T109" s="22"/>
      <c r="U109" s="22"/>
      <c r="V109" s="22"/>
      <c r="W109" s="22"/>
      <c r="X109" s="22"/>
      <c r="Y109" s="22"/>
      <c r="Z109" s="22"/>
      <c r="AA109" s="22"/>
      <c r="AB109" s="22"/>
      <c r="AC109" s="22"/>
      <c r="AD109" s="22"/>
      <c r="AE109" s="22"/>
    </row>
    <row r="110" spans="2:31" s="21" customFormat="1" ht="26.25" customHeight="1" x14ac:dyDescent="0.25">
      <c r="B110" s="29">
        <v>107</v>
      </c>
      <c r="C110" s="30"/>
      <c r="D110" s="18"/>
      <c r="E110" s="18"/>
      <c r="F110" s="19"/>
      <c r="G110" s="19"/>
      <c r="H110" s="25"/>
      <c r="I110" s="25"/>
      <c r="J110" s="24" t="str">
        <f>IF(F110="","",IF(AND(Percentis!$J$5&gt;=B110,F110&gt;=8,I110="SIM"),"Muito bom","BOM"))</f>
        <v/>
      </c>
      <c r="K110" s="22"/>
      <c r="L110" s="22"/>
      <c r="M110" s="22"/>
      <c r="N110" s="22"/>
      <c r="O110" s="22"/>
      <c r="P110" s="22"/>
      <c r="Q110" s="22"/>
      <c r="R110" s="22"/>
      <c r="S110" s="22"/>
      <c r="T110" s="22"/>
      <c r="U110" s="22"/>
      <c r="V110" s="22"/>
      <c r="W110" s="22"/>
      <c r="X110" s="22"/>
      <c r="Y110" s="22"/>
      <c r="Z110" s="22"/>
      <c r="AA110" s="22"/>
      <c r="AB110" s="22"/>
      <c r="AC110" s="22"/>
      <c r="AD110" s="22"/>
      <c r="AE110" s="22"/>
    </row>
    <row r="111" spans="2:31" s="21" customFormat="1" ht="26.25" customHeight="1" x14ac:dyDescent="0.25">
      <c r="B111" s="29">
        <v>108</v>
      </c>
      <c r="C111" s="30"/>
      <c r="D111" s="18"/>
      <c r="E111" s="18"/>
      <c r="F111" s="19"/>
      <c r="G111" s="19"/>
      <c r="H111" s="25"/>
      <c r="I111" s="25"/>
      <c r="J111" s="24" t="str">
        <f>IF(F111="","",IF(AND(Percentis!$J$5&gt;=B111,F111&gt;=8,I111="SIM"),"Muito bom","BOM"))</f>
        <v/>
      </c>
      <c r="K111" s="22"/>
      <c r="L111" s="22"/>
      <c r="M111" s="22"/>
      <c r="N111" s="22"/>
      <c r="O111" s="22"/>
      <c r="P111" s="22"/>
      <c r="Q111" s="22"/>
      <c r="R111" s="22"/>
      <c r="S111" s="22"/>
      <c r="T111" s="22"/>
      <c r="U111" s="22"/>
      <c r="V111" s="22"/>
      <c r="W111" s="22"/>
      <c r="X111" s="22"/>
      <c r="Y111" s="22"/>
      <c r="Z111" s="22"/>
      <c r="AA111" s="22"/>
      <c r="AB111" s="22"/>
      <c r="AC111" s="22"/>
      <c r="AD111" s="22"/>
      <c r="AE111" s="22"/>
    </row>
    <row r="112" spans="2:31" s="21" customFormat="1" ht="26.25" customHeight="1" x14ac:dyDescent="0.25">
      <c r="B112" s="29">
        <v>109</v>
      </c>
      <c r="C112" s="30"/>
      <c r="D112" s="18"/>
      <c r="E112" s="18"/>
      <c r="F112" s="19"/>
      <c r="G112" s="19"/>
      <c r="H112" s="25"/>
      <c r="I112" s="25"/>
      <c r="J112" s="24" t="str">
        <f>IF(F112="","",IF(AND(Percentis!$J$5&gt;=B112,F112&gt;=8,I112="SIM"),"Muito bom","BOM"))</f>
        <v/>
      </c>
      <c r="K112" s="22"/>
      <c r="L112" s="22"/>
      <c r="M112" s="22"/>
      <c r="N112" s="22"/>
      <c r="O112" s="22"/>
      <c r="P112" s="22"/>
      <c r="Q112" s="22"/>
      <c r="R112" s="22"/>
      <c r="S112" s="22"/>
      <c r="T112" s="22"/>
      <c r="U112" s="22"/>
      <c r="V112" s="22"/>
      <c r="W112" s="22"/>
      <c r="X112" s="22"/>
      <c r="Y112" s="22"/>
      <c r="Z112" s="22"/>
      <c r="AA112" s="22"/>
      <c r="AB112" s="22"/>
      <c r="AC112" s="22"/>
      <c r="AD112" s="22"/>
      <c r="AE112" s="22"/>
    </row>
    <row r="113" spans="2:31" s="21" customFormat="1" ht="26.25" customHeight="1" x14ac:dyDescent="0.25">
      <c r="B113" s="29">
        <v>110</v>
      </c>
      <c r="C113" s="30"/>
      <c r="D113" s="18"/>
      <c r="E113" s="18"/>
      <c r="F113" s="19"/>
      <c r="G113" s="19"/>
      <c r="H113" s="25"/>
      <c r="I113" s="25"/>
      <c r="J113" s="24" t="str">
        <f>IF(F113="","",IF(AND(Percentis!$J$5&gt;=B113,F113&gt;=8,I113="SIM"),"Muito bom","BOM"))</f>
        <v/>
      </c>
      <c r="K113" s="22"/>
      <c r="L113" s="22"/>
      <c r="M113" s="22"/>
      <c r="N113" s="22"/>
      <c r="O113" s="22"/>
      <c r="P113" s="22"/>
      <c r="Q113" s="22"/>
      <c r="R113" s="22"/>
      <c r="S113" s="22"/>
      <c r="T113" s="22"/>
      <c r="U113" s="22"/>
      <c r="V113" s="22"/>
      <c r="W113" s="22"/>
      <c r="X113" s="22"/>
      <c r="Y113" s="22"/>
      <c r="Z113" s="22"/>
      <c r="AA113" s="22"/>
      <c r="AB113" s="22"/>
      <c r="AC113" s="22"/>
      <c r="AD113" s="22"/>
      <c r="AE113" s="22"/>
    </row>
    <row r="114" spans="2:31" s="21" customFormat="1" ht="26.25" customHeight="1" x14ac:dyDescent="0.25">
      <c r="B114" s="29">
        <v>111</v>
      </c>
      <c r="C114" s="30"/>
      <c r="D114" s="18"/>
      <c r="E114" s="18"/>
      <c r="F114" s="19"/>
      <c r="G114" s="19"/>
      <c r="H114" s="25"/>
      <c r="I114" s="25"/>
      <c r="J114" s="24" t="str">
        <f>IF(F114="","",IF(AND(Percentis!$J$5&gt;=B114,F114&gt;=8,I114="SIM"),"Muito bom","BOM"))</f>
        <v/>
      </c>
      <c r="K114" s="22"/>
      <c r="L114" s="22"/>
      <c r="M114" s="22"/>
      <c r="N114" s="22"/>
      <c r="O114" s="22"/>
      <c r="P114" s="22"/>
      <c r="Q114" s="22"/>
      <c r="R114" s="22"/>
      <c r="S114" s="22"/>
      <c r="T114" s="22"/>
      <c r="U114" s="22"/>
      <c r="V114" s="22"/>
      <c r="W114" s="22"/>
      <c r="X114" s="22"/>
      <c r="Y114" s="22"/>
      <c r="Z114" s="22"/>
      <c r="AA114" s="22"/>
      <c r="AB114" s="22"/>
      <c r="AC114" s="22"/>
      <c r="AD114" s="22"/>
      <c r="AE114" s="22"/>
    </row>
    <row r="115" spans="2:31" s="21" customFormat="1" ht="26.25" customHeight="1" x14ac:dyDescent="0.25">
      <c r="B115" s="29">
        <v>112</v>
      </c>
      <c r="C115" s="30"/>
      <c r="D115" s="18"/>
      <c r="E115" s="18"/>
      <c r="F115" s="19"/>
      <c r="G115" s="19"/>
      <c r="H115" s="25"/>
      <c r="I115" s="25"/>
      <c r="J115" s="24" t="str">
        <f>IF(F115="","",IF(AND(Percentis!$J$5&gt;=B115,F115&gt;=8,I115="SIM"),"Muito bom","BOM"))</f>
        <v/>
      </c>
      <c r="K115" s="22"/>
      <c r="L115" s="22"/>
      <c r="M115" s="22"/>
      <c r="N115" s="22"/>
      <c r="O115" s="22"/>
      <c r="P115" s="22"/>
      <c r="Q115" s="22"/>
      <c r="R115" s="22"/>
      <c r="S115" s="22"/>
      <c r="T115" s="22"/>
      <c r="U115" s="22"/>
      <c r="V115" s="22"/>
      <c r="W115" s="22"/>
      <c r="X115" s="22"/>
      <c r="Y115" s="22"/>
      <c r="Z115" s="22"/>
      <c r="AA115" s="22"/>
      <c r="AB115" s="22"/>
      <c r="AC115" s="22"/>
      <c r="AD115" s="22"/>
      <c r="AE115" s="22"/>
    </row>
    <row r="116" spans="2:31" s="21" customFormat="1" ht="26.25" customHeight="1" x14ac:dyDescent="0.25">
      <c r="B116" s="29">
        <v>113</v>
      </c>
      <c r="C116" s="30"/>
      <c r="D116" s="18"/>
      <c r="E116" s="18"/>
      <c r="F116" s="19"/>
      <c r="G116" s="19"/>
      <c r="H116" s="25"/>
      <c r="I116" s="25"/>
      <c r="J116" s="24" t="str">
        <f>IF(F116="","",IF(AND(Percentis!$J$5&gt;=B116,F116&gt;=8,I116="SIM"),"Muito bom","BOM"))</f>
        <v/>
      </c>
      <c r="K116" s="22"/>
      <c r="L116" s="22"/>
      <c r="M116" s="22"/>
      <c r="N116" s="22"/>
      <c r="O116" s="22"/>
      <c r="P116" s="22"/>
      <c r="Q116" s="22"/>
      <c r="R116" s="22"/>
      <c r="S116" s="22"/>
      <c r="T116" s="22"/>
      <c r="U116" s="22"/>
      <c r="V116" s="22"/>
      <c r="W116" s="22"/>
      <c r="X116" s="22"/>
      <c r="Y116" s="22"/>
      <c r="Z116" s="22"/>
      <c r="AA116" s="22"/>
      <c r="AB116" s="22"/>
      <c r="AC116" s="22"/>
      <c r="AD116" s="22"/>
      <c r="AE116" s="22"/>
    </row>
    <row r="117" spans="2:31" s="21" customFormat="1" ht="26.25" customHeight="1" x14ac:dyDescent="0.25">
      <c r="B117" s="29">
        <v>114</v>
      </c>
      <c r="C117" s="30"/>
      <c r="D117" s="18"/>
      <c r="E117" s="18"/>
      <c r="F117" s="19"/>
      <c r="G117" s="19"/>
      <c r="H117" s="25"/>
      <c r="I117" s="25"/>
      <c r="J117" s="24" t="str">
        <f>IF(F117="","",IF(AND(Percentis!$J$5&gt;=B117,F117&gt;=8,I117="SIM"),"Muito bom","BOM"))</f>
        <v/>
      </c>
      <c r="K117" s="22"/>
      <c r="L117" s="22"/>
      <c r="M117" s="22"/>
      <c r="N117" s="22"/>
      <c r="O117" s="22"/>
      <c r="P117" s="22"/>
      <c r="Q117" s="22"/>
      <c r="R117" s="22"/>
      <c r="S117" s="22"/>
      <c r="T117" s="22"/>
      <c r="U117" s="22"/>
      <c r="V117" s="22"/>
      <c r="W117" s="22"/>
      <c r="X117" s="22"/>
      <c r="Y117" s="22"/>
      <c r="Z117" s="22"/>
      <c r="AA117" s="22"/>
      <c r="AB117" s="22"/>
      <c r="AC117" s="22"/>
      <c r="AD117" s="22"/>
      <c r="AE117" s="22"/>
    </row>
    <row r="118" spans="2:31" s="21" customFormat="1" ht="26.25" customHeight="1" x14ac:dyDescent="0.25">
      <c r="B118" s="29">
        <v>115</v>
      </c>
      <c r="C118" s="30"/>
      <c r="D118" s="18"/>
      <c r="E118" s="18"/>
      <c r="F118" s="19"/>
      <c r="G118" s="19"/>
      <c r="H118" s="25"/>
      <c r="I118" s="25"/>
      <c r="J118" s="24" t="str">
        <f>IF(F118="","",IF(AND(Percentis!$J$5&gt;=B118,F118&gt;=8,I118="SIM"),"Muito bom","BOM"))</f>
        <v/>
      </c>
      <c r="K118" s="22"/>
      <c r="L118" s="22"/>
      <c r="M118" s="22"/>
      <c r="N118" s="22"/>
      <c r="O118" s="22"/>
      <c r="P118" s="22"/>
      <c r="Q118" s="22"/>
      <c r="R118" s="22"/>
      <c r="S118" s="22"/>
      <c r="T118" s="22"/>
      <c r="U118" s="22"/>
      <c r="V118" s="22"/>
      <c r="W118" s="22"/>
      <c r="X118" s="22"/>
      <c r="Y118" s="22"/>
      <c r="Z118" s="22"/>
      <c r="AA118" s="22"/>
      <c r="AB118" s="22"/>
      <c r="AC118" s="22"/>
      <c r="AD118" s="22"/>
      <c r="AE118" s="22"/>
    </row>
    <row r="119" spans="2:31" s="21" customFormat="1" ht="26.25" customHeight="1" x14ac:dyDescent="0.25">
      <c r="B119" s="29">
        <v>116</v>
      </c>
      <c r="C119" s="30"/>
      <c r="D119" s="18"/>
      <c r="E119" s="18"/>
      <c r="F119" s="19"/>
      <c r="G119" s="19"/>
      <c r="H119" s="25"/>
      <c r="I119" s="25"/>
      <c r="J119" s="24" t="str">
        <f>IF(F119="","",IF(AND(Percentis!$J$5&gt;=B119,F119&gt;=8,I119="SIM"),"Muito bom","BOM"))</f>
        <v/>
      </c>
      <c r="K119" s="22"/>
      <c r="L119" s="22"/>
      <c r="M119" s="22"/>
      <c r="N119" s="22"/>
      <c r="O119" s="22"/>
      <c r="P119" s="22"/>
      <c r="Q119" s="22"/>
      <c r="R119" s="22"/>
      <c r="S119" s="22"/>
      <c r="T119" s="22"/>
      <c r="U119" s="22"/>
      <c r="V119" s="22"/>
      <c r="W119" s="22"/>
      <c r="X119" s="22"/>
      <c r="Y119" s="22"/>
      <c r="Z119" s="22"/>
      <c r="AA119" s="22"/>
      <c r="AB119" s="22"/>
      <c r="AC119" s="22"/>
      <c r="AD119" s="22"/>
      <c r="AE119" s="22"/>
    </row>
    <row r="120" spans="2:31" s="21" customFormat="1" ht="26.25" customHeight="1" x14ac:dyDescent="0.25">
      <c r="B120" s="29">
        <v>117</v>
      </c>
      <c r="C120" s="30"/>
      <c r="D120" s="18"/>
      <c r="E120" s="18"/>
      <c r="F120" s="19"/>
      <c r="G120" s="19"/>
      <c r="H120" s="25"/>
      <c r="I120" s="25"/>
      <c r="J120" s="24" t="str">
        <f>IF(F120="","",IF(AND(Percentis!$J$5&gt;=B120,F120&gt;=8,I120="SIM"),"Muito bom","BOM"))</f>
        <v/>
      </c>
      <c r="K120" s="22"/>
      <c r="L120" s="22"/>
      <c r="M120" s="22"/>
      <c r="N120" s="22"/>
      <c r="O120" s="22"/>
      <c r="P120" s="22"/>
      <c r="Q120" s="22"/>
      <c r="R120" s="22"/>
      <c r="S120" s="22"/>
      <c r="T120" s="22"/>
      <c r="U120" s="22"/>
      <c r="V120" s="22"/>
      <c r="W120" s="22"/>
      <c r="X120" s="22"/>
      <c r="Y120" s="22"/>
      <c r="Z120" s="22"/>
      <c r="AA120" s="22"/>
      <c r="AB120" s="22"/>
      <c r="AC120" s="22"/>
      <c r="AD120" s="22"/>
      <c r="AE120" s="22"/>
    </row>
    <row r="121" spans="2:31" s="21" customFormat="1" ht="26.25" customHeight="1" x14ac:dyDescent="0.25">
      <c r="B121" s="29">
        <v>118</v>
      </c>
      <c r="C121" s="30"/>
      <c r="D121" s="18"/>
      <c r="E121" s="18"/>
      <c r="F121" s="19"/>
      <c r="G121" s="19"/>
      <c r="H121" s="25"/>
      <c r="I121" s="25"/>
      <c r="J121" s="24" t="str">
        <f>IF(F121="","",IF(AND(Percentis!$J$5&gt;=B121,F121&gt;=8,I121="SIM"),"Muito bom","BOM"))</f>
        <v/>
      </c>
      <c r="K121" s="22"/>
      <c r="L121" s="22"/>
      <c r="M121" s="22"/>
      <c r="N121" s="22"/>
      <c r="O121" s="22"/>
      <c r="P121" s="22"/>
      <c r="Q121" s="22"/>
      <c r="R121" s="22"/>
      <c r="S121" s="22"/>
      <c r="T121" s="22"/>
      <c r="U121" s="22"/>
      <c r="V121" s="22"/>
      <c r="W121" s="22"/>
      <c r="X121" s="22"/>
      <c r="Y121" s="22"/>
      <c r="Z121" s="22"/>
      <c r="AA121" s="22"/>
      <c r="AB121" s="22"/>
      <c r="AC121" s="22"/>
      <c r="AD121" s="22"/>
      <c r="AE121" s="22"/>
    </row>
    <row r="122" spans="2:31" s="21" customFormat="1" ht="26.25" customHeight="1" x14ac:dyDescent="0.25">
      <c r="B122" s="29">
        <v>119</v>
      </c>
      <c r="C122" s="30"/>
      <c r="D122" s="18"/>
      <c r="E122" s="18"/>
      <c r="F122" s="19"/>
      <c r="G122" s="19"/>
      <c r="H122" s="25"/>
      <c r="I122" s="25"/>
      <c r="J122" s="24" t="str">
        <f>IF(F122="","",IF(AND(Percentis!$J$5&gt;=B122,F122&gt;=8,I122="SIM"),"Muito bom","BOM"))</f>
        <v/>
      </c>
      <c r="K122" s="22"/>
      <c r="L122" s="22"/>
      <c r="M122" s="22"/>
      <c r="N122" s="22"/>
      <c r="O122" s="22"/>
      <c r="P122" s="22"/>
      <c r="Q122" s="22"/>
      <c r="R122" s="22"/>
      <c r="S122" s="22"/>
      <c r="T122" s="22"/>
      <c r="U122" s="22"/>
      <c r="V122" s="22"/>
      <c r="W122" s="22"/>
      <c r="X122" s="22"/>
      <c r="Y122" s="22"/>
      <c r="Z122" s="22"/>
      <c r="AA122" s="22"/>
      <c r="AB122" s="22"/>
      <c r="AC122" s="22"/>
      <c r="AD122" s="22"/>
      <c r="AE122" s="22"/>
    </row>
    <row r="123" spans="2:31" s="21" customFormat="1" ht="26.25" customHeight="1" x14ac:dyDescent="0.25">
      <c r="B123" s="29">
        <v>120</v>
      </c>
      <c r="C123" s="30"/>
      <c r="D123" s="18"/>
      <c r="E123" s="18"/>
      <c r="F123" s="19"/>
      <c r="G123" s="19"/>
      <c r="H123" s="25"/>
      <c r="I123" s="25"/>
      <c r="J123" s="24" t="str">
        <f>IF(F123="","",IF(AND(Percentis!$J$5&gt;=B123,F123&gt;=8,I123="SIM"),"Muito bom","BOM"))</f>
        <v/>
      </c>
      <c r="K123" s="22"/>
      <c r="L123" s="22"/>
      <c r="M123" s="22"/>
      <c r="N123" s="22"/>
      <c r="O123" s="22"/>
      <c r="P123" s="22"/>
      <c r="Q123" s="22"/>
      <c r="R123" s="22"/>
      <c r="S123" s="22"/>
      <c r="T123" s="22"/>
      <c r="U123" s="22"/>
      <c r="V123" s="22"/>
      <c r="W123" s="22"/>
      <c r="X123" s="22"/>
      <c r="Y123" s="22"/>
      <c r="Z123" s="22"/>
      <c r="AA123" s="22"/>
      <c r="AB123" s="22"/>
      <c r="AC123" s="22"/>
      <c r="AD123" s="22"/>
      <c r="AE123" s="22"/>
    </row>
    <row r="124" spans="2:31" s="21" customFormat="1" ht="26.25" customHeight="1" x14ac:dyDescent="0.25">
      <c r="B124" s="29">
        <v>121</v>
      </c>
      <c r="C124" s="30"/>
      <c r="D124" s="18"/>
      <c r="E124" s="18"/>
      <c r="F124" s="19"/>
      <c r="G124" s="19"/>
      <c r="H124" s="25"/>
      <c r="I124" s="25"/>
      <c r="J124" s="24" t="str">
        <f>IF(F124="","",IF(AND(Percentis!$J$5&gt;=B124,F124&gt;=8,I124="SIM"),"Muito bom","BOM"))</f>
        <v/>
      </c>
      <c r="K124" s="22"/>
      <c r="L124" s="22"/>
      <c r="M124" s="22"/>
      <c r="N124" s="22"/>
      <c r="O124" s="22"/>
      <c r="P124" s="22"/>
      <c r="Q124" s="22"/>
      <c r="R124" s="22"/>
      <c r="S124" s="22"/>
      <c r="T124" s="22"/>
      <c r="U124" s="22"/>
      <c r="V124" s="22"/>
      <c r="W124" s="22"/>
      <c r="X124" s="22"/>
      <c r="Y124" s="22"/>
      <c r="Z124" s="22"/>
      <c r="AA124" s="22"/>
      <c r="AB124" s="22"/>
      <c r="AC124" s="22"/>
      <c r="AD124" s="22"/>
      <c r="AE124" s="22"/>
    </row>
    <row r="125" spans="2:31" s="21" customFormat="1" ht="26.25" customHeight="1" x14ac:dyDescent="0.25">
      <c r="B125" s="29">
        <v>122</v>
      </c>
      <c r="C125" s="30"/>
      <c r="D125" s="18"/>
      <c r="E125" s="18"/>
      <c r="F125" s="19"/>
      <c r="G125" s="19"/>
      <c r="H125" s="25"/>
      <c r="I125" s="25"/>
      <c r="J125" s="24" t="str">
        <f>IF(F125="","",IF(AND(Percentis!$J$5&gt;=B125,F125&gt;=8,I125="SIM"),"Muito bom","BOM"))</f>
        <v/>
      </c>
      <c r="K125" s="22"/>
      <c r="L125" s="22"/>
      <c r="M125" s="22"/>
      <c r="N125" s="22"/>
      <c r="O125" s="22"/>
      <c r="P125" s="22"/>
      <c r="Q125" s="22"/>
      <c r="R125" s="22"/>
      <c r="S125" s="22"/>
      <c r="T125" s="22"/>
      <c r="U125" s="22"/>
      <c r="V125" s="22"/>
      <c r="W125" s="22"/>
      <c r="X125" s="22"/>
      <c r="Y125" s="22"/>
      <c r="Z125" s="22"/>
      <c r="AA125" s="22"/>
      <c r="AB125" s="22"/>
      <c r="AC125" s="22"/>
      <c r="AD125" s="22"/>
      <c r="AE125" s="22"/>
    </row>
    <row r="126" spans="2:31" s="21" customFormat="1" ht="26.25" customHeight="1" x14ac:dyDescent="0.25">
      <c r="B126" s="29">
        <v>123</v>
      </c>
      <c r="C126" s="30"/>
      <c r="D126" s="18"/>
      <c r="E126" s="18"/>
      <c r="F126" s="19"/>
      <c r="G126" s="19"/>
      <c r="H126" s="25"/>
      <c r="I126" s="25"/>
      <c r="J126" s="24" t="str">
        <f>IF(F126="","",IF(AND(Percentis!$J$5&gt;=B126,F126&gt;=8,I126="SIM"),"Muito bom","BOM"))</f>
        <v/>
      </c>
      <c r="K126" s="22"/>
      <c r="L126" s="22"/>
      <c r="M126" s="22"/>
      <c r="N126" s="22"/>
      <c r="O126" s="22"/>
      <c r="P126" s="22"/>
      <c r="Q126" s="22"/>
      <c r="R126" s="22"/>
      <c r="S126" s="22"/>
      <c r="T126" s="22"/>
      <c r="U126" s="22"/>
      <c r="V126" s="22"/>
      <c r="W126" s="22"/>
      <c r="X126" s="22"/>
      <c r="Y126" s="22"/>
      <c r="Z126" s="22"/>
      <c r="AA126" s="22"/>
      <c r="AB126" s="22"/>
      <c r="AC126" s="22"/>
      <c r="AD126" s="22"/>
      <c r="AE126" s="22"/>
    </row>
    <row r="127" spans="2:31" s="21" customFormat="1" ht="26.25" customHeight="1" x14ac:dyDescent="0.25">
      <c r="B127" s="29">
        <v>124</v>
      </c>
      <c r="C127" s="30"/>
      <c r="D127" s="18"/>
      <c r="E127" s="18"/>
      <c r="F127" s="19"/>
      <c r="G127" s="19"/>
      <c r="H127" s="25"/>
      <c r="I127" s="25"/>
      <c r="J127" s="24" t="str">
        <f>IF(F127="","",IF(AND(Percentis!$J$5&gt;=B127,F127&gt;=8,I127="SIM"),"Muito bom","BOM"))</f>
        <v/>
      </c>
      <c r="K127" s="22"/>
      <c r="L127" s="22"/>
      <c r="M127" s="22"/>
      <c r="N127" s="22"/>
      <c r="O127" s="22"/>
      <c r="P127" s="22"/>
      <c r="Q127" s="22"/>
      <c r="R127" s="22"/>
      <c r="S127" s="22"/>
      <c r="T127" s="22"/>
      <c r="U127" s="22"/>
      <c r="V127" s="22"/>
      <c r="W127" s="22"/>
      <c r="X127" s="22"/>
      <c r="Y127" s="22"/>
      <c r="Z127" s="22"/>
      <c r="AA127" s="22"/>
      <c r="AB127" s="22"/>
      <c r="AC127" s="22"/>
      <c r="AD127" s="22"/>
      <c r="AE127" s="22"/>
    </row>
    <row r="128" spans="2:31" s="21" customFormat="1" ht="26.25" customHeight="1" x14ac:dyDescent="0.25">
      <c r="B128" s="29">
        <v>125</v>
      </c>
      <c r="C128" s="30"/>
      <c r="D128" s="18"/>
      <c r="E128" s="18"/>
      <c r="F128" s="19"/>
      <c r="G128" s="19"/>
      <c r="H128" s="25"/>
      <c r="I128" s="25"/>
      <c r="J128" s="24" t="str">
        <f>IF(F128="","",IF(AND(Percentis!$J$5&gt;=B128,F128&gt;=8,I128="SIM"),"Muito bom","BOM"))</f>
        <v/>
      </c>
      <c r="K128" s="22"/>
      <c r="L128" s="22"/>
      <c r="M128" s="22"/>
      <c r="N128" s="22"/>
      <c r="O128" s="22"/>
      <c r="P128" s="22"/>
      <c r="Q128" s="22"/>
      <c r="R128" s="22"/>
      <c r="S128" s="22"/>
      <c r="T128" s="22"/>
      <c r="U128" s="22"/>
      <c r="V128" s="22"/>
      <c r="W128" s="22"/>
      <c r="X128" s="22"/>
      <c r="Y128" s="22"/>
      <c r="Z128" s="22"/>
      <c r="AA128" s="22"/>
      <c r="AB128" s="22"/>
      <c r="AC128" s="22"/>
      <c r="AD128" s="22"/>
      <c r="AE128" s="22"/>
    </row>
    <row r="129" spans="2:31" s="21" customFormat="1" ht="26.25" customHeight="1" x14ac:dyDescent="0.25">
      <c r="B129" s="29">
        <v>126</v>
      </c>
      <c r="C129" s="30"/>
      <c r="D129" s="18"/>
      <c r="E129" s="18"/>
      <c r="F129" s="19"/>
      <c r="G129" s="19"/>
      <c r="H129" s="25"/>
      <c r="I129" s="25"/>
      <c r="J129" s="24" t="str">
        <f>IF(F129="","",IF(AND(Percentis!$J$5&gt;=B129,F129&gt;=8,I129="SIM"),"Muito bom","BOM"))</f>
        <v/>
      </c>
      <c r="K129" s="22"/>
      <c r="L129" s="22"/>
      <c r="M129" s="22"/>
      <c r="N129" s="22"/>
      <c r="O129" s="22"/>
      <c r="P129" s="22"/>
      <c r="Q129" s="22"/>
      <c r="R129" s="22"/>
      <c r="S129" s="22"/>
      <c r="T129" s="22"/>
      <c r="U129" s="22"/>
      <c r="V129" s="22"/>
      <c r="W129" s="22"/>
      <c r="X129" s="22"/>
      <c r="Y129" s="22"/>
      <c r="Z129" s="22"/>
      <c r="AA129" s="22"/>
      <c r="AB129" s="22"/>
      <c r="AC129" s="22"/>
      <c r="AD129" s="22"/>
      <c r="AE129" s="22"/>
    </row>
    <row r="130" spans="2:31" s="21" customFormat="1" ht="26.25" customHeight="1" x14ac:dyDescent="0.25">
      <c r="B130" s="29">
        <v>127</v>
      </c>
      <c r="C130" s="30"/>
      <c r="D130" s="18"/>
      <c r="E130" s="18"/>
      <c r="F130" s="19"/>
      <c r="G130" s="19"/>
      <c r="H130" s="25"/>
      <c r="I130" s="25"/>
      <c r="J130" s="24" t="str">
        <f>IF(F130="","",IF(AND(Percentis!$J$5&gt;=B130,F130&gt;=8,I130="SIM"),"Muito bom","BOM"))</f>
        <v/>
      </c>
      <c r="K130" s="22"/>
      <c r="L130" s="22"/>
      <c r="M130" s="22"/>
      <c r="N130" s="22"/>
      <c r="O130" s="22"/>
      <c r="P130" s="22"/>
      <c r="Q130" s="22"/>
      <c r="R130" s="22"/>
      <c r="S130" s="22"/>
      <c r="T130" s="22"/>
      <c r="U130" s="22"/>
      <c r="V130" s="22"/>
      <c r="W130" s="22"/>
      <c r="X130" s="22"/>
      <c r="Y130" s="22"/>
      <c r="Z130" s="22"/>
      <c r="AA130" s="22"/>
      <c r="AB130" s="22"/>
      <c r="AC130" s="22"/>
      <c r="AD130" s="22"/>
      <c r="AE130" s="22"/>
    </row>
    <row r="131" spans="2:31" s="21" customFormat="1" ht="26.25" customHeight="1" x14ac:dyDescent="0.25">
      <c r="B131" s="29">
        <v>128</v>
      </c>
      <c r="C131" s="30"/>
      <c r="D131" s="18"/>
      <c r="E131" s="18"/>
      <c r="F131" s="19"/>
      <c r="G131" s="19"/>
      <c r="H131" s="25"/>
      <c r="I131" s="25"/>
      <c r="J131" s="24" t="str">
        <f>IF(F131="","",IF(AND(Percentis!$J$5&gt;=B131,F131&gt;=8,I131="SIM"),"Muito bom","BOM"))</f>
        <v/>
      </c>
      <c r="K131" s="22"/>
      <c r="L131" s="22"/>
      <c r="M131" s="22"/>
      <c r="N131" s="22"/>
      <c r="O131" s="22"/>
      <c r="P131" s="22"/>
      <c r="Q131" s="22"/>
      <c r="R131" s="22"/>
      <c r="S131" s="22"/>
      <c r="T131" s="22"/>
      <c r="U131" s="22"/>
      <c r="V131" s="22"/>
      <c r="W131" s="22"/>
      <c r="X131" s="22"/>
      <c r="Y131" s="22"/>
      <c r="Z131" s="22"/>
      <c r="AA131" s="22"/>
      <c r="AB131" s="22"/>
      <c r="AC131" s="22"/>
      <c r="AD131" s="22"/>
      <c r="AE131" s="22"/>
    </row>
    <row r="132" spans="2:31" s="21" customFormat="1" ht="26.25" customHeight="1" x14ac:dyDescent="0.25">
      <c r="B132" s="29">
        <v>129</v>
      </c>
      <c r="C132" s="30"/>
      <c r="D132" s="18"/>
      <c r="E132" s="18"/>
      <c r="F132" s="19"/>
      <c r="G132" s="19"/>
      <c r="H132" s="25"/>
      <c r="I132" s="25"/>
      <c r="J132" s="24" t="str">
        <f>IF(F132="","",IF(AND(Percentis!$J$5&gt;=B132,F132&gt;=8,I132="SIM"),"Muito bom","BOM"))</f>
        <v/>
      </c>
      <c r="K132" s="22"/>
      <c r="L132" s="22"/>
      <c r="M132" s="22"/>
      <c r="N132" s="22"/>
      <c r="O132" s="22"/>
      <c r="P132" s="22"/>
      <c r="Q132" s="22"/>
      <c r="R132" s="22"/>
      <c r="S132" s="22"/>
      <c r="T132" s="22"/>
      <c r="U132" s="22"/>
      <c r="V132" s="22"/>
      <c r="W132" s="22"/>
      <c r="X132" s="22"/>
      <c r="Y132" s="22"/>
      <c r="Z132" s="22"/>
      <c r="AA132" s="22"/>
      <c r="AB132" s="22"/>
      <c r="AC132" s="22"/>
      <c r="AD132" s="22"/>
      <c r="AE132" s="22"/>
    </row>
    <row r="133" spans="2:31" s="21" customFormat="1" ht="26.25" customHeight="1" x14ac:dyDescent="0.25">
      <c r="B133" s="29">
        <v>130</v>
      </c>
      <c r="C133" s="30"/>
      <c r="D133" s="18"/>
      <c r="E133" s="18"/>
      <c r="F133" s="19"/>
      <c r="G133" s="19"/>
      <c r="H133" s="25"/>
      <c r="I133" s="25"/>
      <c r="J133" s="24" t="str">
        <f>IF(F133="","",IF(AND(Percentis!$J$5&gt;=B133,F133&gt;=8,I133="SIM"),"Muito bom","BOM"))</f>
        <v/>
      </c>
      <c r="K133" s="22"/>
      <c r="L133" s="22"/>
      <c r="M133" s="22"/>
      <c r="N133" s="22"/>
      <c r="O133" s="22"/>
      <c r="P133" s="22"/>
      <c r="Q133" s="22"/>
      <c r="R133" s="22"/>
      <c r="S133" s="22"/>
      <c r="T133" s="22"/>
      <c r="U133" s="22"/>
      <c r="V133" s="22"/>
      <c r="W133" s="22"/>
      <c r="X133" s="22"/>
      <c r="Y133" s="22"/>
      <c r="Z133" s="22"/>
      <c r="AA133" s="22"/>
      <c r="AB133" s="22"/>
      <c r="AC133" s="22"/>
      <c r="AD133" s="22"/>
      <c r="AE133" s="22"/>
    </row>
    <row r="134" spans="2:31" s="21" customFormat="1" ht="26.25" customHeight="1" x14ac:dyDescent="0.25">
      <c r="B134" s="29">
        <v>131</v>
      </c>
      <c r="C134" s="30"/>
      <c r="D134" s="18"/>
      <c r="E134" s="18"/>
      <c r="F134" s="19"/>
      <c r="G134" s="19"/>
      <c r="H134" s="25"/>
      <c r="I134" s="25"/>
      <c r="J134" s="24" t="str">
        <f>IF(F134="","",IF(AND(Percentis!$J$5&gt;=B134,F134&gt;=8,I134="SIM"),"Muito bom","BOM"))</f>
        <v/>
      </c>
      <c r="K134" s="22"/>
      <c r="L134" s="22"/>
      <c r="M134" s="22"/>
      <c r="N134" s="22"/>
      <c r="O134" s="22"/>
      <c r="P134" s="22"/>
      <c r="Q134" s="22"/>
      <c r="R134" s="22"/>
      <c r="S134" s="22"/>
      <c r="T134" s="22"/>
      <c r="U134" s="22"/>
      <c r="V134" s="22"/>
      <c r="W134" s="22"/>
      <c r="X134" s="22"/>
      <c r="Y134" s="22"/>
      <c r="Z134" s="22"/>
      <c r="AA134" s="22"/>
      <c r="AB134" s="22"/>
      <c r="AC134" s="22"/>
      <c r="AD134" s="22"/>
      <c r="AE134" s="22"/>
    </row>
    <row r="135" spans="2:31" s="21" customFormat="1" ht="26.25" customHeight="1" x14ac:dyDescent="0.25">
      <c r="B135" s="29">
        <v>132</v>
      </c>
      <c r="C135" s="30"/>
      <c r="D135" s="18"/>
      <c r="E135" s="18"/>
      <c r="F135" s="19"/>
      <c r="G135" s="19"/>
      <c r="H135" s="25"/>
      <c r="I135" s="25"/>
      <c r="J135" s="24" t="str">
        <f>IF(F135="","",IF(AND(Percentis!$J$5&gt;=B135,F135&gt;=8,I135="SIM"),"Muito bom","BOM"))</f>
        <v/>
      </c>
      <c r="K135" s="22"/>
      <c r="L135" s="22"/>
      <c r="M135" s="22"/>
      <c r="N135" s="22"/>
      <c r="O135" s="22"/>
      <c r="P135" s="22"/>
      <c r="Q135" s="22"/>
      <c r="R135" s="22"/>
      <c r="S135" s="22"/>
      <c r="T135" s="22"/>
      <c r="U135" s="22"/>
      <c r="V135" s="22"/>
      <c r="W135" s="22"/>
      <c r="X135" s="22"/>
      <c r="Y135" s="22"/>
      <c r="Z135" s="22"/>
      <c r="AA135" s="22"/>
      <c r="AB135" s="22"/>
      <c r="AC135" s="22"/>
      <c r="AD135" s="22"/>
      <c r="AE135" s="22"/>
    </row>
    <row r="136" spans="2:31" s="21" customFormat="1" ht="26.25" customHeight="1" x14ac:dyDescent="0.25">
      <c r="B136" s="29">
        <v>133</v>
      </c>
      <c r="C136" s="30"/>
      <c r="D136" s="18"/>
      <c r="E136" s="18"/>
      <c r="F136" s="19"/>
      <c r="G136" s="19"/>
      <c r="H136" s="25"/>
      <c r="I136" s="25"/>
      <c r="J136" s="24" t="str">
        <f>IF(F136="","",IF(AND(Percentis!$J$5&gt;=B136,F136&gt;=8,I136="SIM"),"Muito bom","BOM"))</f>
        <v/>
      </c>
      <c r="K136" s="22"/>
      <c r="L136" s="22"/>
      <c r="M136" s="22"/>
      <c r="N136" s="22"/>
      <c r="O136" s="22"/>
      <c r="P136" s="22"/>
      <c r="Q136" s="22"/>
      <c r="R136" s="22"/>
      <c r="S136" s="22"/>
      <c r="T136" s="22"/>
      <c r="U136" s="22"/>
      <c r="V136" s="22"/>
      <c r="W136" s="22"/>
      <c r="X136" s="22"/>
      <c r="Y136" s="22"/>
      <c r="Z136" s="22"/>
      <c r="AA136" s="22"/>
      <c r="AB136" s="22"/>
      <c r="AC136" s="22"/>
      <c r="AD136" s="22"/>
      <c r="AE136" s="22"/>
    </row>
    <row r="137" spans="2:31" s="21" customFormat="1" ht="26.25" customHeight="1" x14ac:dyDescent="0.25">
      <c r="B137" s="29">
        <v>134</v>
      </c>
      <c r="C137" s="30"/>
      <c r="D137" s="18"/>
      <c r="E137" s="18"/>
      <c r="F137" s="19"/>
      <c r="G137" s="19"/>
      <c r="H137" s="25"/>
      <c r="I137" s="25"/>
      <c r="J137" s="24" t="str">
        <f>IF(F137="","",IF(AND(Percentis!$J$5&gt;=B137,F137&gt;=8,I137="SIM"),"Muito bom","BOM"))</f>
        <v/>
      </c>
      <c r="K137" s="22"/>
      <c r="L137" s="22"/>
      <c r="M137" s="22"/>
      <c r="N137" s="22"/>
      <c r="O137" s="22"/>
      <c r="P137" s="22"/>
      <c r="Q137" s="22"/>
      <c r="R137" s="22"/>
      <c r="S137" s="22"/>
      <c r="T137" s="22"/>
      <c r="U137" s="22"/>
      <c r="V137" s="22"/>
      <c r="W137" s="22"/>
      <c r="X137" s="22"/>
      <c r="Y137" s="22"/>
      <c r="Z137" s="22"/>
      <c r="AA137" s="22"/>
      <c r="AB137" s="22"/>
      <c r="AC137" s="22"/>
      <c r="AD137" s="22"/>
      <c r="AE137" s="22"/>
    </row>
    <row r="138" spans="2:31" s="21" customFormat="1" ht="26.25" customHeight="1" x14ac:dyDescent="0.25">
      <c r="B138" s="29">
        <v>135</v>
      </c>
      <c r="C138" s="30"/>
      <c r="D138" s="18"/>
      <c r="E138" s="18"/>
      <c r="F138" s="19"/>
      <c r="G138" s="19"/>
      <c r="H138" s="25"/>
      <c r="I138" s="25"/>
      <c r="J138" s="24" t="str">
        <f>IF(F138="","",IF(AND(Percentis!$J$5&gt;=B138,F138&gt;=8,I138="SIM"),"Muito bom","BOM"))</f>
        <v/>
      </c>
      <c r="K138" s="22"/>
      <c r="L138" s="22"/>
      <c r="M138" s="22"/>
      <c r="N138" s="22"/>
      <c r="O138" s="22"/>
      <c r="P138" s="22"/>
      <c r="Q138" s="22"/>
      <c r="R138" s="22"/>
      <c r="S138" s="22"/>
      <c r="T138" s="22"/>
      <c r="U138" s="22"/>
      <c r="V138" s="22"/>
      <c r="W138" s="22"/>
      <c r="X138" s="22"/>
      <c r="Y138" s="22"/>
      <c r="Z138" s="22"/>
      <c r="AA138" s="22"/>
      <c r="AB138" s="22"/>
      <c r="AC138" s="22"/>
      <c r="AD138" s="22"/>
      <c r="AE138" s="22"/>
    </row>
    <row r="139" spans="2:31" s="21" customFormat="1" ht="26.25" customHeight="1" x14ac:dyDescent="0.25">
      <c r="B139" s="29">
        <v>136</v>
      </c>
      <c r="C139" s="30"/>
      <c r="D139" s="18"/>
      <c r="E139" s="18"/>
      <c r="F139" s="19"/>
      <c r="G139" s="19"/>
      <c r="H139" s="25"/>
      <c r="I139" s="25"/>
      <c r="J139" s="24" t="str">
        <f>IF(F139="","",IF(AND(Percentis!$J$5&gt;=B139,F139&gt;=8,I139="SIM"),"Muito bom","BOM"))</f>
        <v/>
      </c>
      <c r="K139" s="22"/>
      <c r="L139" s="22"/>
      <c r="M139" s="22"/>
      <c r="N139" s="22"/>
      <c r="O139" s="22"/>
      <c r="P139" s="22"/>
      <c r="Q139" s="22"/>
      <c r="R139" s="22"/>
      <c r="S139" s="22"/>
      <c r="T139" s="22"/>
      <c r="U139" s="22"/>
      <c r="V139" s="22"/>
      <c r="W139" s="22"/>
      <c r="X139" s="22"/>
      <c r="Y139" s="22"/>
      <c r="Z139" s="22"/>
      <c r="AA139" s="22"/>
      <c r="AB139" s="22"/>
      <c r="AC139" s="22"/>
      <c r="AD139" s="22"/>
      <c r="AE139" s="22"/>
    </row>
    <row r="140" spans="2:31" s="21" customFormat="1" ht="26.25" customHeight="1" x14ac:dyDescent="0.25">
      <c r="B140" s="29">
        <v>137</v>
      </c>
      <c r="C140" s="30"/>
      <c r="D140" s="18"/>
      <c r="E140" s="18"/>
      <c r="F140" s="19"/>
      <c r="G140" s="19"/>
      <c r="H140" s="25"/>
      <c r="I140" s="25"/>
      <c r="J140" s="24" t="str">
        <f>IF(F140="","",IF(AND(Percentis!$J$5&gt;=B140,F140&gt;=8,I140="SIM"),"Muito bom","BOM"))</f>
        <v/>
      </c>
      <c r="K140" s="22"/>
      <c r="L140" s="22"/>
      <c r="M140" s="22"/>
      <c r="N140" s="22"/>
      <c r="O140" s="22"/>
      <c r="P140" s="22"/>
      <c r="Q140" s="22"/>
      <c r="R140" s="22"/>
      <c r="S140" s="22"/>
      <c r="T140" s="22"/>
      <c r="U140" s="22"/>
      <c r="V140" s="22"/>
      <c r="W140" s="22"/>
      <c r="X140" s="22"/>
      <c r="Y140" s="22"/>
      <c r="Z140" s="22"/>
      <c r="AA140" s="22"/>
      <c r="AB140" s="22"/>
      <c r="AC140" s="22"/>
      <c r="AD140" s="22"/>
      <c r="AE140" s="22"/>
    </row>
    <row r="141" spans="2:31" s="21" customFormat="1" ht="26.25" customHeight="1" x14ac:dyDescent="0.25">
      <c r="B141" s="29">
        <v>138</v>
      </c>
      <c r="C141" s="30"/>
      <c r="D141" s="18"/>
      <c r="E141" s="18"/>
      <c r="F141" s="19"/>
      <c r="G141" s="19"/>
      <c r="H141" s="25"/>
      <c r="I141" s="25"/>
      <c r="J141" s="24" t="str">
        <f>IF(F141="","",IF(AND(Percentis!$J$5&gt;=B141,F141&gt;=8,I141="SIM"),"Muito bom","BOM"))</f>
        <v/>
      </c>
      <c r="K141" s="22"/>
      <c r="L141" s="22"/>
      <c r="M141" s="22"/>
      <c r="N141" s="22"/>
      <c r="O141" s="22"/>
      <c r="P141" s="22"/>
      <c r="Q141" s="22"/>
      <c r="R141" s="22"/>
      <c r="S141" s="22"/>
      <c r="T141" s="22"/>
      <c r="U141" s="22"/>
      <c r="V141" s="22"/>
      <c r="W141" s="22"/>
      <c r="X141" s="22"/>
      <c r="Y141" s="22"/>
      <c r="Z141" s="22"/>
      <c r="AA141" s="22"/>
      <c r="AB141" s="22"/>
      <c r="AC141" s="22"/>
      <c r="AD141" s="22"/>
      <c r="AE141" s="22"/>
    </row>
    <row r="142" spans="2:31" s="21" customFormat="1" ht="26.25" customHeight="1" x14ac:dyDescent="0.25">
      <c r="B142" s="29">
        <v>139</v>
      </c>
      <c r="C142" s="30"/>
      <c r="D142" s="18"/>
      <c r="E142" s="18"/>
      <c r="F142" s="19"/>
      <c r="G142" s="19"/>
      <c r="H142" s="25"/>
      <c r="I142" s="25"/>
      <c r="J142" s="24" t="str">
        <f>IF(F142="","",IF(AND(Percentis!$J$5&gt;=B142,F142&gt;=8,I142="SIM"),"Muito bom","BOM"))</f>
        <v/>
      </c>
      <c r="K142" s="22"/>
      <c r="L142" s="22"/>
      <c r="M142" s="22"/>
      <c r="N142" s="22"/>
      <c r="O142" s="22"/>
      <c r="P142" s="22"/>
      <c r="Q142" s="22"/>
      <c r="R142" s="22"/>
      <c r="S142" s="22"/>
      <c r="T142" s="22"/>
      <c r="U142" s="22"/>
      <c r="V142" s="22"/>
      <c r="W142" s="22"/>
      <c r="X142" s="22"/>
      <c r="Y142" s="22"/>
      <c r="Z142" s="22"/>
      <c r="AA142" s="22"/>
      <c r="AB142" s="22"/>
      <c r="AC142" s="22"/>
      <c r="AD142" s="22"/>
      <c r="AE142" s="22"/>
    </row>
    <row r="143" spans="2:31" s="21" customFormat="1" ht="26.25" customHeight="1" x14ac:dyDescent="0.25">
      <c r="B143" s="29">
        <v>140</v>
      </c>
      <c r="C143" s="30"/>
      <c r="D143" s="18"/>
      <c r="E143" s="18"/>
      <c r="F143" s="19"/>
      <c r="G143" s="19"/>
      <c r="H143" s="25"/>
      <c r="I143" s="25"/>
      <c r="J143" s="24" t="str">
        <f>IF(F143="","",IF(AND(Percentis!$J$5&gt;=B143,F143&gt;=8,I143="SIM"),"Muito bom","BOM"))</f>
        <v/>
      </c>
      <c r="K143" s="22"/>
      <c r="L143" s="22"/>
      <c r="M143" s="22"/>
      <c r="N143" s="22"/>
      <c r="O143" s="22"/>
      <c r="P143" s="22"/>
      <c r="Q143" s="22"/>
      <c r="R143" s="22"/>
      <c r="S143" s="22"/>
      <c r="T143" s="22"/>
      <c r="U143" s="22"/>
      <c r="V143" s="22"/>
      <c r="W143" s="22"/>
      <c r="X143" s="22"/>
      <c r="Y143" s="22"/>
      <c r="Z143" s="22"/>
      <c r="AA143" s="22"/>
      <c r="AB143" s="22"/>
      <c r="AC143" s="22"/>
      <c r="AD143" s="22"/>
      <c r="AE143" s="22"/>
    </row>
    <row r="144" spans="2:31" s="21" customFormat="1" ht="26.25" customHeight="1" x14ac:dyDescent="0.25">
      <c r="B144" s="29">
        <v>141</v>
      </c>
      <c r="C144" s="30"/>
      <c r="D144" s="18"/>
      <c r="E144" s="18"/>
      <c r="F144" s="19"/>
      <c r="G144" s="19"/>
      <c r="H144" s="25"/>
      <c r="I144" s="25"/>
      <c r="J144" s="24" t="str">
        <f>IF(F144="","",IF(AND(Percentis!$J$5&gt;=B144,F144&gt;=8,I144="SIM"),"Muito bom","BOM"))</f>
        <v/>
      </c>
      <c r="K144" s="22"/>
      <c r="L144" s="22"/>
      <c r="M144" s="22"/>
      <c r="N144" s="22"/>
      <c r="O144" s="22"/>
      <c r="P144" s="22"/>
      <c r="Q144" s="22"/>
      <c r="R144" s="22"/>
      <c r="S144" s="22"/>
      <c r="T144" s="22"/>
      <c r="U144" s="22"/>
      <c r="V144" s="22"/>
      <c r="W144" s="22"/>
      <c r="X144" s="22"/>
      <c r="Y144" s="22"/>
      <c r="Z144" s="22"/>
      <c r="AA144" s="22"/>
      <c r="AB144" s="22"/>
      <c r="AC144" s="22"/>
      <c r="AD144" s="22"/>
      <c r="AE144" s="22"/>
    </row>
    <row r="145" spans="2:31" s="21" customFormat="1" ht="26.25" customHeight="1" x14ac:dyDescent="0.25">
      <c r="B145" s="29">
        <v>142</v>
      </c>
      <c r="C145" s="30"/>
      <c r="D145" s="18"/>
      <c r="E145" s="18"/>
      <c r="F145" s="19"/>
      <c r="G145" s="19"/>
      <c r="H145" s="25"/>
      <c r="I145" s="25"/>
      <c r="J145" s="24" t="str">
        <f>IF(F145="","",IF(AND(Percentis!$J$5&gt;=B145,F145&gt;=8,I145="SIM"),"Muito bom","BOM"))</f>
        <v/>
      </c>
      <c r="K145" s="22"/>
      <c r="L145" s="22"/>
      <c r="M145" s="22"/>
      <c r="N145" s="22"/>
      <c r="O145" s="22"/>
      <c r="P145" s="22"/>
      <c r="Q145" s="22"/>
      <c r="R145" s="22"/>
      <c r="S145" s="22"/>
      <c r="T145" s="22"/>
      <c r="U145" s="22"/>
      <c r="V145" s="22"/>
      <c r="W145" s="22"/>
      <c r="X145" s="22"/>
      <c r="Y145" s="22"/>
      <c r="Z145" s="22"/>
      <c r="AA145" s="22"/>
      <c r="AB145" s="22"/>
      <c r="AC145" s="22"/>
      <c r="AD145" s="22"/>
      <c r="AE145" s="22"/>
    </row>
    <row r="146" spans="2:31" s="21" customFormat="1" ht="26.25" customHeight="1" x14ac:dyDescent="0.25">
      <c r="B146" s="29">
        <v>143</v>
      </c>
      <c r="C146" s="30"/>
      <c r="D146" s="18"/>
      <c r="E146" s="18"/>
      <c r="F146" s="19"/>
      <c r="G146" s="19"/>
      <c r="H146" s="25"/>
      <c r="I146" s="25"/>
      <c r="J146" s="24" t="str">
        <f>IF(F146="","",IF(AND(Percentis!$J$5&gt;=B146,F146&gt;=8,I146="SIM"),"Muito bom","BOM"))</f>
        <v/>
      </c>
      <c r="K146" s="22"/>
      <c r="L146" s="22"/>
      <c r="M146" s="22"/>
      <c r="N146" s="22"/>
      <c r="O146" s="22"/>
      <c r="P146" s="22"/>
      <c r="Q146" s="22"/>
      <c r="R146" s="22"/>
      <c r="S146" s="22"/>
      <c r="T146" s="22"/>
      <c r="U146" s="22"/>
      <c r="V146" s="22"/>
      <c r="W146" s="22"/>
      <c r="X146" s="22"/>
      <c r="Y146" s="22"/>
      <c r="Z146" s="22"/>
      <c r="AA146" s="22"/>
      <c r="AB146" s="22"/>
      <c r="AC146" s="22"/>
      <c r="AD146" s="22"/>
      <c r="AE146" s="22"/>
    </row>
    <row r="147" spans="2:31" s="21" customFormat="1" ht="26.25" customHeight="1" x14ac:dyDescent="0.25">
      <c r="B147" s="29">
        <v>144</v>
      </c>
      <c r="C147" s="30"/>
      <c r="D147" s="18"/>
      <c r="E147" s="18"/>
      <c r="F147" s="19"/>
      <c r="G147" s="19"/>
      <c r="H147" s="25"/>
      <c r="I147" s="25"/>
      <c r="J147" s="24" t="str">
        <f>IF(F147="","",IF(AND(Percentis!$J$5&gt;=B147,F147&gt;=8,I147="SIM"),"Muito bom","BOM"))</f>
        <v/>
      </c>
      <c r="K147" s="22"/>
      <c r="L147" s="22"/>
      <c r="M147" s="22"/>
      <c r="N147" s="22"/>
      <c r="O147" s="22"/>
      <c r="P147" s="22"/>
      <c r="Q147" s="22"/>
      <c r="R147" s="22"/>
      <c r="S147" s="22"/>
      <c r="T147" s="22"/>
      <c r="U147" s="22"/>
      <c r="V147" s="22"/>
      <c r="W147" s="22"/>
      <c r="X147" s="22"/>
      <c r="Y147" s="22"/>
      <c r="Z147" s="22"/>
      <c r="AA147" s="22"/>
      <c r="AB147" s="22"/>
      <c r="AC147" s="22"/>
      <c r="AD147" s="22"/>
      <c r="AE147" s="22"/>
    </row>
    <row r="148" spans="2:31" s="21" customFormat="1" ht="26.25" customHeight="1" x14ac:dyDescent="0.25">
      <c r="B148" s="29">
        <v>145</v>
      </c>
      <c r="C148" s="30"/>
      <c r="D148" s="18"/>
      <c r="E148" s="18"/>
      <c r="F148" s="19"/>
      <c r="G148" s="19"/>
      <c r="H148" s="25"/>
      <c r="I148" s="25"/>
      <c r="J148" s="24" t="str">
        <f>IF(F148="","",IF(AND(Percentis!$J$5&gt;=B148,F148&gt;=8,I148="SIM"),"Muito bom","BOM"))</f>
        <v/>
      </c>
      <c r="K148" s="22"/>
      <c r="L148" s="22"/>
      <c r="M148" s="22"/>
      <c r="N148" s="22"/>
      <c r="O148" s="22"/>
      <c r="P148" s="22"/>
      <c r="Q148" s="22"/>
      <c r="R148" s="22"/>
      <c r="S148" s="22"/>
      <c r="T148" s="22"/>
      <c r="U148" s="22"/>
      <c r="V148" s="22"/>
      <c r="W148" s="22"/>
      <c r="X148" s="22"/>
      <c r="Y148" s="22"/>
      <c r="Z148" s="22"/>
      <c r="AA148" s="22"/>
      <c r="AB148" s="22"/>
      <c r="AC148" s="22"/>
      <c r="AD148" s="22"/>
      <c r="AE148" s="22"/>
    </row>
    <row r="149" spans="2:31" s="21" customFormat="1" ht="26.25" customHeight="1" x14ac:dyDescent="0.25">
      <c r="B149" s="29">
        <v>146</v>
      </c>
      <c r="C149" s="30"/>
      <c r="D149" s="18"/>
      <c r="E149" s="18"/>
      <c r="F149" s="19"/>
      <c r="G149" s="19"/>
      <c r="H149" s="25"/>
      <c r="I149" s="25"/>
      <c r="J149" s="24" t="str">
        <f>IF(F149="","",IF(AND(Percentis!$J$5&gt;=B149,F149&gt;=8,I149="SIM"),"Muito bom","BOM"))</f>
        <v/>
      </c>
      <c r="K149" s="22"/>
      <c r="L149" s="22"/>
      <c r="M149" s="22"/>
      <c r="N149" s="22"/>
      <c r="O149" s="22"/>
      <c r="P149" s="22"/>
      <c r="Q149" s="22"/>
      <c r="R149" s="22"/>
      <c r="S149" s="22"/>
      <c r="T149" s="22"/>
      <c r="U149" s="22"/>
      <c r="V149" s="22"/>
      <c r="W149" s="22"/>
      <c r="X149" s="22"/>
      <c r="Y149" s="22"/>
      <c r="Z149" s="22"/>
      <c r="AA149" s="22"/>
      <c r="AB149" s="22"/>
      <c r="AC149" s="22"/>
      <c r="AD149" s="22"/>
      <c r="AE149" s="22"/>
    </row>
    <row r="150" spans="2:31" s="21" customFormat="1" ht="26.25" customHeight="1" x14ac:dyDescent="0.25">
      <c r="B150" s="29">
        <v>147</v>
      </c>
      <c r="C150" s="30"/>
      <c r="D150" s="18"/>
      <c r="E150" s="18"/>
      <c r="F150" s="19"/>
      <c r="G150" s="19"/>
      <c r="H150" s="25"/>
      <c r="I150" s="25"/>
      <c r="J150" s="24" t="str">
        <f>IF(F150="","",IF(AND(Percentis!$J$5&gt;=B150,F150&gt;=8,I150="SIM"),"Muito bom","BOM"))</f>
        <v/>
      </c>
      <c r="K150" s="22"/>
      <c r="L150" s="22"/>
      <c r="M150" s="22"/>
      <c r="N150" s="22"/>
      <c r="O150" s="22"/>
      <c r="P150" s="22"/>
      <c r="Q150" s="22"/>
      <c r="R150" s="22"/>
      <c r="S150" s="22"/>
      <c r="T150" s="22"/>
      <c r="U150" s="22"/>
      <c r="V150" s="22"/>
      <c r="W150" s="22"/>
      <c r="X150" s="22"/>
      <c r="Y150" s="22"/>
      <c r="Z150" s="22"/>
      <c r="AA150" s="22"/>
      <c r="AB150" s="22"/>
      <c r="AC150" s="22"/>
      <c r="AD150" s="22"/>
      <c r="AE150" s="22"/>
    </row>
    <row r="151" spans="2:31" s="21" customFormat="1" ht="26.25" customHeight="1" x14ac:dyDescent="0.25">
      <c r="B151" s="29">
        <v>148</v>
      </c>
      <c r="C151" s="30"/>
      <c r="D151" s="18"/>
      <c r="E151" s="18"/>
      <c r="F151" s="19"/>
      <c r="G151" s="19"/>
      <c r="H151" s="25"/>
      <c r="I151" s="25"/>
      <c r="J151" s="24" t="str">
        <f>IF(F151="","",IF(AND(Percentis!$J$5&gt;=B151,F151&gt;=8,I151="SIM"),"Muito bom","BOM"))</f>
        <v/>
      </c>
      <c r="K151" s="22"/>
      <c r="L151" s="22"/>
      <c r="M151" s="22"/>
      <c r="N151" s="22"/>
      <c r="O151" s="22"/>
      <c r="P151" s="22"/>
      <c r="Q151" s="22"/>
      <c r="R151" s="22"/>
      <c r="S151" s="22"/>
      <c r="T151" s="22"/>
      <c r="U151" s="22"/>
      <c r="V151" s="22"/>
      <c r="W151" s="22"/>
      <c r="X151" s="22"/>
      <c r="Y151" s="22"/>
      <c r="Z151" s="22"/>
      <c r="AA151" s="22"/>
      <c r="AB151" s="22"/>
      <c r="AC151" s="22"/>
      <c r="AD151" s="22"/>
      <c r="AE151" s="22"/>
    </row>
    <row r="152" spans="2:31" s="21" customFormat="1" ht="26.25" customHeight="1" x14ac:dyDescent="0.25">
      <c r="B152" s="29">
        <v>149</v>
      </c>
      <c r="C152" s="30"/>
      <c r="D152" s="18"/>
      <c r="E152" s="18"/>
      <c r="F152" s="19"/>
      <c r="G152" s="19"/>
      <c r="H152" s="25"/>
      <c r="I152" s="25"/>
      <c r="J152" s="24" t="str">
        <f>IF(F152="","",IF(AND(Percentis!$J$5&gt;=B152,F152&gt;=8,I152="SIM"),"Muito bom","BOM"))</f>
        <v/>
      </c>
      <c r="K152" s="22"/>
      <c r="L152" s="22"/>
      <c r="M152" s="22"/>
      <c r="N152" s="22"/>
      <c r="O152" s="22"/>
      <c r="P152" s="22"/>
      <c r="Q152" s="22"/>
      <c r="R152" s="22"/>
      <c r="S152" s="22"/>
      <c r="T152" s="22"/>
      <c r="U152" s="22"/>
      <c r="V152" s="22"/>
      <c r="W152" s="22"/>
      <c r="X152" s="22"/>
      <c r="Y152" s="22"/>
      <c r="Z152" s="22"/>
      <c r="AA152" s="22"/>
      <c r="AB152" s="22"/>
      <c r="AC152" s="22"/>
      <c r="AD152" s="22"/>
      <c r="AE152" s="22"/>
    </row>
    <row r="153" spans="2:31" s="21" customFormat="1" ht="26.25" customHeight="1" x14ac:dyDescent="0.25">
      <c r="B153" s="29">
        <v>150</v>
      </c>
      <c r="C153" s="30"/>
      <c r="D153" s="18"/>
      <c r="E153" s="18"/>
      <c r="F153" s="19"/>
      <c r="G153" s="19"/>
      <c r="H153" s="25"/>
      <c r="I153" s="25"/>
      <c r="J153" s="24" t="str">
        <f>IF(F153="","",IF(AND(Percentis!$J$5&gt;=B153,F153&gt;=8,I153="SIM"),"Muito bom","BOM"))</f>
        <v/>
      </c>
      <c r="K153" s="22"/>
      <c r="L153" s="22"/>
      <c r="M153" s="22"/>
      <c r="N153" s="22"/>
      <c r="O153" s="22"/>
      <c r="P153" s="22"/>
      <c r="Q153" s="22"/>
      <c r="R153" s="22"/>
      <c r="S153" s="22"/>
      <c r="T153" s="22"/>
      <c r="U153" s="22"/>
      <c r="V153" s="22"/>
      <c r="W153" s="22"/>
      <c r="X153" s="22"/>
      <c r="Y153" s="22"/>
      <c r="Z153" s="22"/>
      <c r="AA153" s="22"/>
      <c r="AB153" s="22"/>
      <c r="AC153" s="22"/>
      <c r="AD153" s="22"/>
      <c r="AE153" s="22"/>
    </row>
    <row r="154" spans="2:31" s="21" customFormat="1" ht="26.25" customHeight="1" x14ac:dyDescent="0.25">
      <c r="B154" s="58">
        <v>151</v>
      </c>
      <c r="C154" s="30"/>
      <c r="D154" s="18"/>
      <c r="E154" s="18"/>
      <c r="F154" s="19"/>
      <c r="G154" s="19"/>
      <c r="H154" s="25"/>
      <c r="I154" s="25"/>
      <c r="J154" s="24" t="str">
        <f>IF(F154="","",IF(AND(Percentis!$J$5&gt;=B154,F154&gt;=8,I154="SIM"),"Muito bom","BOM"))</f>
        <v/>
      </c>
      <c r="K154" s="22"/>
      <c r="L154" s="22"/>
      <c r="M154" s="22"/>
      <c r="N154" s="22"/>
      <c r="O154" s="22"/>
      <c r="P154" s="22"/>
      <c r="Q154" s="22"/>
      <c r="R154" s="22"/>
      <c r="S154" s="22"/>
      <c r="T154" s="22"/>
      <c r="U154" s="22"/>
      <c r="V154" s="22"/>
      <c r="W154" s="22"/>
      <c r="X154" s="22"/>
      <c r="Y154" s="22"/>
      <c r="Z154" s="22"/>
      <c r="AA154" s="22"/>
      <c r="AB154" s="22"/>
      <c r="AC154" s="22"/>
      <c r="AD154" s="22"/>
      <c r="AE154" s="22"/>
    </row>
    <row r="155" spans="2:31" s="21" customFormat="1" ht="26.25" customHeight="1" x14ac:dyDescent="0.25">
      <c r="B155" s="58">
        <v>152</v>
      </c>
      <c r="C155" s="30"/>
      <c r="D155" s="18"/>
      <c r="E155" s="18"/>
      <c r="F155" s="19"/>
      <c r="G155" s="19"/>
      <c r="H155" s="25"/>
      <c r="I155" s="25"/>
      <c r="J155" s="24" t="str">
        <f>IF(F155="","",IF(AND(Percentis!$J$5&gt;=B155,F155&gt;=8,I155="SIM"),"Muito bom","BOM"))</f>
        <v/>
      </c>
      <c r="K155" s="22"/>
      <c r="L155" s="22"/>
      <c r="M155" s="22"/>
      <c r="N155" s="22"/>
      <c r="O155" s="22"/>
      <c r="P155" s="22"/>
      <c r="Q155" s="22"/>
      <c r="R155" s="22"/>
      <c r="S155" s="22"/>
      <c r="T155" s="22"/>
      <c r="U155" s="22"/>
      <c r="V155" s="22"/>
      <c r="W155" s="22"/>
      <c r="X155" s="22"/>
      <c r="Y155" s="22"/>
      <c r="Z155" s="22"/>
      <c r="AA155" s="22"/>
      <c r="AB155" s="22"/>
      <c r="AC155" s="22"/>
      <c r="AD155" s="22"/>
      <c r="AE155" s="22"/>
    </row>
    <row r="156" spans="2:31" s="21" customFormat="1" ht="26.25" customHeight="1" x14ac:dyDescent="0.25">
      <c r="B156" s="58">
        <v>153</v>
      </c>
      <c r="C156" s="30"/>
      <c r="D156" s="18"/>
      <c r="E156" s="18"/>
      <c r="F156" s="19"/>
      <c r="G156" s="19"/>
      <c r="H156" s="25"/>
      <c r="I156" s="25"/>
      <c r="J156" s="24" t="str">
        <f>IF(F156="","",IF(AND(Percentis!$J$5&gt;=B156,F156&gt;=8,I156="SIM"),"Muito bom","BOM"))</f>
        <v/>
      </c>
      <c r="K156" s="22"/>
      <c r="L156" s="22"/>
      <c r="M156" s="22"/>
      <c r="N156" s="22"/>
      <c r="O156" s="22"/>
      <c r="P156" s="22"/>
      <c r="Q156" s="22"/>
      <c r="R156" s="22"/>
      <c r="S156" s="22"/>
      <c r="T156" s="22"/>
      <c r="U156" s="22"/>
      <c r="V156" s="22"/>
      <c r="W156" s="22"/>
      <c r="X156" s="22"/>
      <c r="Y156" s="22"/>
      <c r="Z156" s="22"/>
      <c r="AA156" s="22"/>
      <c r="AB156" s="22"/>
      <c r="AC156" s="22"/>
      <c r="AD156" s="22"/>
      <c r="AE156" s="22"/>
    </row>
    <row r="157" spans="2:31" s="21" customFormat="1" ht="26.25" customHeight="1" x14ac:dyDescent="0.25">
      <c r="B157" s="58">
        <v>154</v>
      </c>
      <c r="C157" s="30"/>
      <c r="D157" s="18"/>
      <c r="E157" s="18"/>
      <c r="F157" s="19"/>
      <c r="G157" s="19"/>
      <c r="H157" s="25"/>
      <c r="I157" s="25"/>
      <c r="J157" s="24" t="str">
        <f>IF(F157="","",IF(AND(Percentis!$J$5&gt;=B157,F157&gt;=8,I157="SIM"),"Muito bom","BOM"))</f>
        <v/>
      </c>
      <c r="K157" s="22"/>
      <c r="L157" s="22"/>
      <c r="M157" s="22"/>
      <c r="N157" s="22"/>
      <c r="O157" s="22"/>
      <c r="P157" s="22"/>
      <c r="Q157" s="22"/>
      <c r="R157" s="22"/>
      <c r="S157" s="22"/>
      <c r="T157" s="22"/>
      <c r="U157" s="22"/>
      <c r="V157" s="22"/>
      <c r="W157" s="22"/>
      <c r="X157" s="22"/>
      <c r="Y157" s="22"/>
      <c r="Z157" s="22"/>
      <c r="AA157" s="22"/>
      <c r="AB157" s="22"/>
      <c r="AC157" s="22"/>
      <c r="AD157" s="22"/>
      <c r="AE157" s="22"/>
    </row>
    <row r="158" spans="2:31" s="21" customFormat="1" ht="26.25" customHeight="1" x14ac:dyDescent="0.25">
      <c r="B158" s="58">
        <v>155</v>
      </c>
      <c r="C158" s="30"/>
      <c r="D158" s="18"/>
      <c r="E158" s="18"/>
      <c r="F158" s="19"/>
      <c r="G158" s="19"/>
      <c r="H158" s="25"/>
      <c r="I158" s="25"/>
      <c r="J158" s="24" t="str">
        <f>IF(F158="","",IF(AND(Percentis!$J$5&gt;=B158,F158&gt;=8,I158="SIM"),"Muito bom","BOM"))</f>
        <v/>
      </c>
      <c r="K158" s="22"/>
      <c r="L158" s="22"/>
      <c r="M158" s="22"/>
      <c r="N158" s="22"/>
      <c r="O158" s="22"/>
      <c r="P158" s="22"/>
      <c r="Q158" s="22"/>
      <c r="R158" s="22"/>
      <c r="S158" s="22"/>
      <c r="T158" s="22"/>
      <c r="U158" s="22"/>
      <c r="V158" s="22"/>
      <c r="W158" s="22"/>
      <c r="X158" s="22"/>
      <c r="Y158" s="22"/>
      <c r="Z158" s="22"/>
      <c r="AA158" s="22"/>
      <c r="AB158" s="22"/>
      <c r="AC158" s="22"/>
      <c r="AD158" s="22"/>
      <c r="AE158" s="22"/>
    </row>
    <row r="159" spans="2:31" s="21" customFormat="1" ht="26.25" customHeight="1" x14ac:dyDescent="0.25">
      <c r="B159" s="58">
        <v>156</v>
      </c>
      <c r="C159" s="30"/>
      <c r="D159" s="18"/>
      <c r="E159" s="18"/>
      <c r="F159" s="19"/>
      <c r="G159" s="19"/>
      <c r="H159" s="25"/>
      <c r="I159" s="25"/>
      <c r="J159" s="24" t="str">
        <f>IF(F159="","",IF(AND(Percentis!$J$5&gt;=B159,F159&gt;=8,I159="SIM"),"Muito bom","BOM"))</f>
        <v/>
      </c>
      <c r="K159" s="22"/>
      <c r="L159" s="22"/>
      <c r="M159" s="22"/>
      <c r="N159" s="22"/>
      <c r="O159" s="22"/>
      <c r="P159" s="22"/>
      <c r="Q159" s="22"/>
      <c r="R159" s="22"/>
      <c r="S159" s="22"/>
      <c r="T159" s="22"/>
      <c r="U159" s="22"/>
      <c r="V159" s="22"/>
      <c r="W159" s="22"/>
      <c r="X159" s="22"/>
      <c r="Y159" s="22"/>
      <c r="Z159" s="22"/>
      <c r="AA159" s="22"/>
      <c r="AB159" s="22"/>
      <c r="AC159" s="22"/>
      <c r="AD159" s="22"/>
      <c r="AE159" s="22"/>
    </row>
    <row r="160" spans="2:31" s="21" customFormat="1" ht="26.25" customHeight="1" x14ac:dyDescent="0.25">
      <c r="B160" s="58">
        <v>157</v>
      </c>
      <c r="C160" s="30"/>
      <c r="D160" s="18"/>
      <c r="E160" s="18"/>
      <c r="F160" s="19"/>
      <c r="G160" s="19"/>
      <c r="H160" s="25"/>
      <c r="I160" s="25"/>
      <c r="J160" s="24" t="str">
        <f>IF(F160="","",IF(AND(Percentis!$J$5&gt;=B160,F160&gt;=8,I160="SIM"),"Muito bom","BOM"))</f>
        <v/>
      </c>
      <c r="K160" s="22"/>
      <c r="L160" s="22"/>
      <c r="M160" s="22"/>
      <c r="N160" s="22"/>
      <c r="O160" s="22"/>
      <c r="P160" s="22"/>
      <c r="Q160" s="22"/>
      <c r="R160" s="22"/>
      <c r="S160" s="22"/>
      <c r="T160" s="22"/>
      <c r="U160" s="22"/>
      <c r="V160" s="22"/>
      <c r="W160" s="22"/>
      <c r="X160" s="22"/>
      <c r="Y160" s="22"/>
      <c r="Z160" s="22"/>
      <c r="AA160" s="22"/>
      <c r="AB160" s="22"/>
      <c r="AC160" s="22"/>
      <c r="AD160" s="22"/>
      <c r="AE160" s="22"/>
    </row>
    <row r="161" spans="2:31" s="21" customFormat="1" ht="26.25" customHeight="1" x14ac:dyDescent="0.25">
      <c r="B161" s="58">
        <v>158</v>
      </c>
      <c r="C161" s="30"/>
      <c r="D161" s="18"/>
      <c r="E161" s="18"/>
      <c r="F161" s="19"/>
      <c r="G161" s="19"/>
      <c r="H161" s="25"/>
      <c r="I161" s="25"/>
      <c r="J161" s="24" t="str">
        <f>IF(F161="","",IF(AND(Percentis!$J$5&gt;=B161,F161&gt;=8,I161="SIM"),"Muito bom","BOM"))</f>
        <v/>
      </c>
      <c r="K161" s="22"/>
      <c r="L161" s="22"/>
      <c r="M161" s="22"/>
      <c r="N161" s="22"/>
      <c r="O161" s="22"/>
      <c r="P161" s="22"/>
      <c r="Q161" s="22"/>
      <c r="R161" s="22"/>
      <c r="S161" s="22"/>
      <c r="T161" s="22"/>
      <c r="U161" s="22"/>
      <c r="V161" s="22"/>
      <c r="W161" s="22"/>
      <c r="X161" s="22"/>
      <c r="Y161" s="22"/>
      <c r="Z161" s="22"/>
      <c r="AA161" s="22"/>
      <c r="AB161" s="22"/>
      <c r="AC161" s="22"/>
      <c r="AD161" s="22"/>
      <c r="AE161" s="22"/>
    </row>
    <row r="162" spans="2:31" s="21" customFormat="1" ht="26.25" customHeight="1" x14ac:dyDescent="0.25">
      <c r="B162" s="58">
        <v>159</v>
      </c>
      <c r="C162" s="30"/>
      <c r="D162" s="18"/>
      <c r="E162" s="18"/>
      <c r="F162" s="19"/>
      <c r="G162" s="19"/>
      <c r="H162" s="25"/>
      <c r="I162" s="25"/>
      <c r="J162" s="24" t="str">
        <f>IF(F162="","",IF(AND(Percentis!$J$5&gt;=B162,F162&gt;=8,I162="SIM"),"Muito bom","BOM"))</f>
        <v/>
      </c>
      <c r="K162" s="22"/>
      <c r="L162" s="22"/>
      <c r="M162" s="22"/>
      <c r="N162" s="22"/>
      <c r="O162" s="22"/>
      <c r="P162" s="22"/>
      <c r="Q162" s="22"/>
      <c r="R162" s="22"/>
      <c r="S162" s="22"/>
      <c r="T162" s="22"/>
      <c r="U162" s="22"/>
      <c r="V162" s="22"/>
      <c r="W162" s="22"/>
      <c r="X162" s="22"/>
      <c r="Y162" s="22"/>
      <c r="Z162" s="22"/>
      <c r="AA162" s="22"/>
      <c r="AB162" s="22"/>
      <c r="AC162" s="22"/>
      <c r="AD162" s="22"/>
      <c r="AE162" s="22"/>
    </row>
    <row r="163" spans="2:31" s="21" customFormat="1" ht="26.25" customHeight="1" x14ac:dyDescent="0.25">
      <c r="B163" s="58">
        <v>160</v>
      </c>
      <c r="C163" s="30"/>
      <c r="D163" s="18"/>
      <c r="E163" s="18"/>
      <c r="F163" s="19"/>
      <c r="G163" s="19"/>
      <c r="H163" s="25"/>
      <c r="I163" s="25"/>
      <c r="J163" s="24" t="str">
        <f>IF(F163="","",IF(AND(Percentis!$J$5&gt;=B163,F163&gt;=8,I163="SIM"),"Muito bom","BOM"))</f>
        <v/>
      </c>
      <c r="K163" s="22"/>
      <c r="L163" s="22"/>
      <c r="M163" s="22"/>
      <c r="N163" s="22"/>
      <c r="O163" s="22"/>
      <c r="P163" s="22"/>
      <c r="Q163" s="22"/>
      <c r="R163" s="22"/>
      <c r="S163" s="22"/>
      <c r="T163" s="22"/>
      <c r="U163" s="22"/>
      <c r="V163" s="22"/>
      <c r="W163" s="22"/>
      <c r="X163" s="22"/>
      <c r="Y163" s="22"/>
      <c r="Z163" s="22"/>
      <c r="AA163" s="22"/>
      <c r="AB163" s="22"/>
      <c r="AC163" s="22"/>
      <c r="AD163" s="22"/>
      <c r="AE163" s="22"/>
    </row>
    <row r="164" spans="2:31" s="21" customFormat="1" ht="26.25" customHeight="1" x14ac:dyDescent="0.25">
      <c r="B164" s="58">
        <v>161</v>
      </c>
      <c r="C164" s="30"/>
      <c r="D164" s="18"/>
      <c r="E164" s="18"/>
      <c r="F164" s="19"/>
      <c r="G164" s="19"/>
      <c r="H164" s="25"/>
      <c r="I164" s="25"/>
      <c r="J164" s="24" t="str">
        <f>IF(F164="","",IF(AND(Percentis!$J$5&gt;=B164,F164&gt;=8,I164="SIM"),"Muito bom","BOM"))</f>
        <v/>
      </c>
      <c r="K164" s="22"/>
      <c r="L164" s="22"/>
      <c r="M164" s="22"/>
      <c r="N164" s="22"/>
      <c r="O164" s="22"/>
      <c r="P164" s="22"/>
      <c r="Q164" s="22"/>
      <c r="R164" s="22"/>
      <c r="S164" s="22"/>
      <c r="T164" s="22"/>
      <c r="U164" s="22"/>
      <c r="V164" s="22"/>
      <c r="W164" s="22"/>
      <c r="X164" s="22"/>
      <c r="Y164" s="22"/>
      <c r="Z164" s="22"/>
      <c r="AA164" s="22"/>
      <c r="AB164" s="22"/>
      <c r="AC164" s="22"/>
      <c r="AD164" s="22"/>
      <c r="AE164" s="22"/>
    </row>
    <row r="165" spans="2:31" s="21" customFormat="1" ht="26.25" customHeight="1" x14ac:dyDescent="0.25">
      <c r="B165" s="58">
        <v>162</v>
      </c>
      <c r="C165" s="30"/>
      <c r="D165" s="18"/>
      <c r="E165" s="18"/>
      <c r="F165" s="19"/>
      <c r="G165" s="19"/>
      <c r="H165" s="25"/>
      <c r="I165" s="25"/>
      <c r="J165" s="24" t="str">
        <f>IF(F165="","",IF(AND(Percentis!$J$5&gt;=B165,F165&gt;=8,I165="SIM"),"Muito bom","BOM"))</f>
        <v/>
      </c>
      <c r="K165" s="22"/>
      <c r="L165" s="22"/>
      <c r="M165" s="22"/>
      <c r="N165" s="22"/>
      <c r="O165" s="22"/>
      <c r="P165" s="22"/>
      <c r="Q165" s="22"/>
      <c r="R165" s="22"/>
      <c r="S165" s="22"/>
      <c r="T165" s="22"/>
      <c r="U165" s="22"/>
      <c r="V165" s="22"/>
      <c r="W165" s="22"/>
      <c r="X165" s="22"/>
      <c r="Y165" s="22"/>
      <c r="Z165" s="22"/>
      <c r="AA165" s="22"/>
      <c r="AB165" s="22"/>
      <c r="AC165" s="22"/>
      <c r="AD165" s="22"/>
      <c r="AE165" s="22"/>
    </row>
    <row r="166" spans="2:31" s="21" customFormat="1" ht="26.25" customHeight="1" x14ac:dyDescent="0.25">
      <c r="B166" s="58">
        <v>163</v>
      </c>
      <c r="C166" s="30"/>
      <c r="D166" s="18"/>
      <c r="E166" s="18"/>
      <c r="F166" s="19"/>
      <c r="G166" s="19"/>
      <c r="H166" s="25"/>
      <c r="I166" s="25"/>
      <c r="J166" s="24" t="str">
        <f>IF(F166="","",IF(AND(Percentis!$J$5&gt;=B166,F166&gt;=8,I166="SIM"),"Muito bom","BOM"))</f>
        <v/>
      </c>
      <c r="K166" s="22"/>
      <c r="L166" s="22"/>
      <c r="M166" s="22"/>
      <c r="N166" s="22"/>
      <c r="O166" s="22"/>
      <c r="P166" s="22"/>
      <c r="Q166" s="22"/>
      <c r="R166" s="22"/>
      <c r="S166" s="22"/>
      <c r="T166" s="22"/>
      <c r="U166" s="22"/>
      <c r="V166" s="22"/>
      <c r="W166" s="22"/>
      <c r="X166" s="22"/>
      <c r="Y166" s="22"/>
      <c r="Z166" s="22"/>
      <c r="AA166" s="22"/>
      <c r="AB166" s="22"/>
      <c r="AC166" s="22"/>
      <c r="AD166" s="22"/>
      <c r="AE166" s="22"/>
    </row>
    <row r="167" spans="2:31" s="21" customFormat="1" ht="26.25" customHeight="1" x14ac:dyDescent="0.25">
      <c r="B167" s="58">
        <v>164</v>
      </c>
      <c r="C167" s="30"/>
      <c r="D167" s="18"/>
      <c r="E167" s="18"/>
      <c r="F167" s="19"/>
      <c r="G167" s="19"/>
      <c r="H167" s="25"/>
      <c r="I167" s="25"/>
      <c r="J167" s="24" t="str">
        <f>IF(F167="","",IF(AND(Percentis!$J$5&gt;=B167,F167&gt;=8,I167="SIM"),"Muito bom","BOM"))</f>
        <v/>
      </c>
      <c r="K167" s="22"/>
      <c r="L167" s="22"/>
      <c r="M167" s="22"/>
      <c r="N167" s="22"/>
      <c r="O167" s="22"/>
      <c r="P167" s="22"/>
      <c r="Q167" s="22"/>
      <c r="R167" s="22"/>
      <c r="S167" s="22"/>
      <c r="T167" s="22"/>
      <c r="U167" s="22"/>
      <c r="V167" s="22"/>
      <c r="W167" s="22"/>
      <c r="X167" s="22"/>
      <c r="Y167" s="22"/>
      <c r="Z167" s="22"/>
      <c r="AA167" s="22"/>
      <c r="AB167" s="22"/>
      <c r="AC167" s="22"/>
      <c r="AD167" s="22"/>
      <c r="AE167" s="22"/>
    </row>
    <row r="168" spans="2:31" s="21" customFormat="1" ht="26.25" customHeight="1" x14ac:dyDescent="0.25">
      <c r="B168" s="58">
        <v>165</v>
      </c>
      <c r="C168" s="30"/>
      <c r="D168" s="18"/>
      <c r="E168" s="18"/>
      <c r="F168" s="19"/>
      <c r="G168" s="19"/>
      <c r="H168" s="25"/>
      <c r="I168" s="25"/>
      <c r="J168" s="24" t="str">
        <f>IF(F168="","",IF(AND(Percentis!$J$5&gt;=B168,F168&gt;=8,I168="SIM"),"Muito bom","BOM"))</f>
        <v/>
      </c>
      <c r="K168" s="22"/>
      <c r="L168" s="22"/>
      <c r="M168" s="22"/>
      <c r="N168" s="22"/>
      <c r="O168" s="22"/>
      <c r="P168" s="22"/>
      <c r="Q168" s="22"/>
      <c r="R168" s="22"/>
      <c r="S168" s="22"/>
      <c r="T168" s="22"/>
      <c r="U168" s="22"/>
      <c r="V168" s="22"/>
      <c r="W168" s="22"/>
      <c r="X168" s="22"/>
      <c r="Y168" s="22"/>
      <c r="Z168" s="22"/>
      <c r="AA168" s="22"/>
      <c r="AB168" s="22"/>
      <c r="AC168" s="22"/>
      <c r="AD168" s="22"/>
      <c r="AE168" s="22"/>
    </row>
    <row r="169" spans="2:31" s="21" customFormat="1" ht="26.25" customHeight="1" x14ac:dyDescent="0.25">
      <c r="B169" s="58">
        <v>166</v>
      </c>
      <c r="C169" s="30"/>
      <c r="D169" s="18"/>
      <c r="E169" s="18"/>
      <c r="F169" s="19"/>
      <c r="G169" s="19"/>
      <c r="H169" s="25"/>
      <c r="I169" s="25"/>
      <c r="J169" s="24" t="str">
        <f>IF(F169="","",IF(AND(Percentis!$J$5&gt;=B169,F169&gt;=8,I169="SIM"),"Muito bom","BOM"))</f>
        <v/>
      </c>
      <c r="K169" s="22"/>
      <c r="L169" s="22"/>
      <c r="M169" s="22"/>
      <c r="N169" s="22"/>
      <c r="O169" s="22"/>
      <c r="P169" s="22"/>
      <c r="Q169" s="22"/>
      <c r="R169" s="22"/>
      <c r="S169" s="22"/>
      <c r="T169" s="22"/>
      <c r="U169" s="22"/>
      <c r="V169" s="22"/>
      <c r="W169" s="22"/>
      <c r="X169" s="22"/>
      <c r="Y169" s="22"/>
      <c r="Z169" s="22"/>
      <c r="AA169" s="22"/>
      <c r="AB169" s="22"/>
      <c r="AC169" s="22"/>
      <c r="AD169" s="22"/>
      <c r="AE169" s="22"/>
    </row>
    <row r="170" spans="2:31" s="21" customFormat="1" ht="26.25" customHeight="1" x14ac:dyDescent="0.25">
      <c r="B170" s="58">
        <v>167</v>
      </c>
      <c r="C170" s="30"/>
      <c r="D170" s="18"/>
      <c r="E170" s="18"/>
      <c r="F170" s="19"/>
      <c r="G170" s="19"/>
      <c r="H170" s="25"/>
      <c r="I170" s="25"/>
      <c r="J170" s="24" t="str">
        <f>IF(F170="","",IF(AND(Percentis!$J$5&gt;=B170,F170&gt;=8,I170="SIM"),"Muito bom","BOM"))</f>
        <v/>
      </c>
      <c r="K170" s="22"/>
      <c r="L170" s="22"/>
      <c r="M170" s="22"/>
      <c r="N170" s="22"/>
      <c r="O170" s="22"/>
      <c r="P170" s="22"/>
      <c r="Q170" s="22"/>
      <c r="R170" s="22"/>
      <c r="S170" s="22"/>
      <c r="T170" s="22"/>
      <c r="U170" s="22"/>
      <c r="V170" s="22"/>
      <c r="W170" s="22"/>
      <c r="X170" s="22"/>
      <c r="Y170" s="22"/>
      <c r="Z170" s="22"/>
      <c r="AA170" s="22"/>
      <c r="AB170" s="22"/>
      <c r="AC170" s="22"/>
      <c r="AD170" s="22"/>
      <c r="AE170" s="22"/>
    </row>
    <row r="171" spans="2:31" s="21" customFormat="1" ht="26.25" customHeight="1" x14ac:dyDescent="0.25">
      <c r="B171" s="58">
        <v>168</v>
      </c>
      <c r="C171" s="30"/>
      <c r="D171" s="18"/>
      <c r="E171" s="18"/>
      <c r="F171" s="19"/>
      <c r="G171" s="19"/>
      <c r="H171" s="25"/>
      <c r="I171" s="25"/>
      <c r="J171" s="24" t="str">
        <f>IF(F171="","",IF(AND(Percentis!$J$5&gt;=B171,F171&gt;=8,I171="SIM"),"Muito bom","BOM"))</f>
        <v/>
      </c>
      <c r="K171" s="22"/>
      <c r="L171" s="22"/>
      <c r="M171" s="22"/>
      <c r="N171" s="22"/>
      <c r="O171" s="22"/>
      <c r="P171" s="22"/>
      <c r="Q171" s="22"/>
      <c r="R171" s="22"/>
      <c r="S171" s="22"/>
      <c r="T171" s="22"/>
      <c r="U171" s="22"/>
      <c r="V171" s="22"/>
      <c r="W171" s="22"/>
      <c r="X171" s="22"/>
      <c r="Y171" s="22"/>
      <c r="Z171" s="22"/>
      <c r="AA171" s="22"/>
      <c r="AB171" s="22"/>
      <c r="AC171" s="22"/>
      <c r="AD171" s="22"/>
      <c r="AE171" s="22"/>
    </row>
    <row r="172" spans="2:31" s="21" customFormat="1" ht="26.25" customHeight="1" x14ac:dyDescent="0.25">
      <c r="B172" s="58">
        <v>169</v>
      </c>
      <c r="C172" s="30"/>
      <c r="D172" s="18"/>
      <c r="E172" s="18"/>
      <c r="F172" s="19"/>
      <c r="G172" s="19"/>
      <c r="H172" s="25"/>
      <c r="I172" s="25"/>
      <c r="J172" s="24" t="str">
        <f>IF(F172="","",IF(AND(Percentis!$J$5&gt;=B172,F172&gt;=8,I172="SIM"),"Muito bom","BOM"))</f>
        <v/>
      </c>
      <c r="K172" s="22"/>
      <c r="L172" s="22"/>
      <c r="M172" s="22"/>
      <c r="N172" s="22"/>
      <c r="O172" s="22"/>
      <c r="P172" s="22"/>
      <c r="Q172" s="22"/>
      <c r="R172" s="22"/>
      <c r="S172" s="22"/>
      <c r="T172" s="22"/>
      <c r="U172" s="22"/>
      <c r="V172" s="22"/>
      <c r="W172" s="22"/>
      <c r="X172" s="22"/>
      <c r="Y172" s="22"/>
      <c r="Z172" s="22"/>
      <c r="AA172" s="22"/>
      <c r="AB172" s="22"/>
      <c r="AC172" s="22"/>
      <c r="AD172" s="22"/>
      <c r="AE172" s="22"/>
    </row>
    <row r="173" spans="2:31" s="21" customFormat="1" ht="26.25" customHeight="1" x14ac:dyDescent="0.25">
      <c r="B173" s="58">
        <v>170</v>
      </c>
      <c r="C173" s="30"/>
      <c r="D173" s="18"/>
      <c r="E173" s="18"/>
      <c r="F173" s="19"/>
      <c r="G173" s="19"/>
      <c r="H173" s="25"/>
      <c r="I173" s="25"/>
      <c r="J173" s="24" t="str">
        <f>IF(F173="","",IF(AND(Percentis!$J$5&gt;=B173,F173&gt;=8,I173="SIM"),"Muito bom","BOM"))</f>
        <v/>
      </c>
      <c r="K173" s="22"/>
      <c r="L173" s="22"/>
      <c r="M173" s="22"/>
      <c r="N173" s="22"/>
      <c r="O173" s="22"/>
      <c r="P173" s="22"/>
      <c r="Q173" s="22"/>
      <c r="R173" s="22"/>
      <c r="S173" s="22"/>
      <c r="T173" s="22"/>
      <c r="U173" s="22"/>
      <c r="V173" s="22"/>
      <c r="W173" s="22"/>
      <c r="X173" s="22"/>
      <c r="Y173" s="22"/>
      <c r="Z173" s="22"/>
      <c r="AA173" s="22"/>
      <c r="AB173" s="22"/>
      <c r="AC173" s="22"/>
      <c r="AD173" s="22"/>
      <c r="AE173" s="22"/>
    </row>
    <row r="174" spans="2:31" s="21" customFormat="1" ht="26.25" customHeight="1" x14ac:dyDescent="0.25">
      <c r="B174" s="58">
        <v>171</v>
      </c>
      <c r="C174" s="30"/>
      <c r="D174" s="18"/>
      <c r="E174" s="18"/>
      <c r="F174" s="19"/>
      <c r="G174" s="19"/>
      <c r="H174" s="25"/>
      <c r="I174" s="25"/>
      <c r="J174" s="24" t="str">
        <f>IF(F174="","",IF(AND(Percentis!$J$5&gt;=B174,F174&gt;=8,I174="SIM"),"Muito bom","BOM"))</f>
        <v/>
      </c>
      <c r="K174" s="22"/>
      <c r="L174" s="22"/>
      <c r="M174" s="22"/>
      <c r="N174" s="22"/>
      <c r="O174" s="22"/>
      <c r="P174" s="22"/>
      <c r="Q174" s="22"/>
      <c r="R174" s="22"/>
      <c r="S174" s="22"/>
      <c r="T174" s="22"/>
      <c r="U174" s="22"/>
      <c r="V174" s="22"/>
      <c r="W174" s="22"/>
      <c r="X174" s="22"/>
      <c r="Y174" s="22"/>
      <c r="Z174" s="22"/>
      <c r="AA174" s="22"/>
      <c r="AB174" s="22"/>
      <c r="AC174" s="22"/>
      <c r="AD174" s="22"/>
      <c r="AE174" s="22"/>
    </row>
    <row r="175" spans="2:31" s="21" customFormat="1" ht="26.25" customHeight="1" x14ac:dyDescent="0.25">
      <c r="B175" s="58">
        <v>172</v>
      </c>
      <c r="C175" s="30"/>
      <c r="D175" s="18"/>
      <c r="E175" s="18"/>
      <c r="F175" s="19"/>
      <c r="G175" s="19"/>
      <c r="H175" s="25"/>
      <c r="I175" s="25"/>
      <c r="J175" s="24" t="str">
        <f>IF(F175="","",IF(AND(Percentis!$J$5&gt;=B175,F175&gt;=8,I175="SIM"),"Muito bom","BOM"))</f>
        <v/>
      </c>
      <c r="K175" s="22"/>
      <c r="L175" s="22"/>
      <c r="M175" s="22"/>
      <c r="N175" s="22"/>
      <c r="O175" s="22"/>
      <c r="P175" s="22"/>
      <c r="Q175" s="22"/>
      <c r="R175" s="22"/>
      <c r="S175" s="22"/>
      <c r="T175" s="22"/>
      <c r="U175" s="22"/>
      <c r="V175" s="22"/>
      <c r="W175" s="22"/>
      <c r="X175" s="22"/>
      <c r="Y175" s="22"/>
      <c r="Z175" s="22"/>
      <c r="AA175" s="22"/>
      <c r="AB175" s="22"/>
      <c r="AC175" s="22"/>
      <c r="AD175" s="22"/>
      <c r="AE175" s="22"/>
    </row>
    <row r="176" spans="2:31" s="21" customFormat="1" ht="26.25" customHeight="1" x14ac:dyDescent="0.25">
      <c r="B176" s="58">
        <v>173</v>
      </c>
      <c r="C176" s="30"/>
      <c r="D176" s="18"/>
      <c r="E176" s="18"/>
      <c r="F176" s="19"/>
      <c r="G176" s="19"/>
      <c r="H176" s="25"/>
      <c r="I176" s="25"/>
      <c r="J176" s="24" t="str">
        <f>IF(F176="","",IF(AND(Percentis!$J$5&gt;=B176,F176&gt;=8,I176="SIM"),"Muito bom","BOM"))</f>
        <v/>
      </c>
      <c r="K176" s="22"/>
      <c r="L176" s="22"/>
      <c r="M176" s="22"/>
      <c r="N176" s="22"/>
      <c r="O176" s="22"/>
      <c r="P176" s="22"/>
      <c r="Q176" s="22"/>
      <c r="R176" s="22"/>
      <c r="S176" s="22"/>
      <c r="T176" s="22"/>
      <c r="U176" s="22"/>
      <c r="V176" s="22"/>
      <c r="W176" s="22"/>
      <c r="X176" s="22"/>
      <c r="Y176" s="22"/>
      <c r="Z176" s="22"/>
      <c r="AA176" s="22"/>
      <c r="AB176" s="22"/>
      <c r="AC176" s="22"/>
      <c r="AD176" s="22"/>
      <c r="AE176" s="22"/>
    </row>
    <row r="177" spans="2:31" s="21" customFormat="1" ht="26.25" customHeight="1" x14ac:dyDescent="0.25">
      <c r="B177" s="58">
        <v>174</v>
      </c>
      <c r="C177" s="30"/>
      <c r="D177" s="18"/>
      <c r="E177" s="18"/>
      <c r="F177" s="19"/>
      <c r="G177" s="19"/>
      <c r="H177" s="25"/>
      <c r="I177" s="25"/>
      <c r="J177" s="24" t="str">
        <f>IF(F177="","",IF(AND(Percentis!$J$5&gt;=B177,F177&gt;=8,I177="SIM"),"Muito bom","BOM"))</f>
        <v/>
      </c>
      <c r="K177" s="22"/>
      <c r="L177" s="22"/>
      <c r="M177" s="22"/>
      <c r="N177" s="22"/>
      <c r="O177" s="22"/>
      <c r="P177" s="22"/>
      <c r="Q177" s="22"/>
      <c r="R177" s="22"/>
      <c r="S177" s="22"/>
      <c r="T177" s="22"/>
      <c r="U177" s="22"/>
      <c r="V177" s="22"/>
      <c r="W177" s="22"/>
      <c r="X177" s="22"/>
      <c r="Y177" s="22"/>
      <c r="Z177" s="22"/>
      <c r="AA177" s="22"/>
      <c r="AB177" s="22"/>
      <c r="AC177" s="22"/>
      <c r="AD177" s="22"/>
      <c r="AE177" s="22"/>
    </row>
    <row r="178" spans="2:31" s="21" customFormat="1" ht="26.25" customHeight="1" x14ac:dyDescent="0.25">
      <c r="B178" s="58">
        <v>175</v>
      </c>
      <c r="C178" s="30"/>
      <c r="D178" s="18"/>
      <c r="E178" s="18"/>
      <c r="F178" s="19"/>
      <c r="G178" s="19"/>
      <c r="H178" s="25"/>
      <c r="I178" s="25"/>
      <c r="J178" s="24" t="str">
        <f>IF(F178="","",IF(AND(Percentis!$J$5&gt;=B178,F178&gt;=8,I178="SIM"),"Muito bom","BOM"))</f>
        <v/>
      </c>
      <c r="K178" s="22"/>
      <c r="L178" s="22"/>
      <c r="M178" s="22"/>
      <c r="N178" s="22"/>
      <c r="O178" s="22"/>
      <c r="P178" s="22"/>
      <c r="Q178" s="22"/>
      <c r="R178" s="22"/>
      <c r="S178" s="22"/>
      <c r="T178" s="22"/>
      <c r="U178" s="22"/>
      <c r="V178" s="22"/>
      <c r="W178" s="22"/>
      <c r="X178" s="22"/>
      <c r="Y178" s="22"/>
      <c r="Z178" s="22"/>
      <c r="AA178" s="22"/>
      <c r="AB178" s="22"/>
      <c r="AC178" s="22"/>
      <c r="AD178" s="22"/>
      <c r="AE178" s="22"/>
    </row>
    <row r="179" spans="2:31" s="21" customFormat="1" ht="26.25" customHeight="1" x14ac:dyDescent="0.25">
      <c r="B179" s="58">
        <v>176</v>
      </c>
      <c r="C179" s="30"/>
      <c r="D179" s="18"/>
      <c r="E179" s="18"/>
      <c r="F179" s="19"/>
      <c r="G179" s="19"/>
      <c r="H179" s="25"/>
      <c r="I179" s="25"/>
      <c r="J179" s="24" t="str">
        <f>IF(F179="","",IF(AND(Percentis!$J$5&gt;=B179,F179&gt;=8,I179="SIM"),"Muito bom","BOM"))</f>
        <v/>
      </c>
      <c r="K179" s="22"/>
      <c r="L179" s="22"/>
      <c r="M179" s="22"/>
      <c r="N179" s="22"/>
      <c r="O179" s="22"/>
      <c r="P179" s="22"/>
      <c r="Q179" s="22"/>
      <c r="R179" s="22"/>
      <c r="S179" s="22"/>
      <c r="T179" s="22"/>
      <c r="U179" s="22"/>
      <c r="V179" s="22"/>
      <c r="W179" s="22"/>
      <c r="X179" s="22"/>
      <c r="Y179" s="22"/>
      <c r="Z179" s="22"/>
      <c r="AA179" s="22"/>
      <c r="AB179" s="22"/>
      <c r="AC179" s="22"/>
      <c r="AD179" s="22"/>
      <c r="AE179" s="22"/>
    </row>
    <row r="180" spans="2:31" s="21" customFormat="1" ht="26.25" customHeight="1" x14ac:dyDescent="0.25">
      <c r="B180" s="58">
        <v>177</v>
      </c>
      <c r="C180" s="30"/>
      <c r="D180" s="18"/>
      <c r="E180" s="18"/>
      <c r="F180" s="19"/>
      <c r="G180" s="19"/>
      <c r="H180" s="25"/>
      <c r="I180" s="25"/>
      <c r="J180" s="24" t="str">
        <f>IF(F180="","",IF(AND(Percentis!$J$5&gt;=B180,F180&gt;=8,I180="SIM"),"Muito bom","BOM"))</f>
        <v/>
      </c>
      <c r="K180" s="22"/>
      <c r="L180" s="22"/>
      <c r="M180" s="22"/>
      <c r="N180" s="22"/>
      <c r="O180" s="22"/>
      <c r="P180" s="22"/>
      <c r="Q180" s="22"/>
      <c r="R180" s="22"/>
      <c r="S180" s="22"/>
      <c r="T180" s="22"/>
      <c r="U180" s="22"/>
      <c r="V180" s="22"/>
      <c r="W180" s="22"/>
      <c r="X180" s="22"/>
      <c r="Y180" s="22"/>
      <c r="Z180" s="22"/>
      <c r="AA180" s="22"/>
      <c r="AB180" s="22"/>
      <c r="AC180" s="22"/>
      <c r="AD180" s="22"/>
      <c r="AE180" s="22"/>
    </row>
    <row r="181" spans="2:31" s="21" customFormat="1" ht="26.25" customHeight="1" x14ac:dyDescent="0.25">
      <c r="B181" s="58">
        <v>178</v>
      </c>
      <c r="C181" s="30"/>
      <c r="D181" s="18"/>
      <c r="E181" s="18"/>
      <c r="F181" s="19"/>
      <c r="G181" s="19"/>
      <c r="H181" s="25"/>
      <c r="I181" s="25"/>
      <c r="J181" s="24" t="str">
        <f>IF(F181="","",IF(AND(Percentis!$J$5&gt;=B181,F181&gt;=8,I181="SIM"),"Muito bom","BOM"))</f>
        <v/>
      </c>
      <c r="K181" s="22"/>
      <c r="L181" s="22"/>
      <c r="M181" s="22"/>
      <c r="N181" s="22"/>
      <c r="O181" s="22"/>
      <c r="P181" s="22"/>
      <c r="Q181" s="22"/>
      <c r="R181" s="22"/>
      <c r="S181" s="22"/>
      <c r="T181" s="22"/>
      <c r="U181" s="22"/>
      <c r="V181" s="22"/>
      <c r="W181" s="22"/>
      <c r="X181" s="22"/>
      <c r="Y181" s="22"/>
      <c r="Z181" s="22"/>
      <c r="AA181" s="22"/>
      <c r="AB181" s="22"/>
      <c r="AC181" s="22"/>
      <c r="AD181" s="22"/>
      <c r="AE181" s="22"/>
    </row>
    <row r="182" spans="2:31" s="21" customFormat="1" ht="26.25" customHeight="1" x14ac:dyDescent="0.25">
      <c r="B182" s="58">
        <v>179</v>
      </c>
      <c r="C182" s="30"/>
      <c r="D182" s="18"/>
      <c r="E182" s="18"/>
      <c r="F182" s="19"/>
      <c r="G182" s="19"/>
      <c r="H182" s="25"/>
      <c r="I182" s="25"/>
      <c r="J182" s="24" t="str">
        <f>IF(F182="","",IF(AND(Percentis!$J$5&gt;=B182,F182&gt;=8,I182="SIM"),"Muito bom","BOM"))</f>
        <v/>
      </c>
      <c r="K182" s="22"/>
      <c r="L182" s="22"/>
      <c r="M182" s="22"/>
      <c r="N182" s="22"/>
      <c r="O182" s="22"/>
      <c r="P182" s="22"/>
      <c r="Q182" s="22"/>
      <c r="R182" s="22"/>
      <c r="S182" s="22"/>
      <c r="T182" s="22"/>
      <c r="U182" s="22"/>
      <c r="V182" s="22"/>
      <c r="W182" s="22"/>
      <c r="X182" s="22"/>
      <c r="Y182" s="22"/>
      <c r="Z182" s="22"/>
      <c r="AA182" s="22"/>
      <c r="AB182" s="22"/>
      <c r="AC182" s="22"/>
      <c r="AD182" s="22"/>
      <c r="AE182" s="22"/>
    </row>
    <row r="183" spans="2:31" s="21" customFormat="1" ht="26.25" customHeight="1" x14ac:dyDescent="0.25">
      <c r="B183" s="58">
        <v>180</v>
      </c>
      <c r="C183" s="30"/>
      <c r="D183" s="18"/>
      <c r="E183" s="18"/>
      <c r="F183" s="19"/>
      <c r="G183" s="19"/>
      <c r="H183" s="25"/>
      <c r="I183" s="25"/>
      <c r="J183" s="24" t="str">
        <f>IF(F183="","",IF(AND(Percentis!$J$5&gt;=B183,F183&gt;=8,I183="SIM"),"Muito bom","BOM"))</f>
        <v/>
      </c>
      <c r="K183" s="22"/>
      <c r="L183" s="22"/>
      <c r="M183" s="22"/>
      <c r="N183" s="22"/>
      <c r="O183" s="22"/>
      <c r="P183" s="22"/>
      <c r="Q183" s="22"/>
      <c r="R183" s="22"/>
      <c r="S183" s="22"/>
      <c r="T183" s="22"/>
      <c r="U183" s="22"/>
      <c r="V183" s="22"/>
      <c r="W183" s="22"/>
      <c r="X183" s="22"/>
      <c r="Y183" s="22"/>
      <c r="Z183" s="22"/>
      <c r="AA183" s="22"/>
      <c r="AB183" s="22"/>
      <c r="AC183" s="22"/>
      <c r="AD183" s="22"/>
      <c r="AE183" s="22"/>
    </row>
    <row r="184" spans="2:31" s="21" customFormat="1" ht="26.25" customHeight="1" x14ac:dyDescent="0.25">
      <c r="B184" s="58">
        <v>181</v>
      </c>
      <c r="C184" s="30"/>
      <c r="D184" s="18"/>
      <c r="E184" s="18"/>
      <c r="F184" s="19"/>
      <c r="G184" s="19"/>
      <c r="H184" s="25"/>
      <c r="I184" s="25"/>
      <c r="J184" s="24" t="str">
        <f>IF(F184="","",IF(AND(Percentis!$J$5&gt;=B184,F184&gt;=8,I184="SIM"),"Muito bom","BOM"))</f>
        <v/>
      </c>
      <c r="K184" s="22"/>
      <c r="L184" s="22"/>
      <c r="M184" s="22"/>
      <c r="N184" s="22"/>
      <c r="O184" s="22"/>
      <c r="P184" s="22"/>
      <c r="Q184" s="22"/>
      <c r="R184" s="22"/>
      <c r="S184" s="22"/>
      <c r="T184" s="22"/>
      <c r="U184" s="22"/>
      <c r="V184" s="22"/>
      <c r="W184" s="22"/>
      <c r="X184" s="22"/>
      <c r="Y184" s="22"/>
      <c r="Z184" s="22"/>
      <c r="AA184" s="22"/>
      <c r="AB184" s="22"/>
      <c r="AC184" s="22"/>
      <c r="AD184" s="22"/>
      <c r="AE184" s="22"/>
    </row>
    <row r="185" spans="2:31" s="21" customFormat="1" ht="26.25" customHeight="1" x14ac:dyDescent="0.25">
      <c r="B185" s="58">
        <v>182</v>
      </c>
      <c r="C185" s="30"/>
      <c r="D185" s="18"/>
      <c r="E185" s="18"/>
      <c r="F185" s="19"/>
      <c r="G185" s="19"/>
      <c r="H185" s="25"/>
      <c r="I185" s="25"/>
      <c r="J185" s="24" t="str">
        <f>IF(F185="","",IF(AND(Percentis!$J$5&gt;=B185,F185&gt;=8,I185="SIM"),"Muito bom","BOM"))</f>
        <v/>
      </c>
      <c r="K185" s="22"/>
      <c r="L185" s="22"/>
      <c r="M185" s="22"/>
      <c r="N185" s="22"/>
      <c r="O185" s="22"/>
      <c r="P185" s="22"/>
      <c r="Q185" s="22"/>
      <c r="R185" s="22"/>
      <c r="S185" s="22"/>
      <c r="T185" s="22"/>
      <c r="U185" s="22"/>
      <c r="V185" s="22"/>
      <c r="W185" s="22"/>
      <c r="X185" s="22"/>
      <c r="Y185" s="22"/>
      <c r="Z185" s="22"/>
      <c r="AA185" s="22"/>
      <c r="AB185" s="22"/>
      <c r="AC185" s="22"/>
      <c r="AD185" s="22"/>
      <c r="AE185" s="22"/>
    </row>
    <row r="186" spans="2:31" s="21" customFormat="1" ht="26.25" customHeight="1" x14ac:dyDescent="0.25">
      <c r="B186" s="58">
        <v>183</v>
      </c>
      <c r="C186" s="30"/>
      <c r="D186" s="18"/>
      <c r="E186" s="18"/>
      <c r="F186" s="19"/>
      <c r="G186" s="19"/>
      <c r="H186" s="25"/>
      <c r="I186" s="25"/>
      <c r="J186" s="24" t="str">
        <f>IF(F186="","",IF(AND(Percentis!$J$5&gt;=B186,F186&gt;=8,I186="SIM"),"Muito bom","BOM"))</f>
        <v/>
      </c>
      <c r="K186" s="22"/>
      <c r="L186" s="22"/>
      <c r="M186" s="22"/>
      <c r="N186" s="22"/>
      <c r="O186" s="22"/>
      <c r="P186" s="22"/>
      <c r="Q186" s="22"/>
      <c r="R186" s="22"/>
      <c r="S186" s="22"/>
      <c r="T186" s="22"/>
      <c r="U186" s="22"/>
      <c r="V186" s="22"/>
      <c r="W186" s="22"/>
      <c r="X186" s="22"/>
      <c r="Y186" s="22"/>
      <c r="Z186" s="22"/>
      <c r="AA186" s="22"/>
      <c r="AB186" s="22"/>
      <c r="AC186" s="22"/>
      <c r="AD186" s="22"/>
      <c r="AE186" s="22"/>
    </row>
    <row r="187" spans="2:31" s="21" customFormat="1" ht="26.25" customHeight="1" x14ac:dyDescent="0.25">
      <c r="B187" s="58">
        <v>184</v>
      </c>
      <c r="C187" s="30"/>
      <c r="D187" s="18"/>
      <c r="E187" s="18"/>
      <c r="F187" s="19"/>
      <c r="G187" s="19"/>
      <c r="H187" s="25"/>
      <c r="I187" s="25"/>
      <c r="J187" s="24" t="str">
        <f>IF(F187="","",IF(AND(Percentis!$J$5&gt;=B187,F187&gt;=8,I187="SIM"),"Muito bom","BOM"))</f>
        <v/>
      </c>
      <c r="K187" s="22"/>
      <c r="L187" s="22"/>
      <c r="M187" s="22"/>
      <c r="N187" s="22"/>
      <c r="O187" s="22"/>
      <c r="P187" s="22"/>
      <c r="Q187" s="22"/>
      <c r="R187" s="22"/>
      <c r="S187" s="22"/>
      <c r="T187" s="22"/>
      <c r="U187" s="22"/>
      <c r="V187" s="22"/>
      <c r="W187" s="22"/>
      <c r="X187" s="22"/>
      <c r="Y187" s="22"/>
      <c r="Z187" s="22"/>
      <c r="AA187" s="22"/>
      <c r="AB187" s="22"/>
      <c r="AC187" s="22"/>
      <c r="AD187" s="22"/>
      <c r="AE187" s="22"/>
    </row>
    <row r="188" spans="2:31" s="21" customFormat="1" ht="26.25" customHeight="1" x14ac:dyDescent="0.25">
      <c r="B188" s="58">
        <v>185</v>
      </c>
      <c r="C188" s="30"/>
      <c r="D188" s="18"/>
      <c r="E188" s="18"/>
      <c r="F188" s="19"/>
      <c r="G188" s="19"/>
      <c r="H188" s="25"/>
      <c r="I188" s="25"/>
      <c r="J188" s="24" t="str">
        <f>IF(F188="","",IF(AND(Percentis!$J$5&gt;=B188,F188&gt;=8,I188="SIM"),"Muito bom","BOM"))</f>
        <v/>
      </c>
      <c r="K188" s="22"/>
      <c r="L188" s="22"/>
      <c r="M188" s="22"/>
      <c r="N188" s="22"/>
      <c r="O188" s="22"/>
      <c r="P188" s="22"/>
      <c r="Q188" s="22"/>
      <c r="R188" s="22"/>
      <c r="S188" s="22"/>
      <c r="T188" s="22"/>
      <c r="U188" s="22"/>
      <c r="V188" s="22"/>
      <c r="W188" s="22"/>
      <c r="X188" s="22"/>
      <c r="Y188" s="22"/>
      <c r="Z188" s="22"/>
      <c r="AA188" s="22"/>
      <c r="AB188" s="22"/>
      <c r="AC188" s="22"/>
      <c r="AD188" s="22"/>
      <c r="AE188" s="22"/>
    </row>
    <row r="189" spans="2:31" s="21" customFormat="1" ht="26.25" customHeight="1" x14ac:dyDescent="0.25">
      <c r="B189" s="58">
        <v>186</v>
      </c>
      <c r="C189" s="30"/>
      <c r="D189" s="18"/>
      <c r="E189" s="18"/>
      <c r="F189" s="19"/>
      <c r="G189" s="19"/>
      <c r="H189" s="25"/>
      <c r="I189" s="25"/>
      <c r="J189" s="24" t="str">
        <f>IF(F189="","",IF(AND(Percentis!$J$5&gt;=B189,F189&gt;=8,I189="SIM"),"Muito bom","BOM"))</f>
        <v/>
      </c>
      <c r="K189" s="22"/>
      <c r="L189" s="22"/>
      <c r="M189" s="22"/>
      <c r="N189" s="22"/>
      <c r="O189" s="22"/>
      <c r="P189" s="22"/>
      <c r="Q189" s="22"/>
      <c r="R189" s="22"/>
      <c r="S189" s="22"/>
      <c r="T189" s="22"/>
      <c r="U189" s="22"/>
      <c r="V189" s="22"/>
      <c r="W189" s="22"/>
      <c r="X189" s="22"/>
      <c r="Y189" s="22"/>
      <c r="Z189" s="22"/>
      <c r="AA189" s="22"/>
      <c r="AB189" s="22"/>
      <c r="AC189" s="22"/>
      <c r="AD189" s="22"/>
      <c r="AE189" s="22"/>
    </row>
    <row r="190" spans="2:31" s="21" customFormat="1" ht="26.25" customHeight="1" x14ac:dyDescent="0.25">
      <c r="B190" s="58">
        <v>187</v>
      </c>
      <c r="C190" s="30"/>
      <c r="D190" s="18"/>
      <c r="E190" s="18"/>
      <c r="F190" s="19"/>
      <c r="G190" s="19"/>
      <c r="H190" s="25"/>
      <c r="I190" s="25"/>
      <c r="J190" s="24" t="str">
        <f>IF(F190="","",IF(AND(Percentis!$J$5&gt;=B190,F190&gt;=8,I190="SIM"),"Muito bom","BOM"))</f>
        <v/>
      </c>
      <c r="K190" s="22"/>
      <c r="L190" s="22"/>
      <c r="M190" s="22"/>
      <c r="N190" s="22"/>
      <c r="O190" s="22"/>
      <c r="P190" s="22"/>
      <c r="Q190" s="22"/>
      <c r="R190" s="22"/>
      <c r="S190" s="22"/>
      <c r="T190" s="22"/>
      <c r="U190" s="22"/>
      <c r="V190" s="22"/>
      <c r="W190" s="22"/>
      <c r="X190" s="22"/>
      <c r="Y190" s="22"/>
      <c r="Z190" s="22"/>
      <c r="AA190" s="22"/>
      <c r="AB190" s="22"/>
      <c r="AC190" s="22"/>
      <c r="AD190" s="22"/>
      <c r="AE190" s="22"/>
    </row>
    <row r="191" spans="2:31" s="21" customFormat="1" ht="26.25" customHeight="1" x14ac:dyDescent="0.25">
      <c r="B191" s="58">
        <v>188</v>
      </c>
      <c r="C191" s="30"/>
      <c r="D191" s="18"/>
      <c r="E191" s="18"/>
      <c r="F191" s="19"/>
      <c r="G191" s="19"/>
      <c r="H191" s="25"/>
      <c r="I191" s="25"/>
      <c r="J191" s="24" t="str">
        <f>IF(F191="","",IF(AND(Percentis!$J$5&gt;=B191,F191&gt;=8,I191="SIM"),"Muito bom","BOM"))</f>
        <v/>
      </c>
      <c r="K191" s="22"/>
      <c r="L191" s="22"/>
      <c r="M191" s="22"/>
      <c r="N191" s="22"/>
      <c r="O191" s="22"/>
      <c r="P191" s="22"/>
      <c r="Q191" s="22"/>
      <c r="R191" s="22"/>
      <c r="S191" s="22"/>
      <c r="T191" s="22"/>
      <c r="U191" s="22"/>
      <c r="V191" s="22"/>
      <c r="W191" s="22"/>
      <c r="X191" s="22"/>
      <c r="Y191" s="22"/>
      <c r="Z191" s="22"/>
      <c r="AA191" s="22"/>
      <c r="AB191" s="22"/>
      <c r="AC191" s="22"/>
      <c r="AD191" s="22"/>
      <c r="AE191" s="22"/>
    </row>
    <row r="192" spans="2:31" s="21" customFormat="1" ht="26.25" customHeight="1" x14ac:dyDescent="0.25">
      <c r="B192" s="58">
        <v>189</v>
      </c>
      <c r="C192" s="30"/>
      <c r="D192" s="18"/>
      <c r="E192" s="18"/>
      <c r="F192" s="19"/>
      <c r="G192" s="19"/>
      <c r="H192" s="25"/>
      <c r="I192" s="25"/>
      <c r="J192" s="24" t="str">
        <f>IF(F192="","",IF(AND(Percentis!$J$5&gt;=B192,F192&gt;=8,I192="SIM"),"Muito bom","BOM"))</f>
        <v/>
      </c>
      <c r="K192" s="22"/>
      <c r="L192" s="22"/>
      <c r="M192" s="22"/>
      <c r="N192" s="22"/>
      <c r="O192" s="22"/>
      <c r="P192" s="22"/>
      <c r="Q192" s="22"/>
      <c r="R192" s="22"/>
      <c r="S192" s="22"/>
      <c r="T192" s="22"/>
      <c r="U192" s="22"/>
      <c r="V192" s="22"/>
      <c r="W192" s="22"/>
      <c r="X192" s="22"/>
      <c r="Y192" s="22"/>
      <c r="Z192" s="22"/>
      <c r="AA192" s="22"/>
      <c r="AB192" s="22"/>
      <c r="AC192" s="22"/>
      <c r="AD192" s="22"/>
      <c r="AE192" s="22"/>
    </row>
    <row r="193" spans="2:31" s="21" customFormat="1" ht="26.25" customHeight="1" x14ac:dyDescent="0.25">
      <c r="B193" s="58">
        <v>190</v>
      </c>
      <c r="C193" s="30"/>
      <c r="D193" s="18"/>
      <c r="E193" s="18"/>
      <c r="F193" s="19"/>
      <c r="G193" s="19"/>
      <c r="H193" s="25"/>
      <c r="I193" s="25"/>
      <c r="J193" s="24" t="str">
        <f>IF(F193="","",IF(AND(Percentis!$J$5&gt;=B193,F193&gt;=8,I193="SIM"),"Muito bom","BOM"))</f>
        <v/>
      </c>
      <c r="K193" s="22"/>
      <c r="L193" s="22"/>
      <c r="M193" s="22"/>
      <c r="N193" s="22"/>
      <c r="O193" s="22"/>
      <c r="P193" s="22"/>
      <c r="Q193" s="22"/>
      <c r="R193" s="22"/>
      <c r="S193" s="22"/>
      <c r="T193" s="22"/>
      <c r="U193" s="22"/>
      <c r="V193" s="22"/>
      <c r="W193" s="22"/>
      <c r="X193" s="22"/>
      <c r="Y193" s="22"/>
      <c r="Z193" s="22"/>
      <c r="AA193" s="22"/>
      <c r="AB193" s="22"/>
      <c r="AC193" s="22"/>
      <c r="AD193" s="22"/>
      <c r="AE193" s="22"/>
    </row>
    <row r="194" spans="2:31" s="21" customFormat="1" ht="26.25" customHeight="1" x14ac:dyDescent="0.25">
      <c r="B194" s="58">
        <v>191</v>
      </c>
      <c r="C194" s="30"/>
      <c r="D194" s="18"/>
      <c r="E194" s="18"/>
      <c r="F194" s="19"/>
      <c r="G194" s="19"/>
      <c r="H194" s="25"/>
      <c r="I194" s="25"/>
      <c r="J194" s="24" t="str">
        <f>IF(F194="","",IF(AND(Percentis!$J$5&gt;=B194,F194&gt;=8,I194="SIM"),"Muito bom","BOM"))</f>
        <v/>
      </c>
      <c r="K194" s="22"/>
      <c r="L194" s="22"/>
      <c r="M194" s="22"/>
      <c r="N194" s="22"/>
      <c r="O194" s="22"/>
      <c r="P194" s="22"/>
      <c r="Q194" s="22"/>
      <c r="R194" s="22"/>
      <c r="S194" s="22"/>
      <c r="T194" s="22"/>
      <c r="U194" s="22"/>
      <c r="V194" s="22"/>
      <c r="W194" s="22"/>
      <c r="X194" s="22"/>
      <c r="Y194" s="22"/>
      <c r="Z194" s="22"/>
      <c r="AA194" s="22"/>
      <c r="AB194" s="22"/>
      <c r="AC194" s="22"/>
      <c r="AD194" s="22"/>
      <c r="AE194" s="22"/>
    </row>
    <row r="195" spans="2:31" s="21" customFormat="1" ht="26.25" customHeight="1" x14ac:dyDescent="0.25">
      <c r="B195" s="58">
        <v>192</v>
      </c>
      <c r="C195" s="30"/>
      <c r="D195" s="18"/>
      <c r="E195" s="18"/>
      <c r="F195" s="19"/>
      <c r="G195" s="19"/>
      <c r="H195" s="25"/>
      <c r="I195" s="25"/>
      <c r="J195" s="24" t="str">
        <f>IF(F195="","",IF(AND(Percentis!$J$5&gt;=B195,F195&gt;=8,I195="SIM"),"Muito bom","BOM"))</f>
        <v/>
      </c>
      <c r="K195" s="22"/>
      <c r="L195" s="22"/>
      <c r="M195" s="22"/>
      <c r="N195" s="22"/>
      <c r="O195" s="22"/>
      <c r="P195" s="22"/>
      <c r="Q195" s="22"/>
      <c r="R195" s="22"/>
      <c r="S195" s="22"/>
      <c r="T195" s="22"/>
      <c r="U195" s="22"/>
      <c r="V195" s="22"/>
      <c r="W195" s="22"/>
      <c r="X195" s="22"/>
      <c r="Y195" s="22"/>
      <c r="Z195" s="22"/>
      <c r="AA195" s="22"/>
      <c r="AB195" s="22"/>
      <c r="AC195" s="22"/>
      <c r="AD195" s="22"/>
      <c r="AE195" s="22"/>
    </row>
    <row r="196" spans="2:31" s="21" customFormat="1" ht="26.25" customHeight="1" x14ac:dyDescent="0.25">
      <c r="B196" s="58">
        <v>193</v>
      </c>
      <c r="C196" s="30"/>
      <c r="D196" s="18"/>
      <c r="E196" s="18"/>
      <c r="F196" s="19"/>
      <c r="G196" s="19"/>
      <c r="H196" s="25"/>
      <c r="I196" s="25"/>
      <c r="J196" s="24" t="str">
        <f>IF(F196="","",IF(AND(Percentis!$J$5&gt;=B196,F196&gt;=8,I196="SIM"),"Muito bom","BOM"))</f>
        <v/>
      </c>
      <c r="K196" s="22"/>
      <c r="L196" s="22"/>
      <c r="M196" s="22"/>
      <c r="N196" s="22"/>
      <c r="O196" s="22"/>
      <c r="P196" s="22"/>
      <c r="Q196" s="22"/>
      <c r="R196" s="22"/>
      <c r="S196" s="22"/>
      <c r="T196" s="22"/>
      <c r="U196" s="22"/>
      <c r="V196" s="22"/>
      <c r="W196" s="22"/>
      <c r="X196" s="22"/>
      <c r="Y196" s="22"/>
      <c r="Z196" s="22"/>
      <c r="AA196" s="22"/>
      <c r="AB196" s="22"/>
      <c r="AC196" s="22"/>
      <c r="AD196" s="22"/>
      <c r="AE196" s="22"/>
    </row>
    <row r="197" spans="2:31" s="21" customFormat="1" ht="26.25" customHeight="1" x14ac:dyDescent="0.25">
      <c r="B197" s="58">
        <v>194</v>
      </c>
      <c r="C197" s="30"/>
      <c r="D197" s="18"/>
      <c r="E197" s="18"/>
      <c r="F197" s="19"/>
      <c r="G197" s="19"/>
      <c r="H197" s="25"/>
      <c r="I197" s="25"/>
      <c r="J197" s="24" t="str">
        <f>IF(F197="","",IF(AND(Percentis!$J$5&gt;=B197,F197&gt;=8,I197="SIM"),"Muito bom","BOM"))</f>
        <v/>
      </c>
      <c r="K197" s="22"/>
      <c r="L197" s="22"/>
      <c r="M197" s="22"/>
      <c r="N197" s="22"/>
      <c r="O197" s="22"/>
      <c r="P197" s="22"/>
      <c r="Q197" s="22"/>
      <c r="R197" s="22"/>
      <c r="S197" s="22"/>
      <c r="T197" s="22"/>
      <c r="U197" s="22"/>
      <c r="V197" s="22"/>
      <c r="W197" s="22"/>
      <c r="X197" s="22"/>
      <c r="Y197" s="22"/>
      <c r="Z197" s="22"/>
      <c r="AA197" s="22"/>
      <c r="AB197" s="22"/>
      <c r="AC197" s="22"/>
      <c r="AD197" s="22"/>
      <c r="AE197" s="22"/>
    </row>
    <row r="198" spans="2:31" s="21" customFormat="1" ht="26.25" customHeight="1" x14ac:dyDescent="0.25">
      <c r="B198" s="58">
        <v>195</v>
      </c>
      <c r="C198" s="30"/>
      <c r="D198" s="18"/>
      <c r="E198" s="18"/>
      <c r="F198" s="19"/>
      <c r="G198" s="19"/>
      <c r="H198" s="25"/>
      <c r="I198" s="25"/>
      <c r="J198" s="24" t="str">
        <f>IF(F198="","",IF(AND(Percentis!$J$5&gt;=B198,F198&gt;=8,I198="SIM"),"Muito bom","BOM"))</f>
        <v/>
      </c>
      <c r="K198" s="22"/>
      <c r="L198" s="22"/>
      <c r="M198" s="22"/>
      <c r="N198" s="22"/>
      <c r="O198" s="22"/>
      <c r="P198" s="22"/>
      <c r="Q198" s="22"/>
      <c r="R198" s="22"/>
      <c r="S198" s="22"/>
      <c r="T198" s="22"/>
      <c r="U198" s="22"/>
      <c r="V198" s="22"/>
      <c r="W198" s="22"/>
      <c r="X198" s="22"/>
      <c r="Y198" s="22"/>
      <c r="Z198" s="22"/>
      <c r="AA198" s="22"/>
      <c r="AB198" s="22"/>
      <c r="AC198" s="22"/>
      <c r="AD198" s="22"/>
      <c r="AE198" s="22"/>
    </row>
    <row r="199" spans="2:31" s="21" customFormat="1" ht="26.25" customHeight="1" x14ac:dyDescent="0.25">
      <c r="B199" s="58">
        <v>196</v>
      </c>
      <c r="C199" s="30"/>
      <c r="D199" s="18"/>
      <c r="E199" s="18"/>
      <c r="F199" s="19"/>
      <c r="G199" s="19"/>
      <c r="H199" s="25"/>
      <c r="I199" s="25"/>
      <c r="J199" s="24" t="str">
        <f>IF(F199="","",IF(AND(Percentis!$J$5&gt;=B199,F199&gt;=8,I199="SIM"),"Muito bom","BOM"))</f>
        <v/>
      </c>
      <c r="K199" s="22"/>
      <c r="L199" s="22"/>
      <c r="M199" s="22"/>
      <c r="N199" s="22"/>
      <c r="O199" s="22"/>
      <c r="P199" s="22"/>
      <c r="Q199" s="22"/>
      <c r="R199" s="22"/>
      <c r="S199" s="22"/>
      <c r="T199" s="22"/>
      <c r="U199" s="22"/>
      <c r="V199" s="22"/>
      <c r="W199" s="22"/>
      <c r="X199" s="22"/>
      <c r="Y199" s="22"/>
      <c r="Z199" s="22"/>
      <c r="AA199" s="22"/>
      <c r="AB199" s="22"/>
      <c r="AC199" s="22"/>
      <c r="AD199" s="22"/>
      <c r="AE199" s="22"/>
    </row>
    <row r="200" spans="2:31" s="21" customFormat="1" ht="26.25" customHeight="1" x14ac:dyDescent="0.25">
      <c r="B200" s="58">
        <v>197</v>
      </c>
      <c r="C200" s="30"/>
      <c r="D200" s="18"/>
      <c r="E200" s="18"/>
      <c r="F200" s="19"/>
      <c r="G200" s="19"/>
      <c r="H200" s="25"/>
      <c r="I200" s="25"/>
      <c r="J200" s="24" t="str">
        <f>IF(F200="","",IF(AND(Percentis!$J$5&gt;=B200,F200&gt;=8,I200="SIM"),"Muito bom","BOM"))</f>
        <v/>
      </c>
      <c r="K200" s="22"/>
      <c r="L200" s="22"/>
      <c r="M200" s="22"/>
      <c r="N200" s="22"/>
      <c r="O200" s="22"/>
      <c r="P200" s="22"/>
      <c r="Q200" s="22"/>
      <c r="R200" s="22"/>
      <c r="S200" s="22"/>
      <c r="T200" s="22"/>
      <c r="U200" s="22"/>
      <c r="V200" s="22"/>
      <c r="W200" s="22"/>
      <c r="X200" s="22"/>
      <c r="Y200" s="22"/>
      <c r="Z200" s="22"/>
      <c r="AA200" s="22"/>
      <c r="AB200" s="22"/>
      <c r="AC200" s="22"/>
      <c r="AD200" s="22"/>
      <c r="AE200" s="22"/>
    </row>
    <row r="201" spans="2:31" s="21" customFormat="1" ht="26.25" customHeight="1" x14ac:dyDescent="0.25">
      <c r="B201" s="58">
        <v>198</v>
      </c>
      <c r="C201" s="30"/>
      <c r="D201" s="18"/>
      <c r="E201" s="18"/>
      <c r="F201" s="19"/>
      <c r="G201" s="19"/>
      <c r="H201" s="25"/>
      <c r="I201" s="25"/>
      <c r="J201" s="24" t="str">
        <f>IF(F201="","",IF(AND(Percentis!$J$5&gt;=B201,F201&gt;=8,I201="SIM"),"Muito bom","BOM"))</f>
        <v/>
      </c>
      <c r="K201" s="22"/>
      <c r="L201" s="22"/>
      <c r="M201" s="22"/>
      <c r="N201" s="22"/>
      <c r="O201" s="22"/>
      <c r="P201" s="22"/>
      <c r="Q201" s="22"/>
      <c r="R201" s="22"/>
      <c r="S201" s="22"/>
      <c r="T201" s="22"/>
      <c r="U201" s="22"/>
      <c r="V201" s="22"/>
      <c r="W201" s="22"/>
      <c r="X201" s="22"/>
      <c r="Y201" s="22"/>
      <c r="Z201" s="22"/>
      <c r="AA201" s="22"/>
      <c r="AB201" s="22"/>
      <c r="AC201" s="22"/>
      <c r="AD201" s="22"/>
      <c r="AE201" s="22"/>
    </row>
    <row r="202" spans="2:31" s="21" customFormat="1" ht="26.25" customHeight="1" x14ac:dyDescent="0.25">
      <c r="B202" s="58">
        <v>199</v>
      </c>
      <c r="C202" s="30"/>
      <c r="D202" s="18"/>
      <c r="E202" s="18"/>
      <c r="F202" s="19"/>
      <c r="G202" s="19"/>
      <c r="H202" s="25"/>
      <c r="I202" s="25"/>
      <c r="J202" s="24" t="str">
        <f>IF(F202="","",IF(AND(Percentis!$J$5&gt;=B202,F202&gt;=8,I202="SIM"),"Muito bom","BOM"))</f>
        <v/>
      </c>
      <c r="K202" s="22"/>
      <c r="L202" s="22"/>
      <c r="M202" s="22"/>
      <c r="N202" s="22"/>
      <c r="O202" s="22"/>
      <c r="P202" s="22"/>
      <c r="Q202" s="22"/>
      <c r="R202" s="22"/>
      <c r="S202" s="22"/>
      <c r="T202" s="22"/>
      <c r="U202" s="22"/>
      <c r="V202" s="22"/>
      <c r="W202" s="22"/>
      <c r="X202" s="22"/>
      <c r="Y202" s="22"/>
      <c r="Z202" s="22"/>
      <c r="AA202" s="22"/>
      <c r="AB202" s="22"/>
      <c r="AC202" s="22"/>
      <c r="AD202" s="22"/>
      <c r="AE202" s="22"/>
    </row>
    <row r="203" spans="2:31" s="21" customFormat="1" ht="26.25" customHeight="1" x14ac:dyDescent="0.25">
      <c r="B203" s="58">
        <v>200</v>
      </c>
      <c r="C203" s="30"/>
      <c r="D203" s="18"/>
      <c r="E203" s="18"/>
      <c r="F203" s="19"/>
      <c r="G203" s="19"/>
      <c r="H203" s="25"/>
      <c r="I203" s="25"/>
      <c r="J203" s="24" t="str">
        <f>IF(F203="","",IF(AND(Percentis!$J$5&gt;=B203,F203&gt;=8,I203="SIM"),"Muito bom","BOM"))</f>
        <v/>
      </c>
      <c r="K203" s="22"/>
      <c r="L203" s="22"/>
      <c r="M203" s="22"/>
      <c r="N203" s="22"/>
      <c r="O203" s="22"/>
      <c r="P203" s="22"/>
      <c r="Q203" s="22"/>
      <c r="R203" s="22"/>
      <c r="S203" s="22"/>
      <c r="T203" s="22"/>
      <c r="U203" s="22"/>
      <c r="V203" s="22"/>
      <c r="W203" s="22"/>
      <c r="X203" s="22"/>
      <c r="Y203" s="22"/>
      <c r="Z203" s="22"/>
      <c r="AA203" s="22"/>
      <c r="AB203" s="22"/>
      <c r="AC203" s="22"/>
      <c r="AD203" s="22"/>
      <c r="AE203" s="22"/>
    </row>
  </sheetData>
  <sheetProtection algorithmName="SHA-512" hashValue="20W12VV+SOt5UyMl583+akxlVv777eJTK1cG/55I2tmyf8EltWtf22jYQLLhvi17tMKYYYIvNoM21J2Kn+iHpw==" saltValue="NsEzj1WWfFexaCurb07cPA==" spinCount="100000" sheet="1" objects="1" scenarios="1" sort="0"/>
  <autoFilter ref="D3:G3" xr:uid="{00000000-0009-0000-0000-000001000000}"/>
  <mergeCells count="1">
    <mergeCell ref="B1:J2"/>
  </mergeCells>
  <dataValidations count="7">
    <dataValidation allowBlank="1" showInputMessage="1" showErrorMessage="1" error="Introduzir um valor entre 1 e 10." sqref="B4 D4:D153 B151 B7 B10 B13 B16 B19 B22 B25 B28 B31 B34 B37 B40 B43 B46 B49 B52 B55 B58 B61 B64 B67 B70 B73 B76 B79 B82 B85 B88 B91 B94 B97 B100 B103 B106 B109 B112 B115 B118 B121 B124 B127 B130 B133 B136 B139 B142 B145 E204:E1048576 H4:H203 J4:J203 E3 B148" xr:uid="{00000000-0002-0000-0100-000000000000}"/>
    <dataValidation type="decimal" allowBlank="1" showInputMessage="1" showErrorMessage="1" error="Introduzir um valor entre 1 e 10." sqref="F4:F203" xr:uid="{00000000-0002-0000-0100-000001000000}">
      <formula1>1</formula1>
      <formula2>10</formula2>
    </dataValidation>
    <dataValidation type="list" allowBlank="1" showInputMessage="1" showErrorMessage="1" error="Introduzir um valor entre 1 e 10." sqref="E4:E203" xr:uid="{00000000-0002-0000-0100-000002000000}">
      <formula1>"Avaliação regular,Ponderação Curricular"</formula1>
    </dataValidation>
    <dataValidation type="list" allowBlank="1" showInputMessage="1" showErrorMessage="1" error="Introduzir um valor entre 1 e 10." sqref="E4:E203" xr:uid="{00000000-0002-0000-0100-000003000000}">
      <formula1>"Avaliação regular,Ponderação curricular"</formula1>
    </dataValidation>
    <dataValidation type="list" allowBlank="1" showInputMessage="1" showErrorMessage="1" error="Introduzir um valor entre 1 e 10." sqref="I4:I203" xr:uid="{00000000-0002-0000-0100-000004000000}">
      <formula1>"SIM,NÃO"</formula1>
    </dataValidation>
    <dataValidation type="textLength" operator="equal" allowBlank="1" showInputMessage="1" showErrorMessage="1" error="Introduzir um valor entre 1 e 10." sqref="C4:C153" xr:uid="{00000000-0002-0000-0100-000005000000}">
      <formula1>9</formula1>
    </dataValidation>
    <dataValidation type="list" allowBlank="1" showInputMessage="1" showErrorMessage="1" error="Introduzir um valor entre 1 e 10." sqref="G4:G203" xr:uid="{00000000-0002-0000-0100-000006000000}">
      <formula1>"a),b),c),d),e),f),g),h)"</formula1>
    </dataValidation>
  </dataValidations>
  <pageMargins left="0.23622047244094491" right="0.23622047244094491" top="0.74803149606299213" bottom="0.74803149606299213" header="0.31496062992125984" footer="0.31496062992125984"/>
  <pageSetup paperSize="9" scale="43"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pageSetUpPr fitToPage="1"/>
  </sheetPr>
  <dimension ref="B1:AJ206"/>
  <sheetViews>
    <sheetView showGridLines="0" showRowColHeaders="0" zoomScaleNormal="100" workbookViewId="0">
      <selection activeCell="C4" sqref="C4"/>
    </sheetView>
  </sheetViews>
  <sheetFormatPr defaultColWidth="9.140625" defaultRowHeight="13.5" x14ac:dyDescent="0.25"/>
  <cols>
    <col min="1" max="1" width="0.7109375" style="14" customWidth="1"/>
    <col min="2" max="2" width="6.7109375" style="11" customWidth="1"/>
    <col min="3" max="3" width="13.5703125" style="31" customWidth="1"/>
    <col min="4" max="4" width="45.28515625" style="12" customWidth="1"/>
    <col min="5" max="5" width="13.85546875" style="50" bestFit="1" customWidth="1"/>
    <col min="6" max="6" width="14.85546875" style="51" customWidth="1"/>
    <col min="7" max="7" width="15.28515625" style="51" customWidth="1"/>
    <col min="8" max="8" width="27.140625" style="13" customWidth="1"/>
    <col min="9" max="9" width="12.85546875" style="48" customWidth="1"/>
    <col min="10" max="10" width="11.42578125" style="48" customWidth="1"/>
    <col min="11" max="11" width="13.5703125" style="45" customWidth="1"/>
    <col min="12" max="13" width="13.5703125" style="13" customWidth="1"/>
    <col min="14" max="14" width="19.5703125" style="13" customWidth="1"/>
    <col min="15" max="15" width="1.85546875" style="14" customWidth="1"/>
    <col min="16" max="16" width="2.5703125" style="13" customWidth="1"/>
    <col min="17" max="35" width="5.42578125" style="14" customWidth="1"/>
    <col min="36" max="16384" width="9.140625" style="14"/>
  </cols>
  <sheetData>
    <row r="1" spans="2:16" ht="26.25" customHeight="1" x14ac:dyDescent="0.25">
      <c r="B1" s="68" t="s">
        <v>21</v>
      </c>
      <c r="C1" s="68"/>
      <c r="D1" s="68"/>
      <c r="E1" s="68"/>
      <c r="F1" s="68"/>
      <c r="G1" s="68"/>
      <c r="H1" s="68"/>
      <c r="I1" s="68"/>
      <c r="J1" s="68"/>
      <c r="K1" s="68"/>
      <c r="L1" s="68"/>
      <c r="M1" s="68"/>
      <c r="N1" s="68"/>
    </row>
    <row r="2" spans="2:16" ht="3.75" customHeight="1" x14ac:dyDescent="0.25">
      <c r="B2" s="69"/>
      <c r="C2" s="69"/>
      <c r="D2" s="69"/>
      <c r="E2" s="69"/>
      <c r="F2" s="69"/>
      <c r="G2" s="69"/>
      <c r="H2" s="69"/>
      <c r="I2" s="69"/>
      <c r="J2" s="69"/>
      <c r="K2" s="69"/>
      <c r="L2" s="69"/>
      <c r="M2" s="69"/>
      <c r="N2" s="69"/>
    </row>
    <row r="3" spans="2:16" s="17" customFormat="1" ht="68.25" customHeight="1" x14ac:dyDescent="0.25">
      <c r="B3" s="28" t="s">
        <v>12</v>
      </c>
      <c r="C3" s="43" t="s">
        <v>22</v>
      </c>
      <c r="D3" s="43" t="s">
        <v>11</v>
      </c>
      <c r="E3" s="43" t="s">
        <v>31</v>
      </c>
      <c r="F3" s="46" t="s">
        <v>32</v>
      </c>
      <c r="G3" s="46" t="s">
        <v>29</v>
      </c>
      <c r="H3" s="43" t="s">
        <v>17</v>
      </c>
      <c r="I3" s="43" t="s">
        <v>20</v>
      </c>
      <c r="J3" s="43" t="s">
        <v>14</v>
      </c>
      <c r="K3" s="43" t="s">
        <v>16</v>
      </c>
      <c r="L3" s="43" t="s">
        <v>19</v>
      </c>
      <c r="M3" s="43" t="s">
        <v>33</v>
      </c>
      <c r="N3" s="43" t="s">
        <v>13</v>
      </c>
      <c r="O3" s="15"/>
      <c r="P3" s="16"/>
    </row>
    <row r="4" spans="2:16" s="22" customFormat="1" ht="26.25" customHeight="1" x14ac:dyDescent="0.3">
      <c r="B4" s="42">
        <v>1</v>
      </c>
      <c r="C4" s="52"/>
      <c r="D4" s="52"/>
      <c r="E4" s="53"/>
      <c r="F4" s="54"/>
      <c r="G4" s="54"/>
      <c r="H4" s="52"/>
      <c r="I4" s="53"/>
      <c r="J4" s="53"/>
      <c r="K4" s="55"/>
      <c r="L4" s="56"/>
      <c r="M4" s="56"/>
      <c r="N4" s="57" t="str">
        <f>IF(I4="","",
IF(AND(Percentis!$I$6&gt;=B4,I4&gt;=9,M4="SIM",L4="SIM",OR(H4="Avaliação Regular",H4="Ponderação curricular")),"Excelente",
IF(AND(Percentis!$I$6&gt;=B4,I4&gt;=9,M4="SIM",H4="Ponderação curricular - DLR 17/2010/M"),"Excelente",
IF(AND(Percentis!$J$6&gt;=B4,I4&gt;=8,M4="SIM",AND(H4&lt;&gt;"Procedimento especial",H4&lt;&gt;"Bom administrativo")),"Muito Bom",
"Bom"))))</f>
        <v/>
      </c>
      <c r="O4" s="20"/>
      <c r="P4" s="27"/>
    </row>
    <row r="5" spans="2:16" s="22" customFormat="1" ht="26.25" customHeight="1" x14ac:dyDescent="0.3">
      <c r="B5" s="42">
        <v>2</v>
      </c>
      <c r="C5" s="52"/>
      <c r="D5" s="52"/>
      <c r="E5" s="53"/>
      <c r="F5" s="54"/>
      <c r="G5" s="54"/>
      <c r="H5" s="52"/>
      <c r="I5" s="53"/>
      <c r="J5" s="53"/>
      <c r="K5" s="55"/>
      <c r="L5" s="56"/>
      <c r="M5" s="56"/>
      <c r="N5" s="57" t="str">
        <f>IF(I5="","",
IF(AND(Percentis!$I$6&gt;=B5,I5&gt;=9,M5="SIM",L5="SIM",OR(H5="Avaliação Regular",H5="Ponderação curricular")),"Excelente",
IF(AND(Percentis!$I$6&gt;=B5,I5&gt;=9,M5="SIM",H5="Ponderação curricular - DLR 17/2010/M"),"Excelente",
IF(AND(COUNTIF($N$4:N4,"Excelente")&lt;Percentis!$I$6,COUNTIF($N$4:N4,"Excelente")+COUNTIF($N$4:N4,"Muito Bom")&lt;Percentis!$J$6,I5&gt;=PERCENTILE($I$4:$I$153,0.75),OR(L5="SIM",AND(H5="Ponderação Curricular - DLR 17/2010/M",I5&gt;=9),AND(H5="Avaliação regular",H5="Ponderação Curricular",L5="SIM"))),"Excelente",
IF(AND(H5&lt;&gt;"Procedimento especial",H5&lt;&gt;"Bom administrativo",I5&gt;=8,M5="SIM",COUNTIF($N$4:N4,"Excelente")+COUNTIF($N$4:N4,"Muito Bom")&lt;Percentis!$J$6),"Muito Bom",
IF(AND(Percentis!$J$6&gt;=B5,I5&gt;=8,M5="SIM",OR(H5&lt;&gt;"Procedimento especial",H5="Bom administrativo")),"Muito Bom",
"Bom"))))))</f>
        <v/>
      </c>
      <c r="O5" s="20"/>
      <c r="P5" s="27"/>
    </row>
    <row r="6" spans="2:16" s="22" customFormat="1" ht="26.25" customHeight="1" x14ac:dyDescent="0.3">
      <c r="B6" s="42">
        <v>3</v>
      </c>
      <c r="C6" s="52"/>
      <c r="D6" s="52"/>
      <c r="E6" s="53"/>
      <c r="F6" s="54"/>
      <c r="G6" s="54"/>
      <c r="H6" s="52"/>
      <c r="I6" s="53"/>
      <c r="J6" s="53"/>
      <c r="K6" s="55"/>
      <c r="L6" s="56"/>
      <c r="M6" s="56"/>
      <c r="N6" s="57" t="str">
        <f>IF(I6="","",
IF(AND(Percentis!$I$6&gt;=B6,I6&gt;=9,M6="SIM",L6="SIM",OR(H6="Avaliação Regular",H6="Ponderação curricular")),"Excelente",
IF(AND(Percentis!$I$6&gt;=B6,I6&gt;=9,M6="SIM",H6="Ponderação curricular - DLR 17/2010/M"),"Excelente",
IF(AND(COUNTIF($N$4:N5,"Excelente")&lt;Percentis!$I$6,COUNTIF($N$4:N5,"Excelente")+COUNTIF($N$4:N5,"Muito Bom")&lt;Percentis!$J$6,I6&gt;=PERCENTILE($I$4:$I$153,0.75),OR(L6="SIM",AND(H6="Ponderação Curricular - DLR 17/2010/M",I6&gt;=9),AND(H6="Avaliação regular",H6="Ponderação Curricular",L6="SIM"))),"Excelente",
IF(AND(H6&lt;&gt;"Procedimento especial",H6&lt;&gt;"Bom administrativo",I6&gt;=8,M6="SIM",COUNTIF($N$4:N5,"Excelente")+COUNTIF($N$4:N5,"Muito Bom")&lt;Percentis!$J$6),"Muito Bom",
IF(AND(Percentis!$J$6&gt;=B6,I6&gt;=8,M6="SIM",OR(H6&lt;&gt;"Procedimento especial",H6="Bom administrativo")),"Muito Bom",
"Bom"))))))</f>
        <v/>
      </c>
      <c r="O6" s="20"/>
      <c r="P6" s="27"/>
    </row>
    <row r="7" spans="2:16" s="22" customFormat="1" ht="26.25" customHeight="1" x14ac:dyDescent="0.3">
      <c r="B7" s="42">
        <v>4</v>
      </c>
      <c r="C7" s="52"/>
      <c r="D7" s="52"/>
      <c r="E7" s="53"/>
      <c r="F7" s="54"/>
      <c r="G7" s="54"/>
      <c r="H7" s="52"/>
      <c r="I7" s="53"/>
      <c r="J7" s="53"/>
      <c r="K7" s="55"/>
      <c r="L7" s="56"/>
      <c r="M7" s="56"/>
      <c r="N7" s="57" t="str">
        <f>IF(I7="","",
IF(AND(Percentis!$I$6&gt;=B7,I7&gt;=9,M7="SIM",L7="SIM",OR(H7="Avaliação Regular",H7="Ponderação curricular")),"Excelente",
IF(AND(Percentis!$I$6&gt;=B7,I7&gt;=9,M7="SIM",H7="Ponderação curricular - DLR 17/2010/M"),"Excelente",
IF(AND(COUNTIF($N$4:N6,"Excelente")&lt;Percentis!$I$6,COUNTIF($N$4:N6,"Excelente")+COUNTIF($N$4:N6,"Muito Bom")&lt;Percentis!$J$6,I7&gt;=PERCENTILE($I$4:$I$153,0.75),OR(L7="SIM",AND(H7="Ponderação Curricular - DLR 17/2010/M",I7&gt;=9),AND(H7="Avaliação regular",H7="Ponderação Curricular",L7="SIM"))),"Excelente",
IF(AND(H7&lt;&gt;"Procedimento especial",H7&lt;&gt;"Bom administrativo",I7&gt;=8,M7="SIM",COUNTIF($N$4:N6,"Excelente")+COUNTIF($N$4:N6,"Muito Bom")&lt;Percentis!$J$6),"Muito Bom",
IF(AND(Percentis!$J$6&gt;=B7,I7&gt;=8,M7="SIM",OR(H7&lt;&gt;"Procedimento especial",H7="Bom administrativo")),"Muito Bom",
"Bom"))))))</f>
        <v/>
      </c>
      <c r="O7" s="20"/>
      <c r="P7" s="27"/>
    </row>
    <row r="8" spans="2:16" s="22" customFormat="1" ht="26.25" customHeight="1" x14ac:dyDescent="0.3">
      <c r="B8" s="42">
        <v>5</v>
      </c>
      <c r="C8" s="52"/>
      <c r="D8" s="52"/>
      <c r="E8" s="53"/>
      <c r="F8" s="54"/>
      <c r="G8" s="54"/>
      <c r="H8" s="52"/>
      <c r="I8" s="53"/>
      <c r="J8" s="53"/>
      <c r="K8" s="55"/>
      <c r="L8" s="56"/>
      <c r="M8" s="56"/>
      <c r="N8" s="57" t="str">
        <f>IF(I8="","",
IF(AND(Percentis!$I$6&gt;=B8,I8&gt;=9,M8="SIM",L8="SIM",OR(H8="Avaliação Regular",H8="Ponderação curricular")),"Excelente",
IF(AND(Percentis!$I$6&gt;=B8,I8&gt;=9,M8="SIM",H8="Ponderação curricular - DLR 17/2010/M"),"Excelente",
IF(AND(COUNTIF($N$4:N7,"Excelente")&lt;Percentis!$I$6,COUNTIF($N$4:N7,"Excelente")+COUNTIF($N$4:N7,"Muito Bom")&lt;Percentis!$J$6,I8&gt;=PERCENTILE($I$4:$I$153,0.75),OR(L8="SIM",AND(H8="Ponderação Curricular - DLR 17/2010/M",I8&gt;=9),AND(H8="Avaliação regular",H8="Ponderação Curricular",L8="SIM"))),"Excelente",
IF(AND(H8&lt;&gt;"Procedimento especial",H8&lt;&gt;"Bom administrativo",I8&gt;=8,M8="SIM",COUNTIF($N$4:N7,"Excelente")+COUNTIF($N$4:N7,"Muito Bom")&lt;Percentis!$J$6),"Muito Bom",
IF(AND(Percentis!$J$6&gt;=B8,I8&gt;=8,M8="SIM",OR(H8&lt;&gt;"Procedimento especial",H8="Bom administrativo")),"Muito Bom",
"Bom"))))))</f>
        <v/>
      </c>
      <c r="O8" s="20"/>
      <c r="P8" s="27"/>
    </row>
    <row r="9" spans="2:16" s="22" customFormat="1" ht="26.25" customHeight="1" x14ac:dyDescent="0.3">
      <c r="B9" s="42">
        <v>6</v>
      </c>
      <c r="C9" s="52"/>
      <c r="D9" s="52"/>
      <c r="E9" s="53"/>
      <c r="F9" s="54"/>
      <c r="G9" s="54"/>
      <c r="H9" s="52"/>
      <c r="I9" s="53"/>
      <c r="J9" s="53"/>
      <c r="K9" s="55"/>
      <c r="L9" s="56"/>
      <c r="M9" s="56"/>
      <c r="N9" s="57" t="str">
        <f>IF(I9="","",
IF(AND(Percentis!$I$6&gt;=B9,I9&gt;=9,M9="SIM",L9="SIM",OR(H9="Avaliação Regular",H9="Ponderação curricular")),"Excelente",
IF(AND(Percentis!$I$6&gt;=B9,I9&gt;=9,M9="SIM",H9="Ponderação curricular - DLR 17/2010/M"),"Excelente",
IF(AND(COUNTIF($N$4:N8,"Excelente")&lt;Percentis!$I$6,COUNTIF($N$4:N8,"Excelente")+COUNTIF($N$4:N8,"Muito Bom")&lt;Percentis!$J$6,I9&gt;=PERCENTILE($I$4:$I$153,0.75),OR(L9="SIM",AND(H9="Ponderação Curricular - DLR 17/2010/M",I9&gt;=9),AND(H9="Avaliação regular",H9="Ponderação Curricular",L9="SIM"))),"Excelente",
IF(AND(H9&lt;&gt;"Procedimento especial",H9&lt;&gt;"Bom administrativo",I9&gt;=8,M9="SIM",COUNTIF($N$4:N8,"Excelente")+COUNTIF($N$4:N8,"Muito Bom")&lt;Percentis!$J$6),"Muito Bom",
IF(AND(Percentis!$J$6&gt;=B9,I9&gt;=8,M9="SIM",OR(H9&lt;&gt;"Procedimento especial",H9="Bom administrativo")),"Muito Bom",
"Bom"))))))</f>
        <v/>
      </c>
      <c r="O9" s="20"/>
      <c r="P9" s="27"/>
    </row>
    <row r="10" spans="2:16" s="22" customFormat="1" ht="26.25" customHeight="1" x14ac:dyDescent="0.3">
      <c r="B10" s="42">
        <v>7</v>
      </c>
      <c r="C10" s="52"/>
      <c r="D10" s="52"/>
      <c r="E10" s="53"/>
      <c r="F10" s="54"/>
      <c r="G10" s="54"/>
      <c r="H10" s="52"/>
      <c r="I10" s="53"/>
      <c r="J10" s="53"/>
      <c r="K10" s="55"/>
      <c r="L10" s="56"/>
      <c r="M10" s="56"/>
      <c r="N10" s="57" t="str">
        <f>IF(I10="","",
IF(AND(Percentis!$I$6&gt;=B10,I10&gt;=9,M10="SIM",L10="SIM",OR(H10="Avaliação Regular",H10="Ponderação curricular")),"Excelente",
IF(AND(Percentis!$I$6&gt;=B10,I10&gt;=9,M10="SIM",H10="Ponderação curricular - DLR 17/2010/M"),"Excelente",
IF(AND(COUNTIF($N$4:N9,"Excelente")&lt;Percentis!$I$6,COUNTIF($N$4:N9,"Excelente")+COUNTIF($N$4:N9,"Muito Bom")&lt;Percentis!$J$6,I10&gt;=PERCENTILE($I$4:$I$153,0.75),OR(L10="SIM",AND(H10="Ponderação Curricular - DLR 17/2010/M",I10&gt;=9),AND(H10="Avaliação regular",H10="Ponderação Curricular",L10="SIM"))),"Excelente",
IF(AND(H10&lt;&gt;"Procedimento especial",H10&lt;&gt;"Bom administrativo",I10&gt;=8,M10="SIM",COUNTIF($N$4:N9,"Excelente")+COUNTIF($N$4:N9,"Muito Bom")&lt;Percentis!$J$6),"Muito Bom",
IF(AND(Percentis!$J$6&gt;=B10,I10&gt;=8,M10="SIM",OR(H10&lt;&gt;"Procedimento especial",H10="Bom administrativo")),"Muito Bom",
"Bom"))))))</f>
        <v/>
      </c>
      <c r="O10" s="20"/>
      <c r="P10" s="27"/>
    </row>
    <row r="11" spans="2:16" s="22" customFormat="1" ht="26.25" customHeight="1" x14ac:dyDescent="0.3">
      <c r="B11" s="42">
        <v>8</v>
      </c>
      <c r="C11" s="52"/>
      <c r="D11" s="52"/>
      <c r="E11" s="53"/>
      <c r="F11" s="54"/>
      <c r="G11" s="54"/>
      <c r="H11" s="52"/>
      <c r="I11" s="53"/>
      <c r="J11" s="53"/>
      <c r="K11" s="55"/>
      <c r="L11" s="56"/>
      <c r="M11" s="56"/>
      <c r="N11" s="57" t="str">
        <f>IF(I11="","",
IF(AND(Percentis!$I$6&gt;=B11,I11&gt;=9,M11="SIM",L11="SIM",OR(H11="Avaliação Regular",H11="Ponderação curricular")),"Excelente",
IF(AND(Percentis!$I$6&gt;=B11,I11&gt;=9,M11="SIM",H11="Ponderação curricular - DLR 17/2010/M"),"Excelente",
IF(AND(COUNTIF($N$4:N10,"Excelente")&lt;Percentis!$I$6,COUNTIF($N$4:N10,"Excelente")+COUNTIF($N$4:N10,"Muito Bom")&lt;Percentis!$J$6,I11&gt;=PERCENTILE($I$4:$I$153,0.75),OR(L11="SIM",AND(H11="Ponderação Curricular - DLR 17/2010/M",I11&gt;=9),AND(H11="Avaliação regular",H11="Ponderação Curricular",L11="SIM"))),"Excelente",
IF(AND(H11&lt;&gt;"Procedimento especial",H11&lt;&gt;"Bom administrativo",I11&gt;=8,M11="SIM",COUNTIF($N$4:N10,"Excelente")+COUNTIF($N$4:N10,"Muito Bom")&lt;Percentis!$J$6),"Muito Bom",
IF(AND(Percentis!$J$6&gt;=B11,I11&gt;=8,M11="SIM",OR(H11&lt;&gt;"Procedimento especial",H11="Bom administrativo")),"Muito Bom",
"Bom"))))))</f>
        <v/>
      </c>
      <c r="O11" s="20"/>
      <c r="P11" s="27"/>
    </row>
    <row r="12" spans="2:16" s="22" customFormat="1" ht="26.25" customHeight="1" x14ac:dyDescent="0.3">
      <c r="B12" s="42">
        <v>9</v>
      </c>
      <c r="C12" s="52"/>
      <c r="D12" s="52"/>
      <c r="E12" s="53"/>
      <c r="F12" s="54"/>
      <c r="G12" s="54"/>
      <c r="H12" s="52"/>
      <c r="I12" s="53"/>
      <c r="J12" s="53"/>
      <c r="K12" s="55"/>
      <c r="L12" s="56"/>
      <c r="M12" s="56"/>
      <c r="N12" s="57" t="str">
        <f>IF(I12="","",
IF(AND(Percentis!$I$6&gt;=B12,I12&gt;=9,M12="SIM",L12="SIM",OR(H12="Avaliação Regular",H12="Ponderação curricular")),"Excelente",
IF(AND(Percentis!$I$6&gt;=B12,I12&gt;=9,M12="SIM",H12="Ponderação curricular - DLR 17/2010/M"),"Excelente",
IF(AND(COUNTIF($N$4:N11,"Excelente")&lt;Percentis!$I$6,COUNTIF($N$4:N11,"Excelente")+COUNTIF($N$4:N11,"Muito Bom")&lt;Percentis!$J$6,I12&gt;=PERCENTILE($I$4:$I$153,0.75),OR(L12="SIM",AND(H12="Ponderação Curricular - DLR 17/2010/M",I12&gt;=9),AND(H12="Avaliação regular",H12="Ponderação Curricular",L12="SIM"))),"Excelente",
IF(AND(H12&lt;&gt;"Procedimento especial",H12&lt;&gt;"Bom administrativo",I12&gt;=8,M12="SIM",COUNTIF($N$4:N11,"Excelente")+COUNTIF($N$4:N11,"Muito Bom")&lt;Percentis!$J$6),"Muito Bom",
IF(AND(Percentis!$J$6&gt;=B12,I12&gt;=8,M12="SIM",OR(H12&lt;&gt;"Procedimento especial",H12="Bom administrativo")),"Muito Bom",
"Bom"))))))</f>
        <v/>
      </c>
      <c r="O12" s="20"/>
      <c r="P12" s="27"/>
    </row>
    <row r="13" spans="2:16" s="22" customFormat="1" ht="26.25" customHeight="1" x14ac:dyDescent="0.3">
      <c r="B13" s="42">
        <v>10</v>
      </c>
      <c r="C13" s="52"/>
      <c r="D13" s="52"/>
      <c r="E13" s="53"/>
      <c r="F13" s="54"/>
      <c r="G13" s="54"/>
      <c r="H13" s="52"/>
      <c r="I13" s="53"/>
      <c r="J13" s="53"/>
      <c r="K13" s="55"/>
      <c r="L13" s="56"/>
      <c r="M13" s="56"/>
      <c r="N13" s="57" t="str">
        <f>IF(I13="","",
IF(AND(Percentis!$I$6&gt;=B13,I13&gt;=9,M13="SIM",L13="SIM",OR(H13="Avaliação Regular",H13="Ponderação curricular")),"Excelente",
IF(AND(Percentis!$I$6&gt;=B13,I13&gt;=9,M13="SIM",H13="Ponderação curricular - DLR 17/2010/M"),"Excelente",
IF(AND(COUNTIF($N$4:N12,"Excelente")&lt;Percentis!$I$6,COUNTIF($N$4:N12,"Excelente")+COUNTIF($N$4:N12,"Muito Bom")&lt;Percentis!$J$6,I13&gt;=PERCENTILE($I$4:$I$153,0.75),OR(L13="SIM",AND(H13="Ponderação Curricular - DLR 17/2010/M",I13&gt;=9),AND(H13="Avaliação regular",H13="Ponderação Curricular",L13="SIM"))),"Excelente",
IF(AND(H13&lt;&gt;"Procedimento especial",H13&lt;&gt;"Bom administrativo",I13&gt;=8,M13="SIM",COUNTIF($N$4:N12,"Excelente")+COUNTIF($N$4:N12,"Muito Bom")&lt;Percentis!$J$6),"Muito Bom",
IF(AND(Percentis!$J$6&gt;=B13,I13&gt;=8,M13="SIM",OR(H13&lt;&gt;"Procedimento especial",H13="Bom administrativo")),"Muito Bom",
"Bom"))))))</f>
        <v/>
      </c>
      <c r="O13" s="20"/>
      <c r="P13" s="27"/>
    </row>
    <row r="14" spans="2:16" s="22" customFormat="1" ht="26.25" customHeight="1" x14ac:dyDescent="0.3">
      <c r="B14" s="42">
        <v>11</v>
      </c>
      <c r="C14" s="52"/>
      <c r="D14" s="52"/>
      <c r="E14" s="53"/>
      <c r="F14" s="54"/>
      <c r="G14" s="54"/>
      <c r="H14" s="52"/>
      <c r="I14" s="53"/>
      <c r="J14" s="53"/>
      <c r="K14" s="55"/>
      <c r="L14" s="56"/>
      <c r="M14" s="56"/>
      <c r="N14" s="57" t="str">
        <f>IF(I14="","",
IF(AND(Percentis!$I$6&gt;=B14,I14&gt;=9,M14="SIM",L14="SIM",OR(H14="Avaliação Regular",H14="Ponderação curricular")),"Excelente",
IF(AND(Percentis!$I$6&gt;=B14,I14&gt;=9,M14="SIM",H14="Ponderação curricular - DLR 17/2010/M"),"Excelente",
IF(AND(COUNTIF($N$4:N13,"Excelente")&lt;Percentis!$I$6,COUNTIF($N$4:N13,"Excelente")+COUNTIF($N$4:N13,"Muito Bom")&lt;Percentis!$J$6,I14&gt;=PERCENTILE($I$4:$I$153,0.75),OR(L14="SIM",AND(H14="Ponderação Curricular - DLR 17/2010/M",I14&gt;=9),AND(H14="Avaliação regular",H14="Ponderação Curricular",L14="SIM"))),"Excelente",
IF(AND(H14&lt;&gt;"Procedimento especial",H14&lt;&gt;"Bom administrativo",I14&gt;=8,M14="SIM",COUNTIF($N$4:N13,"Excelente")+COUNTIF($N$4:N13,"Muito Bom")&lt;Percentis!$J$6),"Muito Bom",
IF(AND(Percentis!$J$6&gt;=B14,I14&gt;=8,M14="SIM",OR(H14&lt;&gt;"Procedimento especial",H14="Bom administrativo")),"Muito Bom",
"Bom"))))))</f>
        <v/>
      </c>
      <c r="O14" s="20"/>
      <c r="P14" s="21"/>
    </row>
    <row r="15" spans="2:16" s="22" customFormat="1" ht="26.25" customHeight="1" x14ac:dyDescent="0.3">
      <c r="B15" s="42">
        <v>12</v>
      </c>
      <c r="C15" s="52"/>
      <c r="D15" s="52"/>
      <c r="E15" s="53"/>
      <c r="F15" s="54"/>
      <c r="G15" s="54"/>
      <c r="H15" s="52"/>
      <c r="I15" s="53"/>
      <c r="J15" s="53"/>
      <c r="K15" s="55"/>
      <c r="L15" s="56"/>
      <c r="M15" s="56"/>
      <c r="N15" s="57" t="str">
        <f>IF(I15="","",
IF(AND(Percentis!$I$6&gt;=B15,I15&gt;=9,M15="SIM",L15="SIM",OR(H15="Avaliação Regular",H15="Ponderação curricular")),"Excelente",
IF(AND(Percentis!$I$6&gt;=B15,I15&gt;=9,M15="SIM",H15="Ponderação curricular - DLR 17/2010/M"),"Excelente",
IF(AND(COUNTIF($N$4:N14,"Excelente")&lt;Percentis!$I$6,COUNTIF($N$4:N14,"Excelente")+COUNTIF($N$4:N14,"Muito Bom")&lt;Percentis!$J$6,I15&gt;=PERCENTILE($I$4:$I$153,0.75),OR(L15="SIM",AND(H15="Ponderação Curricular - DLR 17/2010/M",I15&gt;=9),AND(H15="Avaliação regular",H15="Ponderação Curricular",L15="SIM"))),"Excelente",
IF(AND(H15&lt;&gt;"Procedimento especial",H15&lt;&gt;"Bom administrativo",I15&gt;=8,M15="SIM",COUNTIF($N$4:N14,"Excelente")+COUNTIF($N$4:N14,"Muito Bom")&lt;Percentis!$J$6),"Muito Bom",
IF(AND(Percentis!$J$6&gt;=B15,I15&gt;=8,M15="SIM",OR(H15&lt;&gt;"Procedimento especial",H15="Bom administrativo")),"Muito Bom",
"Bom"))))))</f>
        <v/>
      </c>
      <c r="O15" s="20"/>
      <c r="P15" s="21"/>
    </row>
    <row r="16" spans="2:16" s="22" customFormat="1" ht="26.25" customHeight="1" x14ac:dyDescent="0.3">
      <c r="B16" s="42">
        <v>13</v>
      </c>
      <c r="C16" s="52"/>
      <c r="D16" s="52"/>
      <c r="E16" s="53"/>
      <c r="F16" s="54"/>
      <c r="G16" s="54"/>
      <c r="H16" s="52"/>
      <c r="I16" s="53"/>
      <c r="J16" s="53"/>
      <c r="K16" s="55"/>
      <c r="L16" s="56"/>
      <c r="M16" s="56"/>
      <c r="N16" s="57" t="str">
        <f>IF(I16="","",
IF(AND(Percentis!$I$6&gt;=B16,I16&gt;=9,M16="SIM",L16="SIM",OR(H16="Avaliação Regular",H16="Ponderação curricular")),"Excelente",
IF(AND(Percentis!$I$6&gt;=B16,I16&gt;=9,M16="SIM",H16="Ponderação curricular - DLR 17/2010/M"),"Excelente",
IF(AND(COUNTIF($N$4:N15,"Excelente")&lt;Percentis!$I$6,COUNTIF($N$4:N15,"Excelente")+COUNTIF($N$4:N15,"Muito Bom")&lt;Percentis!$J$6,I16&gt;=PERCENTILE($I$4:$I$153,0.75),OR(L16="SIM",AND(H16="Ponderação Curricular - DLR 17/2010/M",I16&gt;=9),AND(H16="Avaliação regular",H16="Ponderação Curricular",L16="SIM"))),"Excelente",
IF(AND(H16&lt;&gt;"Procedimento especial",H16&lt;&gt;"Bom administrativo",I16&gt;=8,M16="SIM",COUNTIF($N$4:N15,"Excelente")+COUNTIF($N$4:N15,"Muito Bom")&lt;Percentis!$J$6),"Muito Bom",
IF(AND(Percentis!$J$6&gt;=B16,I16&gt;=8,M16="SIM",OR(H16&lt;&gt;"Procedimento especial",H16="Bom administrativo")),"Muito Bom",
"Bom"))))))</f>
        <v/>
      </c>
      <c r="O16" s="20"/>
      <c r="P16" s="21"/>
    </row>
    <row r="17" spans="2:36" s="22" customFormat="1" ht="26.25" customHeight="1" x14ac:dyDescent="0.3">
      <c r="B17" s="42">
        <v>14</v>
      </c>
      <c r="C17" s="52"/>
      <c r="D17" s="52"/>
      <c r="E17" s="53"/>
      <c r="F17" s="54"/>
      <c r="G17" s="54"/>
      <c r="H17" s="52"/>
      <c r="I17" s="53"/>
      <c r="J17" s="53"/>
      <c r="K17" s="55"/>
      <c r="L17" s="56"/>
      <c r="M17" s="56"/>
      <c r="N17" s="57" t="str">
        <f>IF(I17="","",
IF(AND(Percentis!$I$6&gt;=B17,I17&gt;=9,M17="SIM",L17="SIM",OR(H17="Avaliação Regular",H17="Ponderação curricular")),"Excelente",
IF(AND(Percentis!$I$6&gt;=B17,I17&gt;=9,M17="SIM",H17="Ponderação curricular - DLR 17/2010/M"),"Excelente",
IF(AND(COUNTIF($N$4:N16,"Excelente")&lt;Percentis!$I$6,COUNTIF($N$4:N16,"Excelente")+COUNTIF($N$4:N16,"Muito Bom")&lt;Percentis!$J$6,I17&gt;=PERCENTILE($I$4:$I$153,0.75),OR(L17="SIM",AND(H17="Ponderação Curricular - DLR 17/2010/M",I17&gt;=9),AND(H17="Avaliação regular",H17="Ponderação Curricular",L17="SIM"))),"Excelente",
IF(AND(H17&lt;&gt;"Procedimento especial",H17&lt;&gt;"Bom administrativo",I17&gt;=8,M17="SIM",COUNTIF($N$4:N16,"Excelente")+COUNTIF($N$4:N16,"Muito Bom")&lt;Percentis!$J$6),"Muito Bom",
IF(AND(Percentis!$J$6&gt;=B17,I17&gt;=8,M17="SIM",OR(H17&lt;&gt;"Procedimento especial",H17="Bom administrativo")),"Muito Bom",
"Bom"))))))</f>
        <v/>
      </c>
      <c r="O17" s="20"/>
      <c r="P17" s="21"/>
    </row>
    <row r="18" spans="2:36" s="22" customFormat="1" ht="26.25" customHeight="1" x14ac:dyDescent="0.3">
      <c r="B18" s="42">
        <v>15</v>
      </c>
      <c r="C18" s="52"/>
      <c r="D18" s="52"/>
      <c r="E18" s="53"/>
      <c r="F18" s="54"/>
      <c r="G18" s="54"/>
      <c r="H18" s="52"/>
      <c r="I18" s="53"/>
      <c r="J18" s="53"/>
      <c r="K18" s="55"/>
      <c r="L18" s="56"/>
      <c r="M18" s="56"/>
      <c r="N18" s="57" t="str">
        <f>IF(I18="","",
IF(AND(Percentis!$I$6&gt;=B18,I18&gt;=9,M18="SIM",L18="SIM",OR(H18="Avaliação Regular",H18="Ponderação curricular")),"Excelente",
IF(AND(Percentis!$I$6&gt;=B18,I18&gt;=9,M18="SIM",H18="Ponderação curricular - DLR 17/2010/M"),"Excelente",
IF(AND(COUNTIF($N$4:N17,"Excelente")&lt;Percentis!$I$6,COUNTIF($N$4:N17,"Excelente")+COUNTIF($N$4:N17,"Muito Bom")&lt;Percentis!$J$6,I18&gt;=PERCENTILE($I$4:$I$153,0.75),OR(L18="SIM",AND(H18="Ponderação Curricular - DLR 17/2010/M",I18&gt;=9),AND(H18="Avaliação regular",H18="Ponderação Curricular",L18="SIM"))),"Excelente",
IF(AND(H18&lt;&gt;"Procedimento especial",H18&lt;&gt;"Bom administrativo",I18&gt;=8,M18="SIM",COUNTIF($N$4:N17,"Excelente")+COUNTIF($N$4:N17,"Muito Bom")&lt;Percentis!$J$6),"Muito Bom",
IF(AND(Percentis!$J$6&gt;=B18,I18&gt;=8,M18="SIM",OR(H18&lt;&gt;"Procedimento especial",H18="Bom administrativo")),"Muito Bom",
"Bom"))))))</f>
        <v/>
      </c>
      <c r="O18" s="20"/>
      <c r="P18" s="21"/>
    </row>
    <row r="19" spans="2:36" s="21" customFormat="1" ht="26.25" customHeight="1" x14ac:dyDescent="0.3">
      <c r="B19" s="42">
        <v>16</v>
      </c>
      <c r="C19" s="52"/>
      <c r="D19" s="52"/>
      <c r="E19" s="53"/>
      <c r="F19" s="54"/>
      <c r="G19" s="54"/>
      <c r="H19" s="52"/>
      <c r="I19" s="53"/>
      <c r="J19" s="53"/>
      <c r="K19" s="55"/>
      <c r="L19" s="56"/>
      <c r="M19" s="56"/>
      <c r="N19" s="57" t="str">
        <f>IF(I19="","",
IF(AND(Percentis!$I$6&gt;=B19,I19&gt;=9,M19="SIM",L19="SIM",OR(H19="Avaliação Regular",H19="Ponderação curricular")),"Excelente",
IF(AND(Percentis!$I$6&gt;=B19,I19&gt;=9,M19="SIM",H19="Ponderação curricular - DLR 17/2010/M"),"Excelente",
IF(AND(COUNTIF($N$4:N18,"Excelente")&lt;Percentis!$I$6,COUNTIF($N$4:N18,"Excelente")+COUNTIF($N$4:N18,"Muito Bom")&lt;Percentis!$J$6,I19&gt;=PERCENTILE($I$4:$I$153,0.75),OR(L19="SIM",AND(H19="Ponderação Curricular - DLR 17/2010/M",I19&gt;=9),AND(H19="Avaliação regular",H19="Ponderação Curricular",L19="SIM"))),"Excelente",
IF(AND(H19&lt;&gt;"Procedimento especial",H19&lt;&gt;"Bom administrativo",I19&gt;=8,M19="SIM",COUNTIF($N$4:N18,"Excelente")+COUNTIF($N$4:N18,"Muito Bom")&lt;Percentis!$J$6),"Muito Bom",
IF(AND(Percentis!$J$6&gt;=B19,I19&gt;=8,M19="SIM",OR(H19&lt;&gt;"Procedimento especial",H19="Bom administrativo")),"Muito Bom",
"Bom"))))))</f>
        <v/>
      </c>
      <c r="O19" s="20"/>
      <c r="Q19" s="22"/>
      <c r="R19" s="22"/>
      <c r="S19" s="22"/>
      <c r="T19" s="22"/>
      <c r="U19" s="22"/>
      <c r="V19" s="22"/>
      <c r="W19" s="22"/>
      <c r="X19" s="22"/>
      <c r="Y19" s="22"/>
      <c r="Z19" s="22"/>
      <c r="AA19" s="22"/>
      <c r="AB19" s="22"/>
      <c r="AC19" s="22"/>
      <c r="AD19" s="22"/>
      <c r="AE19" s="22"/>
      <c r="AF19" s="22"/>
      <c r="AG19" s="22"/>
      <c r="AH19" s="22"/>
      <c r="AI19" s="22"/>
      <c r="AJ19" s="22"/>
    </row>
    <row r="20" spans="2:36" s="21" customFormat="1" ht="26.25" customHeight="1" x14ac:dyDescent="0.3">
      <c r="B20" s="42">
        <v>17</v>
      </c>
      <c r="C20" s="52"/>
      <c r="D20" s="52"/>
      <c r="E20" s="53"/>
      <c r="F20" s="54"/>
      <c r="G20" s="54"/>
      <c r="H20" s="52"/>
      <c r="I20" s="53"/>
      <c r="J20" s="53"/>
      <c r="K20" s="55"/>
      <c r="L20" s="56"/>
      <c r="M20" s="56"/>
      <c r="N20" s="57" t="str">
        <f>IF(I20="","",
IF(AND(Percentis!$I$6&gt;=B20,I20&gt;=9,M20="SIM",L20="SIM",OR(H20="Avaliação Regular",H20="Ponderação curricular")),"Excelente",
IF(AND(Percentis!$I$6&gt;=B20,I20&gt;=9,M20="SIM",H20="Ponderação curricular - DLR 17/2010/M"),"Excelente",
IF(AND(COUNTIF($N$4:N19,"Excelente")&lt;Percentis!$I$6,COUNTIF($N$4:N19,"Excelente")+COUNTIF($N$4:N19,"Muito Bom")&lt;Percentis!$J$6,I20&gt;=PERCENTILE($I$4:$I$153,0.75),OR(L20="SIM",AND(H20="Ponderação Curricular - DLR 17/2010/M",I20&gt;=9),AND(H20="Avaliação regular",H20="Ponderação Curricular",L20="SIM"))),"Excelente",
IF(AND(H20&lt;&gt;"Procedimento especial",H20&lt;&gt;"Bom administrativo",I20&gt;=8,M20="SIM",COUNTIF($N$4:N19,"Excelente")+COUNTIF($N$4:N19,"Muito Bom")&lt;Percentis!$J$6),"Muito Bom",
IF(AND(Percentis!$J$6&gt;=B20,I20&gt;=8,M20="SIM",OR(H20&lt;&gt;"Procedimento especial",H20="Bom administrativo")),"Muito Bom",
"Bom"))))))</f>
        <v/>
      </c>
      <c r="O20" s="20"/>
      <c r="Q20" s="22"/>
      <c r="R20" s="22"/>
      <c r="S20" s="22"/>
      <c r="T20" s="22"/>
      <c r="U20" s="22"/>
      <c r="V20" s="22"/>
      <c r="W20" s="22"/>
      <c r="X20" s="22"/>
      <c r="Y20" s="22"/>
      <c r="Z20" s="22"/>
      <c r="AA20" s="22"/>
      <c r="AB20" s="22"/>
      <c r="AC20" s="22"/>
      <c r="AD20" s="22"/>
      <c r="AE20" s="22"/>
      <c r="AF20" s="22"/>
      <c r="AG20" s="22"/>
      <c r="AH20" s="22"/>
      <c r="AI20" s="22"/>
      <c r="AJ20" s="22"/>
    </row>
    <row r="21" spans="2:36" s="21" customFormat="1" ht="26.25" customHeight="1" x14ac:dyDescent="0.3">
      <c r="B21" s="42">
        <v>18</v>
      </c>
      <c r="C21" s="52"/>
      <c r="D21" s="52"/>
      <c r="E21" s="53"/>
      <c r="F21" s="54"/>
      <c r="G21" s="54"/>
      <c r="H21" s="52"/>
      <c r="I21" s="53"/>
      <c r="J21" s="53"/>
      <c r="K21" s="55"/>
      <c r="L21" s="56"/>
      <c r="M21" s="56"/>
      <c r="N21" s="57" t="str">
        <f>IF(I21="","",
IF(AND(Percentis!$I$6&gt;=B21,I21&gt;=9,M21="SIM",L21="SIM",OR(H21="Avaliação Regular",H21="Ponderação curricular")),"Excelente",
IF(AND(Percentis!$I$6&gt;=B21,I21&gt;=9,M21="SIM",H21="Ponderação curricular - DLR 17/2010/M"),"Excelente",
IF(AND(COUNTIF($N$4:N20,"Excelente")&lt;Percentis!$I$6,COUNTIF($N$4:N20,"Excelente")+COUNTIF($N$4:N20,"Muito Bom")&lt;Percentis!$J$6,I21&gt;=PERCENTILE($I$4:$I$153,0.75),OR(L21="SIM",AND(H21="Ponderação Curricular - DLR 17/2010/M",I21&gt;=9),AND(H21="Avaliação regular",H21="Ponderação Curricular",L21="SIM"))),"Excelente",
IF(AND(H21&lt;&gt;"Procedimento especial",H21&lt;&gt;"Bom administrativo",I21&gt;=8,M21="SIM",COUNTIF($N$4:N20,"Excelente")+COUNTIF($N$4:N20,"Muito Bom")&lt;Percentis!$J$6),"Muito Bom",
IF(AND(Percentis!$J$6&gt;=B21,I21&gt;=8,M21="SIM",OR(H21&lt;&gt;"Procedimento especial",H21="Bom administrativo")),"Muito Bom",
"Bom"))))))</f>
        <v/>
      </c>
      <c r="O21" s="20"/>
      <c r="Q21" s="22"/>
      <c r="R21" s="22"/>
      <c r="S21" s="22"/>
      <c r="T21" s="22"/>
      <c r="U21" s="22"/>
      <c r="V21" s="22"/>
      <c r="W21" s="22"/>
      <c r="X21" s="22"/>
      <c r="Y21" s="22"/>
      <c r="Z21" s="22"/>
      <c r="AA21" s="22"/>
      <c r="AB21" s="22"/>
      <c r="AC21" s="22"/>
      <c r="AD21" s="22"/>
      <c r="AE21" s="22"/>
      <c r="AF21" s="22"/>
      <c r="AG21" s="22"/>
      <c r="AH21" s="22"/>
      <c r="AI21" s="22"/>
      <c r="AJ21" s="22"/>
    </row>
    <row r="22" spans="2:36" s="21" customFormat="1" ht="26.25" customHeight="1" x14ac:dyDescent="0.3">
      <c r="B22" s="42">
        <v>19</v>
      </c>
      <c r="C22" s="52"/>
      <c r="D22" s="52"/>
      <c r="E22" s="53"/>
      <c r="F22" s="54"/>
      <c r="G22" s="54"/>
      <c r="H22" s="52"/>
      <c r="I22" s="53"/>
      <c r="J22" s="53"/>
      <c r="K22" s="55"/>
      <c r="L22" s="56"/>
      <c r="M22" s="56"/>
      <c r="N22" s="57" t="str">
        <f>IF(I22="","",
IF(AND(Percentis!$I$6&gt;=B22,I22&gt;=9,M22="SIM",L22="SIM",OR(H22="Avaliação Regular",H22="Ponderação curricular")),"Excelente",
IF(AND(Percentis!$I$6&gt;=B22,I22&gt;=9,M22="SIM",H22="Ponderação curricular - DLR 17/2010/M"),"Excelente",
IF(AND(COUNTIF($N$4:N21,"Excelente")&lt;Percentis!$I$6,COUNTIF($N$4:N21,"Excelente")+COUNTIF($N$4:N21,"Muito Bom")&lt;Percentis!$J$6,I22&gt;=PERCENTILE($I$4:$I$153,0.75),OR(L22="SIM",AND(H22="Ponderação Curricular - DLR 17/2010/M",I22&gt;=9),AND(H22="Avaliação regular",H22="Ponderação Curricular",L22="SIM"))),"Excelente",
IF(AND(H22&lt;&gt;"Procedimento especial",H22&lt;&gt;"Bom administrativo",I22&gt;=8,M22="SIM",COUNTIF($N$4:N21,"Excelente")+COUNTIF($N$4:N21,"Muito Bom")&lt;Percentis!$J$6),"Muito Bom",
IF(AND(Percentis!$J$6&gt;=B22,I22&gt;=8,M22="SIM",OR(H22&lt;&gt;"Procedimento especial",H22="Bom administrativo")),"Muito Bom",
"Bom"))))))</f>
        <v/>
      </c>
      <c r="O22" s="20"/>
      <c r="Q22" s="22"/>
      <c r="R22" s="22"/>
      <c r="S22" s="22"/>
      <c r="T22" s="22"/>
      <c r="U22" s="22"/>
      <c r="V22" s="22"/>
      <c r="W22" s="22"/>
      <c r="X22" s="22"/>
      <c r="Y22" s="22"/>
      <c r="Z22" s="22"/>
      <c r="AA22" s="22"/>
      <c r="AB22" s="22"/>
      <c r="AC22" s="22"/>
      <c r="AD22" s="22"/>
      <c r="AE22" s="22"/>
      <c r="AF22" s="22"/>
      <c r="AG22" s="22"/>
      <c r="AH22" s="22"/>
      <c r="AI22" s="22"/>
      <c r="AJ22" s="22"/>
    </row>
    <row r="23" spans="2:36" s="21" customFormat="1" ht="26.25" customHeight="1" x14ac:dyDescent="0.3">
      <c r="B23" s="42">
        <v>20</v>
      </c>
      <c r="C23" s="52"/>
      <c r="D23" s="52"/>
      <c r="E23" s="53"/>
      <c r="F23" s="54"/>
      <c r="G23" s="54"/>
      <c r="H23" s="52"/>
      <c r="I23" s="53"/>
      <c r="J23" s="53"/>
      <c r="K23" s="55"/>
      <c r="L23" s="56"/>
      <c r="M23" s="56"/>
      <c r="N23" s="57" t="str">
        <f>IF(I23="","",
IF(AND(Percentis!$I$6&gt;=B23,I23&gt;=9,M23="SIM",L23="SIM",OR(H23="Avaliação Regular",H23="Ponderação curricular")),"Excelente",
IF(AND(Percentis!$I$6&gt;=B23,I23&gt;=9,M23="SIM",H23="Ponderação curricular - DLR 17/2010/M"),"Excelente",
IF(AND(COUNTIF($N$4:N22,"Excelente")&lt;Percentis!$I$6,COUNTIF($N$4:N22,"Excelente")+COUNTIF($N$4:N22,"Muito Bom")&lt;Percentis!$J$6,I23&gt;=PERCENTILE($I$4:$I$153,0.75),OR(L23="SIM",AND(H23="Ponderação Curricular - DLR 17/2010/M",I23&gt;=9),AND(H23="Avaliação regular",H23="Ponderação Curricular",L23="SIM"))),"Excelente",
IF(AND(H23&lt;&gt;"Procedimento especial",H23&lt;&gt;"Bom administrativo",I23&gt;=8,M23="SIM",COUNTIF($N$4:N22,"Excelente")+COUNTIF($N$4:N22,"Muito Bom")&lt;Percentis!$J$6),"Muito Bom",
IF(AND(Percentis!$J$6&gt;=B23,I23&gt;=8,M23="SIM",OR(H23&lt;&gt;"Procedimento especial",H23="Bom administrativo")),"Muito Bom",
"Bom"))))))</f>
        <v/>
      </c>
      <c r="O23" s="20"/>
      <c r="Q23" s="22"/>
      <c r="R23" s="22"/>
      <c r="S23" s="22"/>
      <c r="T23" s="22"/>
      <c r="U23" s="22"/>
      <c r="V23" s="22"/>
      <c r="W23" s="22"/>
      <c r="X23" s="22"/>
      <c r="Y23" s="22"/>
      <c r="Z23" s="22"/>
      <c r="AA23" s="22"/>
      <c r="AB23" s="22"/>
      <c r="AC23" s="22"/>
      <c r="AD23" s="22"/>
      <c r="AE23" s="22"/>
      <c r="AF23" s="22"/>
      <c r="AG23" s="22"/>
      <c r="AH23" s="22"/>
      <c r="AI23" s="22"/>
      <c r="AJ23" s="22"/>
    </row>
    <row r="24" spans="2:36" s="21" customFormat="1" ht="26.25" customHeight="1" x14ac:dyDescent="0.3">
      <c r="B24" s="42">
        <v>21</v>
      </c>
      <c r="C24" s="52"/>
      <c r="D24" s="52"/>
      <c r="E24" s="53"/>
      <c r="F24" s="54"/>
      <c r="G24" s="54"/>
      <c r="H24" s="52"/>
      <c r="I24" s="53"/>
      <c r="J24" s="53"/>
      <c r="K24" s="55"/>
      <c r="L24" s="56"/>
      <c r="M24" s="56"/>
      <c r="N24" s="57" t="str">
        <f>IF(I24="","",
IF(AND(Percentis!$I$6&gt;=B24,I24&gt;=9,M24="SIM",L24="SIM",OR(H24="Avaliação Regular",H24="Ponderação curricular")),"Excelente",
IF(AND(Percentis!$I$6&gt;=B24,I24&gt;=9,M24="SIM",H24="Ponderação curricular - DLR 17/2010/M"),"Excelente",
IF(AND(COUNTIF($N$4:N23,"Excelente")&lt;Percentis!$I$6,COUNTIF($N$4:N23,"Excelente")+COUNTIF($N$4:N23,"Muito Bom")&lt;Percentis!$J$6,I24&gt;=PERCENTILE($I$4:$I$153,0.75),OR(L24="SIM",AND(H24="Ponderação Curricular - DLR 17/2010/M",I24&gt;=9),AND(H24="Avaliação regular",H24="Ponderação Curricular",L24="SIM"))),"Excelente",
IF(AND(H24&lt;&gt;"Procedimento especial",H24&lt;&gt;"Bom administrativo",I24&gt;=8,M24="SIM",COUNTIF($N$4:N23,"Excelente")+COUNTIF($N$4:N23,"Muito Bom")&lt;Percentis!$J$6),"Muito Bom",
IF(AND(Percentis!$J$6&gt;=B24,I24&gt;=8,M24="SIM",OR(H24&lt;&gt;"Procedimento especial",H24="Bom administrativo")),"Muito Bom",
"Bom"))))))</f>
        <v/>
      </c>
      <c r="O24" s="20"/>
      <c r="Q24" s="22"/>
      <c r="R24" s="22"/>
      <c r="S24" s="22"/>
      <c r="T24" s="22"/>
      <c r="U24" s="22"/>
      <c r="V24" s="22"/>
      <c r="W24" s="22"/>
      <c r="X24" s="22"/>
      <c r="Y24" s="22"/>
      <c r="Z24" s="22"/>
      <c r="AA24" s="22"/>
      <c r="AB24" s="22"/>
      <c r="AC24" s="22"/>
      <c r="AD24" s="22"/>
      <c r="AE24" s="22"/>
      <c r="AF24" s="22"/>
      <c r="AG24" s="22"/>
      <c r="AH24" s="22"/>
      <c r="AI24" s="22"/>
      <c r="AJ24" s="22"/>
    </row>
    <row r="25" spans="2:36" s="21" customFormat="1" ht="26.25" customHeight="1" x14ac:dyDescent="0.3">
      <c r="B25" s="42">
        <v>22</v>
      </c>
      <c r="C25" s="52"/>
      <c r="D25" s="52"/>
      <c r="E25" s="53"/>
      <c r="F25" s="54"/>
      <c r="G25" s="54"/>
      <c r="H25" s="52"/>
      <c r="I25" s="53"/>
      <c r="J25" s="53"/>
      <c r="K25" s="55"/>
      <c r="L25" s="56"/>
      <c r="M25" s="56"/>
      <c r="N25" s="57" t="str">
        <f>IF(I25="","",
IF(AND(Percentis!$I$6&gt;=B25,I25&gt;=9,M25="SIM",L25="SIM",OR(H25="Avaliação Regular",H25="Ponderação curricular")),"Excelente",
IF(AND(Percentis!$I$6&gt;=B25,I25&gt;=9,M25="SIM",H25="Ponderação curricular - DLR 17/2010/M"),"Excelente",
IF(AND(COUNTIF($N$4:N24,"Excelente")&lt;Percentis!$I$6,COUNTIF($N$4:N24,"Excelente")+COUNTIF($N$4:N24,"Muito Bom")&lt;Percentis!$J$6,I25&gt;=PERCENTILE($I$4:$I$153,0.75),OR(L25="SIM",AND(H25="Ponderação Curricular - DLR 17/2010/M",I25&gt;=9),AND(H25="Avaliação regular",H25="Ponderação Curricular",L25="SIM"))),"Excelente",
IF(AND(H25&lt;&gt;"Procedimento especial",H25&lt;&gt;"Bom administrativo",I25&gt;=8,M25="SIM",COUNTIF($N$4:N24,"Excelente")+COUNTIF($N$4:N24,"Muito Bom")&lt;Percentis!$J$6),"Muito Bom",
IF(AND(Percentis!$J$6&gt;=B25,I25&gt;=8,M25="SIM",OR(H25&lt;&gt;"Procedimento especial",H25="Bom administrativo")),"Muito Bom",
"Bom"))))))</f>
        <v/>
      </c>
      <c r="O25" s="20"/>
      <c r="Q25" s="22"/>
      <c r="R25" s="22"/>
      <c r="S25" s="22"/>
      <c r="T25" s="22"/>
      <c r="U25" s="22"/>
      <c r="V25" s="22"/>
      <c r="W25" s="22"/>
      <c r="X25" s="22"/>
      <c r="Y25" s="22"/>
      <c r="Z25" s="22"/>
      <c r="AA25" s="22"/>
      <c r="AB25" s="22"/>
      <c r="AC25" s="22"/>
      <c r="AD25" s="22"/>
      <c r="AE25" s="22"/>
      <c r="AF25" s="22"/>
      <c r="AG25" s="22"/>
      <c r="AH25" s="22"/>
      <c r="AI25" s="22"/>
      <c r="AJ25" s="22"/>
    </row>
    <row r="26" spans="2:36" s="21" customFormat="1" ht="26.25" customHeight="1" x14ac:dyDescent="0.3">
      <c r="B26" s="42">
        <v>23</v>
      </c>
      <c r="C26" s="52"/>
      <c r="D26" s="52"/>
      <c r="E26" s="53"/>
      <c r="F26" s="54"/>
      <c r="G26" s="54"/>
      <c r="H26" s="52"/>
      <c r="I26" s="53"/>
      <c r="J26" s="53"/>
      <c r="K26" s="55"/>
      <c r="L26" s="56"/>
      <c r="M26" s="56"/>
      <c r="N26" s="57" t="str">
        <f>IF(I26="","",
IF(AND(Percentis!$I$6&gt;=B26,I26&gt;=9,M26="SIM",L26="SIM",OR(H26="Avaliação Regular",H26="Ponderação curricular")),"Excelente",
IF(AND(Percentis!$I$6&gt;=B26,I26&gt;=9,M26="SIM",H26="Ponderação curricular - DLR 17/2010/M"),"Excelente",
IF(AND(COUNTIF($N$4:N25,"Excelente")&lt;Percentis!$I$6,COUNTIF($N$4:N25,"Excelente")+COUNTIF($N$4:N25,"Muito Bom")&lt;Percentis!$J$6,I26&gt;=PERCENTILE($I$4:$I$153,0.75),OR(L26="SIM",AND(H26="Ponderação Curricular - DLR 17/2010/M",I26&gt;=9),AND(H26="Avaliação regular",H26="Ponderação Curricular",L26="SIM"))),"Excelente",
IF(AND(H26&lt;&gt;"Procedimento especial",H26&lt;&gt;"Bom administrativo",I26&gt;=8,M26="SIM",COUNTIF($N$4:N25,"Excelente")+COUNTIF($N$4:N25,"Muito Bom")&lt;Percentis!$J$6),"Muito Bom",
IF(AND(Percentis!$J$6&gt;=B26,I26&gt;=8,M26="SIM",OR(H26&lt;&gt;"Procedimento especial",H26="Bom administrativo")),"Muito Bom",
"Bom"))))))</f>
        <v/>
      </c>
      <c r="O26" s="20"/>
      <c r="Q26" s="22"/>
      <c r="R26" s="22"/>
      <c r="S26" s="22"/>
      <c r="T26" s="22"/>
      <c r="U26" s="22"/>
      <c r="V26" s="22"/>
      <c r="W26" s="22"/>
      <c r="X26" s="22"/>
      <c r="Y26" s="22"/>
      <c r="Z26" s="22"/>
      <c r="AA26" s="22"/>
      <c r="AB26" s="22"/>
      <c r="AC26" s="22"/>
      <c r="AD26" s="22"/>
      <c r="AE26" s="22"/>
      <c r="AF26" s="22"/>
      <c r="AG26" s="22"/>
      <c r="AH26" s="22"/>
      <c r="AI26" s="22"/>
      <c r="AJ26" s="22"/>
    </row>
    <row r="27" spans="2:36" s="21" customFormat="1" ht="26.25" customHeight="1" x14ac:dyDescent="0.3">
      <c r="B27" s="42">
        <v>24</v>
      </c>
      <c r="C27" s="52"/>
      <c r="D27" s="52"/>
      <c r="E27" s="53"/>
      <c r="F27" s="54"/>
      <c r="G27" s="54"/>
      <c r="H27" s="52"/>
      <c r="I27" s="53"/>
      <c r="J27" s="53"/>
      <c r="K27" s="55"/>
      <c r="L27" s="56"/>
      <c r="M27" s="56"/>
      <c r="N27" s="57" t="str">
        <f>IF(I27="","",
IF(AND(Percentis!$I$6&gt;=B27,I27&gt;=9,M27="SIM",L27="SIM",OR(H27="Avaliação Regular",H27="Ponderação curricular")),"Excelente",
IF(AND(Percentis!$I$6&gt;=B27,I27&gt;=9,M27="SIM",H27="Ponderação curricular - DLR 17/2010/M"),"Excelente",
IF(AND(COUNTIF($N$4:N26,"Excelente")&lt;Percentis!$I$6,COUNTIF($N$4:N26,"Excelente")+COUNTIF($N$4:N26,"Muito Bom")&lt;Percentis!$J$6,I27&gt;=PERCENTILE($I$4:$I$153,0.75),OR(L27="SIM",AND(H27="Ponderação Curricular - DLR 17/2010/M",I27&gt;=9),AND(H27="Avaliação regular",H27="Ponderação Curricular",L27="SIM"))),"Excelente",
IF(AND(H27&lt;&gt;"Procedimento especial",H27&lt;&gt;"Bom administrativo",I27&gt;=8,M27="SIM",COUNTIF($N$4:N26,"Excelente")+COUNTIF($N$4:N26,"Muito Bom")&lt;Percentis!$J$6),"Muito Bom",
IF(AND(Percentis!$J$6&gt;=B27,I27&gt;=8,M27="SIM",OR(H27&lt;&gt;"Procedimento especial",H27="Bom administrativo")),"Muito Bom",
"Bom"))))))</f>
        <v/>
      </c>
      <c r="O27" s="20"/>
      <c r="Q27" s="22"/>
      <c r="R27" s="22"/>
      <c r="S27" s="22"/>
      <c r="T27" s="22"/>
      <c r="U27" s="22"/>
      <c r="V27" s="22"/>
      <c r="W27" s="22"/>
      <c r="X27" s="22"/>
      <c r="Y27" s="22"/>
      <c r="Z27" s="22"/>
      <c r="AA27" s="22"/>
      <c r="AB27" s="22"/>
      <c r="AC27" s="22"/>
      <c r="AD27" s="22"/>
      <c r="AE27" s="22"/>
      <c r="AF27" s="22"/>
      <c r="AG27" s="22"/>
      <c r="AH27" s="22"/>
      <c r="AI27" s="22"/>
      <c r="AJ27" s="22"/>
    </row>
    <row r="28" spans="2:36" s="21" customFormat="1" ht="26.25" customHeight="1" x14ac:dyDescent="0.3">
      <c r="B28" s="42">
        <v>25</v>
      </c>
      <c r="C28" s="52"/>
      <c r="D28" s="52"/>
      <c r="E28" s="53"/>
      <c r="F28" s="54"/>
      <c r="G28" s="54"/>
      <c r="H28" s="52"/>
      <c r="I28" s="53"/>
      <c r="J28" s="53"/>
      <c r="K28" s="55"/>
      <c r="L28" s="56"/>
      <c r="M28" s="56"/>
      <c r="N28" s="57" t="str">
        <f>IF(I28="","",
IF(AND(Percentis!$I$6&gt;=B28,I28&gt;=9,M28="SIM",L28="SIM",OR(H28="Avaliação Regular",H28="Ponderação curricular")),"Excelente",
IF(AND(Percentis!$I$6&gt;=B28,I28&gt;=9,M28="SIM",H28="Ponderação curricular - DLR 17/2010/M"),"Excelente",
IF(AND(COUNTIF($N$4:N27,"Excelente")&lt;Percentis!$I$6,COUNTIF($N$4:N27,"Excelente")+COUNTIF($N$4:N27,"Muito Bom")&lt;Percentis!$J$6,I28&gt;=PERCENTILE($I$4:$I$153,0.75),OR(L28="SIM",AND(H28="Ponderação Curricular - DLR 17/2010/M",I28&gt;=9),AND(H28="Avaliação regular",H28="Ponderação Curricular",L28="SIM"))),"Excelente",
IF(AND(H28&lt;&gt;"Procedimento especial",H28&lt;&gt;"Bom administrativo",I28&gt;=8,M28="SIM",COUNTIF($N$4:N27,"Excelente")+COUNTIF($N$4:N27,"Muito Bom")&lt;Percentis!$J$6),"Muito Bom",
IF(AND(Percentis!$J$6&gt;=B28,I28&gt;=8,M28="SIM",OR(H28&lt;&gt;"Procedimento especial",H28="Bom administrativo")),"Muito Bom",
"Bom"))))))</f>
        <v/>
      </c>
      <c r="O28" s="20"/>
      <c r="Q28" s="22"/>
      <c r="R28" s="22"/>
      <c r="S28" s="22"/>
      <c r="T28" s="22"/>
      <c r="U28" s="22"/>
      <c r="V28" s="22"/>
      <c r="W28" s="22"/>
      <c r="X28" s="22"/>
      <c r="Y28" s="22"/>
      <c r="Z28" s="22"/>
      <c r="AA28" s="22"/>
      <c r="AB28" s="22"/>
      <c r="AC28" s="22"/>
      <c r="AD28" s="22"/>
      <c r="AE28" s="22"/>
      <c r="AF28" s="22"/>
      <c r="AG28" s="22"/>
      <c r="AH28" s="22"/>
      <c r="AI28" s="22"/>
      <c r="AJ28" s="22"/>
    </row>
    <row r="29" spans="2:36" s="21" customFormat="1" ht="26.25" customHeight="1" x14ac:dyDescent="0.3">
      <c r="B29" s="42">
        <v>26</v>
      </c>
      <c r="C29" s="52"/>
      <c r="D29" s="52"/>
      <c r="E29" s="53"/>
      <c r="F29" s="54"/>
      <c r="G29" s="54"/>
      <c r="H29" s="52"/>
      <c r="I29" s="53"/>
      <c r="J29" s="53"/>
      <c r="K29" s="55"/>
      <c r="L29" s="56"/>
      <c r="M29" s="56"/>
      <c r="N29" s="57" t="str">
        <f>IF(I29="","",
IF(AND(Percentis!$I$6&gt;=B29,I29&gt;=9,M29="SIM",L29="SIM",OR(H29="Avaliação Regular",H29="Ponderação curricular")),"Excelente",
IF(AND(Percentis!$I$6&gt;=B29,I29&gt;=9,M29="SIM",H29="Ponderação curricular - DLR 17/2010/M"),"Excelente",
IF(AND(COUNTIF($N$4:N28,"Excelente")&lt;Percentis!$I$6,COUNTIF($N$4:N28,"Excelente")+COUNTIF($N$4:N28,"Muito Bom")&lt;Percentis!$J$6,I29&gt;=PERCENTILE($I$4:$I$153,0.75),OR(L29="SIM",AND(H29="Ponderação Curricular - DLR 17/2010/M",I29&gt;=9),AND(H29="Avaliação regular",H29="Ponderação Curricular",L29="SIM"))),"Excelente",
IF(AND(H29&lt;&gt;"Procedimento especial",H29&lt;&gt;"Bom administrativo",I29&gt;=8,M29="SIM",COUNTIF($N$4:N28,"Excelente")+COUNTIF($N$4:N28,"Muito Bom")&lt;Percentis!$J$6),"Muito Bom",
IF(AND(Percentis!$J$6&gt;=B29,I29&gt;=8,M29="SIM",OR(H29&lt;&gt;"Procedimento especial",H29="Bom administrativo")),"Muito Bom",
"Bom"))))))</f>
        <v/>
      </c>
      <c r="O29" s="20"/>
      <c r="Q29" s="22"/>
      <c r="R29" s="22"/>
      <c r="S29" s="22"/>
      <c r="T29" s="22"/>
      <c r="U29" s="22"/>
      <c r="V29" s="22"/>
      <c r="W29" s="22"/>
      <c r="X29" s="22"/>
      <c r="Y29" s="22"/>
      <c r="Z29" s="22"/>
      <c r="AA29" s="22"/>
      <c r="AB29" s="22"/>
      <c r="AC29" s="22"/>
      <c r="AD29" s="22"/>
      <c r="AE29" s="22"/>
      <c r="AF29" s="22"/>
      <c r="AG29" s="22"/>
      <c r="AH29" s="22"/>
      <c r="AI29" s="22"/>
      <c r="AJ29" s="22"/>
    </row>
    <row r="30" spans="2:36" s="21" customFormat="1" ht="26.25" customHeight="1" x14ac:dyDescent="0.3">
      <c r="B30" s="42">
        <v>27</v>
      </c>
      <c r="C30" s="52"/>
      <c r="D30" s="52"/>
      <c r="E30" s="53"/>
      <c r="F30" s="54"/>
      <c r="G30" s="54"/>
      <c r="H30" s="52"/>
      <c r="I30" s="53"/>
      <c r="J30" s="53"/>
      <c r="K30" s="55"/>
      <c r="L30" s="56"/>
      <c r="M30" s="56"/>
      <c r="N30" s="57" t="str">
        <f>IF(I30="","",
IF(AND(Percentis!$I$6&gt;=B30,I30&gt;=9,M30="SIM",L30="SIM",OR(H30="Avaliação Regular",H30="Ponderação curricular")),"Excelente",
IF(AND(Percentis!$I$6&gt;=B30,I30&gt;=9,M30="SIM",H30="Ponderação curricular - DLR 17/2010/M"),"Excelente",
IF(AND(COUNTIF($N$4:N29,"Excelente")&lt;Percentis!$I$6,COUNTIF($N$4:N29,"Excelente")+COUNTIF($N$4:N29,"Muito Bom")&lt;Percentis!$J$6,I30&gt;=PERCENTILE($I$4:$I$153,0.75),OR(L30="SIM",AND(H30="Ponderação Curricular - DLR 17/2010/M",I30&gt;=9),AND(H30="Avaliação regular",H30="Ponderação Curricular",L30="SIM"))),"Excelente",
IF(AND(H30&lt;&gt;"Procedimento especial",H30&lt;&gt;"Bom administrativo",I30&gt;=8,M30="SIM",COUNTIF($N$4:N29,"Excelente")+COUNTIF($N$4:N29,"Muito Bom")&lt;Percentis!$J$6),"Muito Bom",
IF(AND(Percentis!$J$6&gt;=B30,I30&gt;=8,M30="SIM",OR(H30&lt;&gt;"Procedimento especial",H30="Bom administrativo")),"Muito Bom",
"Bom"))))))</f>
        <v/>
      </c>
      <c r="O30" s="20"/>
      <c r="Q30" s="22"/>
      <c r="R30" s="22"/>
      <c r="S30" s="22"/>
      <c r="T30" s="22"/>
      <c r="U30" s="22"/>
      <c r="V30" s="22"/>
      <c r="W30" s="22"/>
      <c r="X30" s="22"/>
      <c r="Y30" s="22"/>
      <c r="Z30" s="22"/>
      <c r="AA30" s="22"/>
      <c r="AB30" s="22"/>
      <c r="AC30" s="22"/>
      <c r="AD30" s="22"/>
      <c r="AE30" s="22"/>
      <c r="AF30" s="22"/>
      <c r="AG30" s="22"/>
      <c r="AH30" s="22"/>
      <c r="AI30" s="22"/>
      <c r="AJ30" s="22"/>
    </row>
    <row r="31" spans="2:36" s="21" customFormat="1" ht="26.25" customHeight="1" x14ac:dyDescent="0.3">
      <c r="B31" s="42">
        <v>28</v>
      </c>
      <c r="C31" s="52"/>
      <c r="D31" s="52"/>
      <c r="E31" s="53"/>
      <c r="F31" s="54"/>
      <c r="G31" s="54"/>
      <c r="H31" s="52"/>
      <c r="I31" s="53"/>
      <c r="J31" s="53"/>
      <c r="K31" s="55"/>
      <c r="L31" s="56"/>
      <c r="M31" s="56"/>
      <c r="N31" s="57" t="str">
        <f>IF(I31="","",
IF(AND(Percentis!$I$6&gt;=B31,I31&gt;=9,M31="SIM",L31="SIM",OR(H31="Avaliação Regular",H31="Ponderação curricular")),"Excelente",
IF(AND(Percentis!$I$6&gt;=B31,I31&gt;=9,M31="SIM",H31="Ponderação curricular - DLR 17/2010/M"),"Excelente",
IF(AND(COUNTIF($N$4:N30,"Excelente")&lt;Percentis!$I$6,COUNTIF($N$4:N30,"Excelente")+COUNTIF($N$4:N30,"Muito Bom")&lt;Percentis!$J$6,I31&gt;=PERCENTILE($I$4:$I$153,0.75),OR(L31="SIM",AND(H31="Ponderação Curricular - DLR 17/2010/M",I31&gt;=9),AND(H31="Avaliação regular",H31="Ponderação Curricular",L31="SIM"))),"Excelente",
IF(AND(H31&lt;&gt;"Procedimento especial",H31&lt;&gt;"Bom administrativo",I31&gt;=8,M31="SIM",COUNTIF($N$4:N30,"Excelente")+COUNTIF($N$4:N30,"Muito Bom")&lt;Percentis!$J$6),"Muito Bom",
IF(AND(Percentis!$J$6&gt;=B31,I31&gt;=8,M31="SIM",OR(H31&lt;&gt;"Procedimento especial",H31="Bom administrativo")),"Muito Bom",
"Bom"))))))</f>
        <v/>
      </c>
      <c r="O31" s="20"/>
      <c r="Q31" s="22"/>
      <c r="R31" s="22"/>
      <c r="S31" s="22"/>
      <c r="T31" s="22"/>
      <c r="U31" s="22"/>
      <c r="V31" s="22"/>
      <c r="W31" s="22"/>
      <c r="X31" s="22"/>
      <c r="Y31" s="22"/>
      <c r="Z31" s="22"/>
      <c r="AA31" s="22"/>
      <c r="AB31" s="22"/>
      <c r="AC31" s="22"/>
      <c r="AD31" s="22"/>
      <c r="AE31" s="22"/>
      <c r="AF31" s="22"/>
      <c r="AG31" s="22"/>
      <c r="AH31" s="22"/>
      <c r="AI31" s="22"/>
      <c r="AJ31" s="22"/>
    </row>
    <row r="32" spans="2:36" s="21" customFormat="1" ht="26.25" customHeight="1" x14ac:dyDescent="0.3">
      <c r="B32" s="42">
        <v>29</v>
      </c>
      <c r="C32" s="52"/>
      <c r="D32" s="52"/>
      <c r="E32" s="53"/>
      <c r="F32" s="54"/>
      <c r="G32" s="54"/>
      <c r="H32" s="52"/>
      <c r="I32" s="53"/>
      <c r="J32" s="53"/>
      <c r="K32" s="55"/>
      <c r="L32" s="56"/>
      <c r="M32" s="56"/>
      <c r="N32" s="57" t="str">
        <f>IF(I32="","",
IF(AND(Percentis!$I$6&gt;=B32,I32&gt;=9,M32="SIM",L32="SIM",OR(H32="Avaliação Regular",H32="Ponderação curricular")),"Excelente",
IF(AND(Percentis!$I$6&gt;=B32,I32&gt;=9,M32="SIM",H32="Ponderação curricular - DLR 17/2010/M"),"Excelente",
IF(AND(COUNTIF($N$4:N31,"Excelente")&lt;Percentis!$I$6,COUNTIF($N$4:N31,"Excelente")+COUNTIF($N$4:N31,"Muito Bom")&lt;Percentis!$J$6,I32&gt;=PERCENTILE($I$4:$I$153,0.75),OR(L32="SIM",AND(H32="Ponderação Curricular - DLR 17/2010/M",I32&gt;=9),AND(H32="Avaliação regular",H32="Ponderação Curricular",L32="SIM"))),"Excelente",
IF(AND(H32&lt;&gt;"Procedimento especial",H32&lt;&gt;"Bom administrativo",I32&gt;=8,M32="SIM",COUNTIF($N$4:N31,"Excelente")+COUNTIF($N$4:N31,"Muito Bom")&lt;Percentis!$J$6),"Muito Bom",
IF(AND(Percentis!$J$6&gt;=B32,I32&gt;=8,M32="SIM",OR(H32&lt;&gt;"Procedimento especial",H32="Bom administrativo")),"Muito Bom",
"Bom"))))))</f>
        <v/>
      </c>
      <c r="O32" s="20"/>
      <c r="Q32" s="22"/>
      <c r="R32" s="22"/>
      <c r="S32" s="22"/>
      <c r="T32" s="22"/>
      <c r="U32" s="22"/>
      <c r="V32" s="22"/>
      <c r="W32" s="22"/>
      <c r="X32" s="22"/>
      <c r="Y32" s="22"/>
      <c r="Z32" s="22"/>
      <c r="AA32" s="22"/>
      <c r="AB32" s="22"/>
      <c r="AC32" s="22"/>
      <c r="AD32" s="22"/>
      <c r="AE32" s="22"/>
      <c r="AF32" s="22"/>
      <c r="AG32" s="22"/>
      <c r="AH32" s="22"/>
      <c r="AI32" s="22"/>
      <c r="AJ32" s="22"/>
    </row>
    <row r="33" spans="2:36" s="21" customFormat="1" ht="26.25" customHeight="1" x14ac:dyDescent="0.3">
      <c r="B33" s="42">
        <v>30</v>
      </c>
      <c r="C33" s="52"/>
      <c r="D33" s="52"/>
      <c r="E33" s="53"/>
      <c r="F33" s="54"/>
      <c r="G33" s="54"/>
      <c r="H33" s="52"/>
      <c r="I33" s="53"/>
      <c r="J33" s="53"/>
      <c r="K33" s="55"/>
      <c r="L33" s="56"/>
      <c r="M33" s="56"/>
      <c r="N33" s="57" t="str">
        <f>IF(I33="","",
IF(AND(Percentis!$I$6&gt;=B33,I33&gt;=9,M33="SIM",L33="SIM",OR(H33="Avaliação Regular",H33="Ponderação curricular")),"Excelente",
IF(AND(Percentis!$I$6&gt;=B33,I33&gt;=9,M33="SIM",H33="Ponderação curricular - DLR 17/2010/M"),"Excelente",
IF(AND(COUNTIF($N$4:N32,"Excelente")&lt;Percentis!$I$6,COUNTIF($N$4:N32,"Excelente")+COUNTIF($N$4:N32,"Muito Bom")&lt;Percentis!$J$6,I33&gt;=PERCENTILE($I$4:$I$153,0.75),OR(L33="SIM",AND(H33="Ponderação Curricular - DLR 17/2010/M",I33&gt;=9),AND(H33="Avaliação regular",H33="Ponderação Curricular",L33="SIM"))),"Excelente",
IF(AND(H33&lt;&gt;"Procedimento especial",H33&lt;&gt;"Bom administrativo",I33&gt;=8,M33="SIM",COUNTIF($N$4:N32,"Excelente")+COUNTIF($N$4:N32,"Muito Bom")&lt;Percentis!$J$6),"Muito Bom",
IF(AND(Percentis!$J$6&gt;=B33,I33&gt;=8,M33="SIM",OR(H33&lt;&gt;"Procedimento especial",H33="Bom administrativo")),"Muito Bom",
"Bom"))))))</f>
        <v/>
      </c>
      <c r="O33" s="20"/>
      <c r="Q33" s="22"/>
      <c r="R33" s="22"/>
      <c r="S33" s="22"/>
      <c r="T33" s="22"/>
      <c r="U33" s="22"/>
      <c r="V33" s="22"/>
      <c r="W33" s="22"/>
      <c r="X33" s="22"/>
      <c r="Y33" s="22"/>
      <c r="Z33" s="22"/>
      <c r="AA33" s="22"/>
      <c r="AB33" s="22"/>
      <c r="AC33" s="22"/>
      <c r="AD33" s="22"/>
      <c r="AE33" s="22"/>
      <c r="AF33" s="22"/>
      <c r="AG33" s="22"/>
      <c r="AH33" s="22"/>
      <c r="AI33" s="22"/>
      <c r="AJ33" s="22"/>
    </row>
    <row r="34" spans="2:36" s="21" customFormat="1" ht="26.25" customHeight="1" x14ac:dyDescent="0.3">
      <c r="B34" s="42">
        <v>31</v>
      </c>
      <c r="C34" s="52"/>
      <c r="D34" s="52"/>
      <c r="E34" s="53"/>
      <c r="F34" s="54"/>
      <c r="G34" s="54"/>
      <c r="H34" s="52"/>
      <c r="I34" s="53"/>
      <c r="J34" s="53"/>
      <c r="K34" s="55"/>
      <c r="L34" s="56"/>
      <c r="M34" s="56"/>
      <c r="N34" s="57" t="str">
        <f>IF(I34="","",
IF(AND(Percentis!$I$6&gt;=B34,I34&gt;=9,M34="SIM",L34="SIM",OR(H34="Avaliação Regular",H34="Ponderação curricular")),"Excelente",
IF(AND(Percentis!$I$6&gt;=B34,I34&gt;=9,M34="SIM",H34="Ponderação curricular - DLR 17/2010/M"),"Excelente",
IF(AND(COUNTIF($N$4:N33,"Excelente")&lt;Percentis!$I$6,COUNTIF($N$4:N33,"Excelente")+COUNTIF($N$4:N33,"Muito Bom")&lt;Percentis!$J$6,I34&gt;=PERCENTILE($I$4:$I$153,0.75),OR(L34="SIM",AND(H34="Ponderação Curricular - DLR 17/2010/M",I34&gt;=9),AND(H34="Avaliação regular",H34="Ponderação Curricular",L34="SIM"))),"Excelente",
IF(AND(H34&lt;&gt;"Procedimento especial",H34&lt;&gt;"Bom administrativo",I34&gt;=8,M34="SIM",COUNTIF($N$4:N33,"Excelente")+COUNTIF($N$4:N33,"Muito Bom")&lt;Percentis!$J$6),"Muito Bom",
IF(AND(Percentis!$J$6&gt;=B34,I34&gt;=8,M34="SIM",OR(H34&lt;&gt;"Procedimento especial",H34="Bom administrativo")),"Muito Bom",
"Bom"))))))</f>
        <v/>
      </c>
      <c r="O34" s="20"/>
      <c r="Q34" s="22"/>
      <c r="R34" s="22"/>
      <c r="S34" s="22"/>
      <c r="T34" s="22"/>
      <c r="U34" s="22"/>
      <c r="V34" s="22"/>
      <c r="W34" s="22"/>
      <c r="X34" s="22"/>
      <c r="Y34" s="22"/>
      <c r="Z34" s="22"/>
      <c r="AA34" s="22"/>
      <c r="AB34" s="22"/>
      <c r="AC34" s="22"/>
      <c r="AD34" s="22"/>
      <c r="AE34" s="22"/>
      <c r="AF34" s="22"/>
      <c r="AG34" s="22"/>
      <c r="AH34" s="22"/>
      <c r="AI34" s="22"/>
      <c r="AJ34" s="22"/>
    </row>
    <row r="35" spans="2:36" s="21" customFormat="1" ht="26.25" customHeight="1" x14ac:dyDescent="0.3">
      <c r="B35" s="42">
        <v>32</v>
      </c>
      <c r="C35" s="52"/>
      <c r="D35" s="52"/>
      <c r="E35" s="53"/>
      <c r="F35" s="54"/>
      <c r="G35" s="54"/>
      <c r="H35" s="52"/>
      <c r="I35" s="53"/>
      <c r="J35" s="53"/>
      <c r="K35" s="55"/>
      <c r="L35" s="56"/>
      <c r="M35" s="56"/>
      <c r="N35" s="57" t="str">
        <f>IF(I35="","",
IF(AND(Percentis!$I$6&gt;=B35,I35&gt;=9,M35="SIM",L35="SIM",OR(H35="Avaliação Regular",H35="Ponderação curricular")),"Excelente",
IF(AND(Percentis!$I$6&gt;=B35,I35&gt;=9,M35="SIM",H35="Ponderação curricular - DLR 17/2010/M"),"Excelente",
IF(AND(COUNTIF($N$4:N34,"Excelente")&lt;Percentis!$I$6,COUNTIF($N$4:N34,"Excelente")+COUNTIF($N$4:N34,"Muito Bom")&lt;Percentis!$J$6,I35&gt;=PERCENTILE($I$4:$I$153,0.75),OR(L35="SIM",AND(H35="Ponderação Curricular - DLR 17/2010/M",I35&gt;=9),AND(H35="Avaliação regular",H35="Ponderação Curricular",L35="SIM"))),"Excelente",
IF(AND(H35&lt;&gt;"Procedimento especial",H35&lt;&gt;"Bom administrativo",I35&gt;=8,M35="SIM",COUNTIF($N$4:N34,"Excelente")+COUNTIF($N$4:N34,"Muito Bom")&lt;Percentis!$J$6),"Muito Bom",
IF(AND(Percentis!$J$6&gt;=B35,I35&gt;=8,M35="SIM",OR(H35&lt;&gt;"Procedimento especial",H35="Bom administrativo")),"Muito Bom",
"Bom"))))))</f>
        <v/>
      </c>
      <c r="O35" s="20"/>
      <c r="Q35" s="22"/>
      <c r="R35" s="22"/>
      <c r="S35" s="22"/>
      <c r="T35" s="22"/>
      <c r="U35" s="22"/>
      <c r="V35" s="22"/>
      <c r="W35" s="22"/>
      <c r="X35" s="22"/>
      <c r="Y35" s="22"/>
      <c r="Z35" s="22"/>
      <c r="AA35" s="22"/>
      <c r="AB35" s="22"/>
      <c r="AC35" s="22"/>
      <c r="AD35" s="22"/>
      <c r="AE35" s="22"/>
      <c r="AF35" s="22"/>
      <c r="AG35" s="22"/>
      <c r="AH35" s="22"/>
      <c r="AI35" s="22"/>
      <c r="AJ35" s="22"/>
    </row>
    <row r="36" spans="2:36" s="21" customFormat="1" ht="26.25" customHeight="1" x14ac:dyDescent="0.3">
      <c r="B36" s="42">
        <v>33</v>
      </c>
      <c r="C36" s="52"/>
      <c r="D36" s="52"/>
      <c r="E36" s="53"/>
      <c r="F36" s="54"/>
      <c r="G36" s="54"/>
      <c r="H36" s="52"/>
      <c r="I36" s="53"/>
      <c r="J36" s="53"/>
      <c r="K36" s="55"/>
      <c r="L36" s="56"/>
      <c r="M36" s="56"/>
      <c r="N36" s="57" t="str">
        <f>IF(I36="","",
IF(AND(Percentis!$I$6&gt;=B36,I36&gt;=9,M36="SIM",L36="SIM",OR(H36="Avaliação Regular",H36="Ponderação curricular")),"Excelente",
IF(AND(Percentis!$I$6&gt;=B36,I36&gt;=9,M36="SIM",H36="Ponderação curricular - DLR 17/2010/M"),"Excelente",
IF(AND(COUNTIF($N$4:N35,"Excelente")&lt;Percentis!$I$6,COUNTIF($N$4:N35,"Excelente")+COUNTIF($N$4:N35,"Muito Bom")&lt;Percentis!$J$6,I36&gt;=PERCENTILE($I$4:$I$153,0.75),OR(L36="SIM",AND(H36="Ponderação Curricular - DLR 17/2010/M",I36&gt;=9),AND(H36="Avaliação regular",H36="Ponderação Curricular",L36="SIM"))),"Excelente",
IF(AND(H36&lt;&gt;"Procedimento especial",H36&lt;&gt;"Bom administrativo",I36&gt;=8,M36="SIM",COUNTIF($N$4:N35,"Excelente")+COUNTIF($N$4:N35,"Muito Bom")&lt;Percentis!$J$6),"Muito Bom",
IF(AND(Percentis!$J$6&gt;=B36,I36&gt;=8,M36="SIM",OR(H36&lt;&gt;"Procedimento especial",H36="Bom administrativo")),"Muito Bom",
"Bom"))))))</f>
        <v/>
      </c>
      <c r="O36" s="20"/>
      <c r="Q36" s="22"/>
      <c r="R36" s="22"/>
      <c r="S36" s="22"/>
      <c r="T36" s="22"/>
      <c r="U36" s="22"/>
      <c r="V36" s="22"/>
      <c r="W36" s="22"/>
      <c r="X36" s="22"/>
      <c r="Y36" s="22"/>
      <c r="Z36" s="22"/>
      <c r="AA36" s="22"/>
      <c r="AB36" s="22"/>
      <c r="AC36" s="22"/>
      <c r="AD36" s="22"/>
      <c r="AE36" s="22"/>
      <c r="AF36" s="22"/>
      <c r="AG36" s="22"/>
      <c r="AH36" s="22"/>
      <c r="AI36" s="22"/>
      <c r="AJ36" s="22"/>
    </row>
    <row r="37" spans="2:36" s="21" customFormat="1" ht="26.25" customHeight="1" x14ac:dyDescent="0.3">
      <c r="B37" s="42">
        <v>34</v>
      </c>
      <c r="C37" s="52"/>
      <c r="D37" s="52"/>
      <c r="E37" s="53"/>
      <c r="F37" s="54"/>
      <c r="G37" s="54"/>
      <c r="H37" s="52"/>
      <c r="I37" s="53"/>
      <c r="J37" s="53"/>
      <c r="K37" s="55"/>
      <c r="L37" s="56"/>
      <c r="M37" s="56"/>
      <c r="N37" s="57" t="str">
        <f>IF(I37="","",
IF(AND(Percentis!$I$6&gt;=B37,I37&gt;=9,M37="SIM",L37="SIM",OR(H37="Avaliação Regular",H37="Ponderação curricular")),"Excelente",
IF(AND(Percentis!$I$6&gt;=B37,I37&gt;=9,M37="SIM",H37="Ponderação curricular - DLR 17/2010/M"),"Excelente",
IF(AND(COUNTIF($N$4:N36,"Excelente")&lt;Percentis!$I$6,COUNTIF($N$4:N36,"Excelente")+COUNTIF($N$4:N36,"Muito Bom")&lt;Percentis!$J$6,I37&gt;=PERCENTILE($I$4:$I$153,0.75),OR(L37="SIM",AND(H37="Ponderação Curricular - DLR 17/2010/M",I37&gt;=9),AND(H37="Avaliação regular",H37="Ponderação Curricular",L37="SIM"))),"Excelente",
IF(AND(H37&lt;&gt;"Procedimento especial",H37&lt;&gt;"Bom administrativo",I37&gt;=8,M37="SIM",COUNTIF($N$4:N36,"Excelente")+COUNTIF($N$4:N36,"Muito Bom")&lt;Percentis!$J$6),"Muito Bom",
IF(AND(Percentis!$J$6&gt;=B37,I37&gt;=8,M37="SIM",OR(H37&lt;&gt;"Procedimento especial",H37="Bom administrativo")),"Muito Bom",
"Bom"))))))</f>
        <v/>
      </c>
      <c r="O37" s="20"/>
      <c r="Q37" s="22"/>
      <c r="R37" s="22"/>
      <c r="S37" s="22"/>
      <c r="T37" s="22"/>
      <c r="U37" s="22"/>
      <c r="V37" s="22"/>
      <c r="W37" s="22"/>
      <c r="X37" s="22"/>
      <c r="Y37" s="22"/>
      <c r="Z37" s="22"/>
      <c r="AA37" s="22"/>
      <c r="AB37" s="22"/>
      <c r="AC37" s="22"/>
      <c r="AD37" s="22"/>
      <c r="AE37" s="22"/>
      <c r="AF37" s="22"/>
      <c r="AG37" s="22"/>
      <c r="AH37" s="22"/>
      <c r="AI37" s="22"/>
      <c r="AJ37" s="22"/>
    </row>
    <row r="38" spans="2:36" s="21" customFormat="1" ht="26.25" customHeight="1" x14ac:dyDescent="0.3">
      <c r="B38" s="42">
        <v>35</v>
      </c>
      <c r="C38" s="52"/>
      <c r="D38" s="52"/>
      <c r="E38" s="53"/>
      <c r="F38" s="54"/>
      <c r="G38" s="54"/>
      <c r="H38" s="52"/>
      <c r="I38" s="53"/>
      <c r="J38" s="53"/>
      <c r="K38" s="55"/>
      <c r="L38" s="56"/>
      <c r="M38" s="56"/>
      <c r="N38" s="57" t="str">
        <f>IF(I38="","",
IF(AND(Percentis!$I$6&gt;=B38,I38&gt;=9,M38="SIM",L38="SIM",OR(H38="Avaliação Regular",H38="Ponderação curricular")),"Excelente",
IF(AND(Percentis!$I$6&gt;=B38,I38&gt;=9,M38="SIM",H38="Ponderação curricular - DLR 17/2010/M"),"Excelente",
IF(AND(COUNTIF($N$4:N37,"Excelente")&lt;Percentis!$I$6,COUNTIF($N$4:N37,"Excelente")+COUNTIF($N$4:N37,"Muito Bom")&lt;Percentis!$J$6,I38&gt;=PERCENTILE($I$4:$I$153,0.75),OR(L38="SIM",AND(H38="Ponderação Curricular - DLR 17/2010/M",I38&gt;=9),AND(H38="Avaliação regular",H38="Ponderação Curricular",L38="SIM"))),"Excelente",
IF(AND(H38&lt;&gt;"Procedimento especial",H38&lt;&gt;"Bom administrativo",I38&gt;=8,M38="SIM",COUNTIF($N$4:N37,"Excelente")+COUNTIF($N$4:N37,"Muito Bom")&lt;Percentis!$J$6),"Muito Bom",
IF(AND(Percentis!$J$6&gt;=B38,I38&gt;=8,M38="SIM",OR(H38&lt;&gt;"Procedimento especial",H38="Bom administrativo")),"Muito Bom",
"Bom"))))))</f>
        <v/>
      </c>
      <c r="O38" s="20"/>
      <c r="Q38" s="22"/>
      <c r="R38" s="22"/>
      <c r="S38" s="22"/>
      <c r="T38" s="22"/>
      <c r="U38" s="22"/>
      <c r="V38" s="22"/>
      <c r="W38" s="22"/>
      <c r="X38" s="22"/>
      <c r="Y38" s="22"/>
      <c r="Z38" s="22"/>
      <c r="AA38" s="22"/>
      <c r="AB38" s="22"/>
      <c r="AC38" s="22"/>
      <c r="AD38" s="22"/>
      <c r="AE38" s="22"/>
      <c r="AF38" s="22"/>
      <c r="AG38" s="22"/>
      <c r="AH38" s="22"/>
      <c r="AI38" s="22"/>
      <c r="AJ38" s="22"/>
    </row>
    <row r="39" spans="2:36" s="21" customFormat="1" ht="26.25" customHeight="1" x14ac:dyDescent="0.3">
      <c r="B39" s="42">
        <v>36</v>
      </c>
      <c r="C39" s="52"/>
      <c r="D39" s="52"/>
      <c r="E39" s="53"/>
      <c r="F39" s="54"/>
      <c r="G39" s="54"/>
      <c r="H39" s="52"/>
      <c r="I39" s="53"/>
      <c r="J39" s="53"/>
      <c r="K39" s="55"/>
      <c r="L39" s="56"/>
      <c r="M39" s="56"/>
      <c r="N39" s="57" t="str">
        <f>IF(I39="","",
IF(AND(Percentis!$I$6&gt;=B39,I39&gt;=9,M39="SIM",L39="SIM",OR(H39="Avaliação Regular",H39="Ponderação curricular")),"Excelente",
IF(AND(Percentis!$I$6&gt;=B39,I39&gt;=9,M39="SIM",H39="Ponderação curricular - DLR 17/2010/M"),"Excelente",
IF(AND(COUNTIF($N$4:N38,"Excelente")&lt;Percentis!$I$6,COUNTIF($N$4:N38,"Excelente")+COUNTIF($N$4:N38,"Muito Bom")&lt;Percentis!$J$6,I39&gt;=PERCENTILE($I$4:$I$153,0.75),OR(L39="SIM",AND(H39="Ponderação Curricular - DLR 17/2010/M",I39&gt;=9),AND(H39="Avaliação regular",H39="Ponderação Curricular",L39="SIM"))),"Excelente",
IF(AND(H39&lt;&gt;"Procedimento especial",H39&lt;&gt;"Bom administrativo",I39&gt;=8,M39="SIM",COUNTIF($N$4:N38,"Excelente")+COUNTIF($N$4:N38,"Muito Bom")&lt;Percentis!$J$6),"Muito Bom",
IF(AND(Percentis!$J$6&gt;=B39,I39&gt;=8,M39="SIM",OR(H39&lt;&gt;"Procedimento especial",H39="Bom administrativo")),"Muito Bom",
"Bom"))))))</f>
        <v/>
      </c>
      <c r="O39" s="20"/>
      <c r="Q39" s="22"/>
      <c r="R39" s="22"/>
      <c r="S39" s="22"/>
      <c r="T39" s="22"/>
      <c r="U39" s="22"/>
      <c r="V39" s="22"/>
      <c r="W39" s="22"/>
      <c r="X39" s="22"/>
      <c r="Y39" s="22"/>
      <c r="Z39" s="22"/>
      <c r="AA39" s="22"/>
      <c r="AB39" s="22"/>
      <c r="AC39" s="22"/>
      <c r="AD39" s="22"/>
      <c r="AE39" s="22"/>
      <c r="AF39" s="22"/>
      <c r="AG39" s="22"/>
      <c r="AH39" s="22"/>
      <c r="AI39" s="22"/>
      <c r="AJ39" s="22"/>
    </row>
    <row r="40" spans="2:36" s="21" customFormat="1" ht="26.25" customHeight="1" x14ac:dyDescent="0.3">
      <c r="B40" s="42">
        <v>37</v>
      </c>
      <c r="C40" s="52"/>
      <c r="D40" s="52"/>
      <c r="E40" s="53"/>
      <c r="F40" s="54"/>
      <c r="G40" s="54"/>
      <c r="H40" s="52"/>
      <c r="I40" s="53"/>
      <c r="J40" s="53"/>
      <c r="K40" s="55"/>
      <c r="L40" s="56"/>
      <c r="M40" s="56"/>
      <c r="N40" s="57" t="str">
        <f>IF(I40="","",
IF(AND(Percentis!$I$6&gt;=B40,I40&gt;=9,M40="SIM",L40="SIM",OR(H40="Avaliação Regular",H40="Ponderação curricular")),"Excelente",
IF(AND(Percentis!$I$6&gt;=B40,I40&gt;=9,M40="SIM",H40="Ponderação curricular - DLR 17/2010/M"),"Excelente",
IF(AND(COUNTIF($N$4:N39,"Excelente")&lt;Percentis!$I$6,COUNTIF($N$4:N39,"Excelente")+COUNTIF($N$4:N39,"Muito Bom")&lt;Percentis!$J$6,I40&gt;=PERCENTILE($I$4:$I$153,0.75),OR(L40="SIM",AND(H40="Ponderação Curricular - DLR 17/2010/M",I40&gt;=9),AND(H40="Avaliação regular",H40="Ponderação Curricular",L40="SIM"))),"Excelente",
IF(AND(H40&lt;&gt;"Procedimento especial",H40&lt;&gt;"Bom administrativo",I40&gt;=8,M40="SIM",COUNTIF($N$4:N39,"Excelente")+COUNTIF($N$4:N39,"Muito Bom")&lt;Percentis!$J$6),"Muito Bom",
IF(AND(Percentis!$J$6&gt;=B40,I40&gt;=8,M40="SIM",OR(H40&lt;&gt;"Procedimento especial",H40="Bom administrativo")),"Muito Bom",
"Bom"))))))</f>
        <v/>
      </c>
      <c r="O40" s="20"/>
      <c r="Q40" s="22"/>
      <c r="R40" s="22"/>
      <c r="S40" s="22"/>
      <c r="T40" s="22"/>
      <c r="U40" s="22"/>
      <c r="V40" s="22"/>
      <c r="W40" s="22"/>
      <c r="X40" s="22"/>
      <c r="Y40" s="22"/>
      <c r="Z40" s="22"/>
      <c r="AA40" s="22"/>
      <c r="AB40" s="22"/>
      <c r="AC40" s="22"/>
      <c r="AD40" s="22"/>
      <c r="AE40" s="22"/>
      <c r="AF40" s="22"/>
      <c r="AG40" s="22"/>
      <c r="AH40" s="22"/>
      <c r="AI40" s="22"/>
      <c r="AJ40" s="22"/>
    </row>
    <row r="41" spans="2:36" s="21" customFormat="1" ht="26.25" customHeight="1" x14ac:dyDescent="0.3">
      <c r="B41" s="42">
        <v>38</v>
      </c>
      <c r="C41" s="52"/>
      <c r="D41" s="52"/>
      <c r="E41" s="53"/>
      <c r="F41" s="54"/>
      <c r="G41" s="54"/>
      <c r="H41" s="52"/>
      <c r="I41" s="53"/>
      <c r="J41" s="53"/>
      <c r="K41" s="55"/>
      <c r="L41" s="56"/>
      <c r="M41" s="56"/>
      <c r="N41" s="57" t="str">
        <f>IF(I41="","",
IF(AND(Percentis!$I$6&gt;=B41,I41&gt;=9,M41="SIM",L41="SIM",OR(H41="Avaliação Regular",H41="Ponderação curricular")),"Excelente",
IF(AND(Percentis!$I$6&gt;=B41,I41&gt;=9,M41="SIM",H41="Ponderação curricular - DLR 17/2010/M"),"Excelente",
IF(AND(COUNTIF($N$4:N40,"Excelente")&lt;Percentis!$I$6,COUNTIF($N$4:N40,"Excelente")+COUNTIF($N$4:N40,"Muito Bom")&lt;Percentis!$J$6,I41&gt;=PERCENTILE($I$4:$I$153,0.75),OR(L41="SIM",AND(H41="Ponderação Curricular - DLR 17/2010/M",I41&gt;=9),AND(H41="Avaliação regular",H41="Ponderação Curricular",L41="SIM"))),"Excelente",
IF(AND(H41&lt;&gt;"Procedimento especial",H41&lt;&gt;"Bom administrativo",I41&gt;=8,M41="SIM",COUNTIF($N$4:N40,"Excelente")+COUNTIF($N$4:N40,"Muito Bom")&lt;Percentis!$J$6),"Muito Bom",
IF(AND(Percentis!$J$6&gt;=B41,I41&gt;=8,M41="SIM",OR(H41&lt;&gt;"Procedimento especial",H41="Bom administrativo")),"Muito Bom",
"Bom"))))))</f>
        <v/>
      </c>
      <c r="O41" s="20"/>
      <c r="Q41" s="22"/>
      <c r="R41" s="22"/>
      <c r="S41" s="22"/>
      <c r="T41" s="22"/>
      <c r="U41" s="22"/>
      <c r="V41" s="22"/>
      <c r="W41" s="22"/>
      <c r="X41" s="22"/>
      <c r="Y41" s="22"/>
      <c r="Z41" s="22"/>
      <c r="AA41" s="22"/>
      <c r="AB41" s="22"/>
      <c r="AC41" s="22"/>
      <c r="AD41" s="22"/>
      <c r="AE41" s="22"/>
      <c r="AF41" s="22"/>
      <c r="AG41" s="22"/>
      <c r="AH41" s="22"/>
      <c r="AI41" s="22"/>
      <c r="AJ41" s="22"/>
    </row>
    <row r="42" spans="2:36" s="21" customFormat="1" ht="26.25" customHeight="1" x14ac:dyDescent="0.3">
      <c r="B42" s="42">
        <v>39</v>
      </c>
      <c r="C42" s="52"/>
      <c r="D42" s="52"/>
      <c r="E42" s="53"/>
      <c r="F42" s="54"/>
      <c r="G42" s="54"/>
      <c r="H42" s="52"/>
      <c r="I42" s="53"/>
      <c r="J42" s="53"/>
      <c r="K42" s="55"/>
      <c r="L42" s="56"/>
      <c r="M42" s="56"/>
      <c r="N42" s="57" t="str">
        <f>IF(I42="","",
IF(AND(Percentis!$I$6&gt;=B42,I42&gt;=9,M42="SIM",L42="SIM",OR(H42="Avaliação Regular",H42="Ponderação curricular")),"Excelente",
IF(AND(Percentis!$I$6&gt;=B42,I42&gt;=9,M42="SIM",H42="Ponderação curricular - DLR 17/2010/M"),"Excelente",
IF(AND(COUNTIF($N$4:N41,"Excelente")&lt;Percentis!$I$6,COUNTIF($N$4:N41,"Excelente")+COUNTIF($N$4:N41,"Muito Bom")&lt;Percentis!$J$6,I42&gt;=PERCENTILE($I$4:$I$153,0.75),OR(L42="SIM",AND(H42="Ponderação Curricular - DLR 17/2010/M",I42&gt;=9),AND(H42="Avaliação regular",H42="Ponderação Curricular",L42="SIM"))),"Excelente",
IF(AND(H42&lt;&gt;"Procedimento especial",H42&lt;&gt;"Bom administrativo",I42&gt;=8,M42="SIM",COUNTIF($N$4:N41,"Excelente")+COUNTIF($N$4:N41,"Muito Bom")&lt;Percentis!$J$6),"Muito Bom",
IF(AND(Percentis!$J$6&gt;=B42,I42&gt;=8,M42="SIM",OR(H42&lt;&gt;"Procedimento especial",H42="Bom administrativo")),"Muito Bom",
"Bom"))))))</f>
        <v/>
      </c>
      <c r="O42" s="20"/>
      <c r="Q42" s="22"/>
      <c r="R42" s="22"/>
      <c r="S42" s="22"/>
      <c r="T42" s="22"/>
      <c r="U42" s="22"/>
      <c r="V42" s="22"/>
      <c r="W42" s="22"/>
      <c r="X42" s="22"/>
      <c r="Y42" s="22"/>
      <c r="Z42" s="22"/>
      <c r="AA42" s="22"/>
      <c r="AB42" s="22"/>
      <c r="AC42" s="22"/>
      <c r="AD42" s="22"/>
      <c r="AE42" s="22"/>
      <c r="AF42" s="22"/>
      <c r="AG42" s="22"/>
      <c r="AH42" s="22"/>
      <c r="AI42" s="22"/>
      <c r="AJ42" s="22"/>
    </row>
    <row r="43" spans="2:36" s="21" customFormat="1" ht="26.25" customHeight="1" x14ac:dyDescent="0.3">
      <c r="B43" s="42">
        <v>40</v>
      </c>
      <c r="C43" s="52"/>
      <c r="D43" s="52"/>
      <c r="E43" s="53"/>
      <c r="F43" s="54"/>
      <c r="G43" s="54"/>
      <c r="H43" s="52"/>
      <c r="I43" s="53"/>
      <c r="J43" s="53"/>
      <c r="K43" s="55"/>
      <c r="L43" s="56"/>
      <c r="M43" s="56"/>
      <c r="N43" s="57" t="str">
        <f>IF(I43="","",
IF(AND(Percentis!$I$6&gt;=B43,I43&gt;=9,M43="SIM",L43="SIM",OR(H43="Avaliação Regular",H43="Ponderação curricular")),"Excelente",
IF(AND(Percentis!$I$6&gt;=B43,I43&gt;=9,M43="SIM",H43="Ponderação curricular - DLR 17/2010/M"),"Excelente",
IF(AND(COUNTIF($N$4:N42,"Excelente")&lt;Percentis!$I$6,COUNTIF($N$4:N42,"Excelente")+COUNTIF($N$4:N42,"Muito Bom")&lt;Percentis!$J$6,I43&gt;=PERCENTILE($I$4:$I$153,0.75),OR(L43="SIM",AND(H43="Ponderação Curricular - DLR 17/2010/M",I43&gt;=9),AND(H43="Avaliação regular",H43="Ponderação Curricular",L43="SIM"))),"Excelente",
IF(AND(H43&lt;&gt;"Procedimento especial",H43&lt;&gt;"Bom administrativo",I43&gt;=8,M43="SIM",COUNTIF($N$4:N42,"Excelente")+COUNTIF($N$4:N42,"Muito Bom")&lt;Percentis!$J$6),"Muito Bom",
IF(AND(Percentis!$J$6&gt;=B43,I43&gt;=8,M43="SIM",OR(H43&lt;&gt;"Procedimento especial",H43="Bom administrativo")),"Muito Bom",
"Bom"))))))</f>
        <v/>
      </c>
      <c r="O43" s="20"/>
      <c r="Q43" s="22"/>
      <c r="R43" s="22"/>
      <c r="S43" s="22"/>
      <c r="T43" s="22"/>
      <c r="U43" s="22"/>
      <c r="V43" s="22"/>
      <c r="W43" s="22"/>
      <c r="X43" s="22"/>
      <c r="Y43" s="22"/>
      <c r="Z43" s="22"/>
      <c r="AA43" s="22"/>
      <c r="AB43" s="22"/>
      <c r="AC43" s="22"/>
      <c r="AD43" s="22"/>
      <c r="AE43" s="22"/>
      <c r="AF43" s="22"/>
      <c r="AG43" s="22"/>
      <c r="AH43" s="22"/>
      <c r="AI43" s="22"/>
      <c r="AJ43" s="22"/>
    </row>
    <row r="44" spans="2:36" s="21" customFormat="1" ht="26.25" customHeight="1" x14ac:dyDescent="0.3">
      <c r="B44" s="42">
        <v>41</v>
      </c>
      <c r="C44" s="52"/>
      <c r="D44" s="52"/>
      <c r="E44" s="53"/>
      <c r="F44" s="54"/>
      <c r="G44" s="54"/>
      <c r="H44" s="52"/>
      <c r="I44" s="53"/>
      <c r="J44" s="53"/>
      <c r="K44" s="55"/>
      <c r="L44" s="56"/>
      <c r="M44" s="56"/>
      <c r="N44" s="57" t="str">
        <f>IF(I44="","",
IF(AND(Percentis!$I$6&gt;=B44,I44&gt;=9,M44="SIM",L44="SIM",OR(H44="Avaliação Regular",H44="Ponderação curricular")),"Excelente",
IF(AND(Percentis!$I$6&gt;=B44,I44&gt;=9,M44="SIM",H44="Ponderação curricular - DLR 17/2010/M"),"Excelente",
IF(AND(COUNTIF($N$4:N43,"Excelente")&lt;Percentis!$I$6,COUNTIF($N$4:N43,"Excelente")+COUNTIF($N$4:N43,"Muito Bom")&lt;Percentis!$J$6,I44&gt;=PERCENTILE($I$4:$I$153,0.75),OR(L44="SIM",AND(H44="Ponderação Curricular - DLR 17/2010/M",I44&gt;=9),AND(H44="Avaliação regular",H44="Ponderação Curricular",L44="SIM"))),"Excelente",
IF(AND(H44&lt;&gt;"Procedimento especial",H44&lt;&gt;"Bom administrativo",I44&gt;=8,M44="SIM",COUNTIF($N$4:N43,"Excelente")+COUNTIF($N$4:N43,"Muito Bom")&lt;Percentis!$J$6),"Muito Bom",
IF(AND(Percentis!$J$6&gt;=B44,I44&gt;=8,M44="SIM",OR(H44&lt;&gt;"Procedimento especial",H44="Bom administrativo")),"Muito Bom",
"Bom"))))))</f>
        <v/>
      </c>
      <c r="O44" s="20"/>
      <c r="Q44" s="22"/>
      <c r="R44" s="22"/>
      <c r="S44" s="22"/>
      <c r="T44" s="22"/>
      <c r="U44" s="22"/>
      <c r="V44" s="22"/>
      <c r="W44" s="22"/>
      <c r="X44" s="22"/>
      <c r="Y44" s="22"/>
      <c r="Z44" s="22"/>
      <c r="AA44" s="22"/>
      <c r="AB44" s="22"/>
      <c r="AC44" s="22"/>
      <c r="AD44" s="22"/>
      <c r="AE44" s="22"/>
      <c r="AF44" s="22"/>
      <c r="AG44" s="22"/>
      <c r="AH44" s="22"/>
      <c r="AI44" s="22"/>
      <c r="AJ44" s="22"/>
    </row>
    <row r="45" spans="2:36" s="21" customFormat="1" ht="26.25" customHeight="1" x14ac:dyDescent="0.3">
      <c r="B45" s="42">
        <v>42</v>
      </c>
      <c r="C45" s="52"/>
      <c r="D45" s="52"/>
      <c r="E45" s="53"/>
      <c r="F45" s="54"/>
      <c r="G45" s="54"/>
      <c r="H45" s="52"/>
      <c r="I45" s="53"/>
      <c r="J45" s="53"/>
      <c r="K45" s="55"/>
      <c r="L45" s="56"/>
      <c r="M45" s="56"/>
      <c r="N45" s="57" t="str">
        <f>IF(I45="","",
IF(AND(Percentis!$I$6&gt;=B45,I45&gt;=9,M45="SIM",L45="SIM",OR(H45="Avaliação Regular",H45="Ponderação curricular")),"Excelente",
IF(AND(Percentis!$I$6&gt;=B45,I45&gt;=9,M45="SIM",H45="Ponderação curricular - DLR 17/2010/M"),"Excelente",
IF(AND(COUNTIF($N$4:N44,"Excelente")&lt;Percentis!$I$6,COUNTIF($N$4:N44,"Excelente")+COUNTIF($N$4:N44,"Muito Bom")&lt;Percentis!$J$6,I45&gt;=PERCENTILE($I$4:$I$153,0.75),OR(L45="SIM",AND(H45="Ponderação Curricular - DLR 17/2010/M",I45&gt;=9),AND(H45="Avaliação regular",H45="Ponderação Curricular",L45="SIM"))),"Excelente",
IF(AND(H45&lt;&gt;"Procedimento especial",H45&lt;&gt;"Bom administrativo",I45&gt;=8,M45="SIM",COUNTIF($N$4:N44,"Excelente")+COUNTIF($N$4:N44,"Muito Bom")&lt;Percentis!$J$6),"Muito Bom",
IF(AND(Percentis!$J$6&gt;=B45,I45&gt;=8,M45="SIM",OR(H45&lt;&gt;"Procedimento especial",H45="Bom administrativo")),"Muito Bom",
"Bom"))))))</f>
        <v/>
      </c>
      <c r="O45" s="20"/>
      <c r="Q45" s="22"/>
      <c r="R45" s="22"/>
      <c r="S45" s="22"/>
      <c r="T45" s="22"/>
      <c r="U45" s="22"/>
      <c r="V45" s="22"/>
      <c r="W45" s="22"/>
      <c r="X45" s="22"/>
      <c r="Y45" s="22"/>
      <c r="Z45" s="22"/>
      <c r="AA45" s="22"/>
      <c r="AB45" s="22"/>
      <c r="AC45" s="22"/>
      <c r="AD45" s="22"/>
      <c r="AE45" s="22"/>
      <c r="AF45" s="22"/>
      <c r="AG45" s="22"/>
      <c r="AH45" s="22"/>
      <c r="AI45" s="22"/>
      <c r="AJ45" s="22"/>
    </row>
    <row r="46" spans="2:36" s="21" customFormat="1" ht="26.25" customHeight="1" x14ac:dyDescent="0.3">
      <c r="B46" s="42">
        <v>43</v>
      </c>
      <c r="C46" s="52"/>
      <c r="D46" s="52"/>
      <c r="E46" s="53"/>
      <c r="F46" s="54"/>
      <c r="G46" s="54"/>
      <c r="H46" s="52"/>
      <c r="I46" s="53"/>
      <c r="J46" s="53"/>
      <c r="K46" s="55"/>
      <c r="L46" s="56"/>
      <c r="M46" s="56"/>
      <c r="N46" s="57" t="str">
        <f>IF(I46="","",
IF(AND(Percentis!$I$6&gt;=B46,I46&gt;=9,M46="SIM",L46="SIM",OR(H46="Avaliação Regular",H46="Ponderação curricular")),"Excelente",
IF(AND(Percentis!$I$6&gt;=B46,I46&gt;=9,M46="SIM",H46="Ponderação curricular - DLR 17/2010/M"),"Excelente",
IF(AND(COUNTIF($N$4:N45,"Excelente")&lt;Percentis!$I$6,COUNTIF($N$4:N45,"Excelente")+COUNTIF($N$4:N45,"Muito Bom")&lt;Percentis!$J$6,I46&gt;=PERCENTILE($I$4:$I$153,0.75),OR(L46="SIM",AND(H46="Ponderação Curricular - DLR 17/2010/M",I46&gt;=9),AND(H46="Avaliação regular",H46="Ponderação Curricular",L46="SIM"))),"Excelente",
IF(AND(H46&lt;&gt;"Procedimento especial",H46&lt;&gt;"Bom administrativo",I46&gt;=8,M46="SIM",COUNTIF($N$4:N45,"Excelente")+COUNTIF($N$4:N45,"Muito Bom")&lt;Percentis!$J$6),"Muito Bom",
IF(AND(Percentis!$J$6&gt;=B46,I46&gt;=8,M46="SIM",OR(H46&lt;&gt;"Procedimento especial",H46="Bom administrativo")),"Muito Bom",
"Bom"))))))</f>
        <v/>
      </c>
      <c r="O46" s="20"/>
      <c r="Q46" s="22"/>
      <c r="R46" s="22"/>
      <c r="S46" s="22"/>
      <c r="T46" s="22"/>
      <c r="U46" s="22"/>
      <c r="V46" s="22"/>
      <c r="W46" s="22"/>
      <c r="X46" s="22"/>
      <c r="Y46" s="22"/>
      <c r="Z46" s="22"/>
      <c r="AA46" s="22"/>
      <c r="AB46" s="22"/>
      <c r="AC46" s="22"/>
      <c r="AD46" s="22"/>
      <c r="AE46" s="22"/>
      <c r="AF46" s="22"/>
      <c r="AG46" s="22"/>
      <c r="AH46" s="22"/>
      <c r="AI46" s="22"/>
      <c r="AJ46" s="22"/>
    </row>
    <row r="47" spans="2:36" s="21" customFormat="1" ht="26.25" customHeight="1" x14ac:dyDescent="0.3">
      <c r="B47" s="42">
        <v>44</v>
      </c>
      <c r="C47" s="52"/>
      <c r="D47" s="52"/>
      <c r="E47" s="53"/>
      <c r="F47" s="54"/>
      <c r="G47" s="54"/>
      <c r="H47" s="52"/>
      <c r="I47" s="53"/>
      <c r="J47" s="53"/>
      <c r="K47" s="55"/>
      <c r="L47" s="56"/>
      <c r="M47" s="56"/>
      <c r="N47" s="57" t="str">
        <f>IF(I47="","",
IF(AND(Percentis!$I$6&gt;=B47,I47&gt;=9,M47="SIM",L47="SIM",OR(H47="Avaliação Regular",H47="Ponderação curricular")),"Excelente",
IF(AND(Percentis!$I$6&gt;=B47,I47&gt;=9,M47="SIM",H47="Ponderação curricular - DLR 17/2010/M"),"Excelente",
IF(AND(COUNTIF($N$4:N46,"Excelente")&lt;Percentis!$I$6,COUNTIF($N$4:N46,"Excelente")+COUNTIF($N$4:N46,"Muito Bom")&lt;Percentis!$J$6,I47&gt;=PERCENTILE($I$4:$I$153,0.75),OR(L47="SIM",AND(H47="Ponderação Curricular - DLR 17/2010/M",I47&gt;=9),AND(H47="Avaliação regular",H47="Ponderação Curricular",L47="SIM"))),"Excelente",
IF(AND(H47&lt;&gt;"Procedimento especial",H47&lt;&gt;"Bom administrativo",I47&gt;=8,M47="SIM",COUNTIF($N$4:N46,"Excelente")+COUNTIF($N$4:N46,"Muito Bom")&lt;Percentis!$J$6),"Muito Bom",
IF(AND(Percentis!$J$6&gt;=B47,I47&gt;=8,M47="SIM",OR(H47&lt;&gt;"Procedimento especial",H47="Bom administrativo")),"Muito Bom",
"Bom"))))))</f>
        <v/>
      </c>
      <c r="O47" s="20"/>
      <c r="Q47" s="22"/>
      <c r="R47" s="22"/>
      <c r="S47" s="22"/>
      <c r="T47" s="22"/>
      <c r="U47" s="22"/>
      <c r="V47" s="22"/>
      <c r="W47" s="22"/>
      <c r="X47" s="22"/>
      <c r="Y47" s="22"/>
      <c r="Z47" s="22"/>
      <c r="AA47" s="22"/>
      <c r="AB47" s="22"/>
      <c r="AC47" s="22"/>
      <c r="AD47" s="22"/>
      <c r="AE47" s="22"/>
      <c r="AF47" s="22"/>
      <c r="AG47" s="22"/>
      <c r="AH47" s="22"/>
      <c r="AI47" s="22"/>
      <c r="AJ47" s="22"/>
    </row>
    <row r="48" spans="2:36" s="21" customFormat="1" ht="26.25" customHeight="1" x14ac:dyDescent="0.3">
      <c r="B48" s="42">
        <v>45</v>
      </c>
      <c r="C48" s="52"/>
      <c r="D48" s="52"/>
      <c r="E48" s="53"/>
      <c r="F48" s="54"/>
      <c r="G48" s="54"/>
      <c r="H48" s="52"/>
      <c r="I48" s="53"/>
      <c r="J48" s="53"/>
      <c r="K48" s="55"/>
      <c r="L48" s="56"/>
      <c r="M48" s="56"/>
      <c r="N48" s="57" t="str">
        <f>IF(I48="","",
IF(AND(Percentis!$I$6&gt;=B48,I48&gt;=9,M48="SIM",L48="SIM",OR(H48="Avaliação Regular",H48="Ponderação curricular")),"Excelente",
IF(AND(Percentis!$I$6&gt;=B48,I48&gt;=9,M48="SIM",H48="Ponderação curricular - DLR 17/2010/M"),"Excelente",
IF(AND(COUNTIF($N$4:N47,"Excelente")&lt;Percentis!$I$6,COUNTIF($N$4:N47,"Excelente")+COUNTIF($N$4:N47,"Muito Bom")&lt;Percentis!$J$6,I48&gt;=PERCENTILE($I$4:$I$153,0.75),OR(L48="SIM",AND(H48="Ponderação Curricular - DLR 17/2010/M",I48&gt;=9),AND(H48="Avaliação regular",H48="Ponderação Curricular",L48="SIM"))),"Excelente",
IF(AND(H48&lt;&gt;"Procedimento especial",H48&lt;&gt;"Bom administrativo",I48&gt;=8,M48="SIM",COUNTIF($N$4:N47,"Excelente")+COUNTIF($N$4:N47,"Muito Bom")&lt;Percentis!$J$6),"Muito Bom",
IF(AND(Percentis!$J$6&gt;=B48,I48&gt;=8,M48="SIM",OR(H48&lt;&gt;"Procedimento especial",H48="Bom administrativo")),"Muito Bom",
"Bom"))))))</f>
        <v/>
      </c>
      <c r="O48" s="20"/>
      <c r="Q48" s="22"/>
      <c r="R48" s="22"/>
      <c r="S48" s="22"/>
      <c r="T48" s="22"/>
      <c r="U48" s="22"/>
      <c r="V48" s="22"/>
      <c r="W48" s="22"/>
      <c r="X48" s="22"/>
      <c r="Y48" s="22"/>
      <c r="Z48" s="22"/>
      <c r="AA48" s="22"/>
      <c r="AB48" s="22"/>
      <c r="AC48" s="22"/>
      <c r="AD48" s="22"/>
      <c r="AE48" s="22"/>
      <c r="AF48" s="22"/>
      <c r="AG48" s="22"/>
      <c r="AH48" s="22"/>
      <c r="AI48" s="22"/>
      <c r="AJ48" s="22"/>
    </row>
    <row r="49" spans="2:36" s="21" customFormat="1" ht="26.25" customHeight="1" x14ac:dyDescent="0.3">
      <c r="B49" s="42">
        <v>46</v>
      </c>
      <c r="C49" s="52"/>
      <c r="D49" s="52"/>
      <c r="E49" s="53"/>
      <c r="F49" s="54"/>
      <c r="G49" s="54"/>
      <c r="H49" s="52"/>
      <c r="I49" s="53"/>
      <c r="J49" s="53"/>
      <c r="K49" s="55"/>
      <c r="L49" s="56"/>
      <c r="M49" s="56"/>
      <c r="N49" s="57" t="str">
        <f>IF(I49="","",
IF(AND(Percentis!$I$6&gt;=B49,I49&gt;=9,M49="SIM",L49="SIM",OR(H49="Avaliação Regular",H49="Ponderação curricular")),"Excelente",
IF(AND(Percentis!$I$6&gt;=B49,I49&gt;=9,M49="SIM",H49="Ponderação curricular - DLR 17/2010/M"),"Excelente",
IF(AND(COUNTIF($N$4:N48,"Excelente")&lt;Percentis!$I$6,COUNTIF($N$4:N48,"Excelente")+COUNTIF($N$4:N48,"Muito Bom")&lt;Percentis!$J$6,I49&gt;=PERCENTILE($I$4:$I$153,0.75),OR(L49="SIM",AND(H49="Ponderação Curricular - DLR 17/2010/M",I49&gt;=9),AND(H49="Avaliação regular",H49="Ponderação Curricular",L49="SIM"))),"Excelente",
IF(AND(H49&lt;&gt;"Procedimento especial",H49&lt;&gt;"Bom administrativo",I49&gt;=8,M49="SIM",COUNTIF($N$4:N48,"Excelente")+COUNTIF($N$4:N48,"Muito Bom")&lt;Percentis!$J$6),"Muito Bom",
IF(AND(Percentis!$J$6&gt;=B49,I49&gt;=8,M49="SIM",OR(H49&lt;&gt;"Procedimento especial",H49="Bom administrativo")),"Muito Bom",
"Bom"))))))</f>
        <v/>
      </c>
      <c r="O49" s="20"/>
      <c r="Q49" s="22"/>
      <c r="R49" s="22"/>
      <c r="S49" s="22"/>
      <c r="T49" s="22"/>
      <c r="U49" s="22"/>
      <c r="V49" s="22"/>
      <c r="W49" s="22"/>
      <c r="X49" s="22"/>
      <c r="Y49" s="22"/>
      <c r="Z49" s="22"/>
      <c r="AA49" s="22"/>
      <c r="AB49" s="22"/>
      <c r="AC49" s="22"/>
      <c r="AD49" s="22"/>
      <c r="AE49" s="22"/>
      <c r="AF49" s="22"/>
      <c r="AG49" s="22"/>
      <c r="AH49" s="22"/>
      <c r="AI49" s="22"/>
      <c r="AJ49" s="22"/>
    </row>
    <row r="50" spans="2:36" s="21" customFormat="1" ht="26.25" customHeight="1" x14ac:dyDescent="0.3">
      <c r="B50" s="42">
        <v>47</v>
      </c>
      <c r="C50" s="52"/>
      <c r="D50" s="52"/>
      <c r="E50" s="53"/>
      <c r="F50" s="54"/>
      <c r="G50" s="54"/>
      <c r="H50" s="52"/>
      <c r="I50" s="53"/>
      <c r="J50" s="53"/>
      <c r="K50" s="55"/>
      <c r="L50" s="56"/>
      <c r="M50" s="56"/>
      <c r="N50" s="57" t="str">
        <f>IF(I50="","",
IF(AND(Percentis!$I$6&gt;=B50,I50&gt;=9,M50="SIM",L50="SIM",OR(H50="Avaliação Regular",H50="Ponderação curricular")),"Excelente",
IF(AND(Percentis!$I$6&gt;=B50,I50&gt;=9,M50="SIM",H50="Ponderação curricular - DLR 17/2010/M"),"Excelente",
IF(AND(COUNTIF($N$4:N49,"Excelente")&lt;Percentis!$I$6,COUNTIF($N$4:N49,"Excelente")+COUNTIF($N$4:N49,"Muito Bom")&lt;Percentis!$J$6,I50&gt;=PERCENTILE($I$4:$I$153,0.75),OR(L50="SIM",AND(H50="Ponderação Curricular - DLR 17/2010/M",I50&gt;=9),AND(H50="Avaliação regular",H50="Ponderação Curricular",L50="SIM"))),"Excelente",
IF(AND(H50&lt;&gt;"Procedimento especial",H50&lt;&gt;"Bom administrativo",I50&gt;=8,M50="SIM",COUNTIF($N$4:N49,"Excelente")+COUNTIF($N$4:N49,"Muito Bom")&lt;Percentis!$J$6),"Muito Bom",
IF(AND(Percentis!$J$6&gt;=B50,I50&gt;=8,M50="SIM",OR(H50&lt;&gt;"Procedimento especial",H50="Bom administrativo")),"Muito Bom",
"Bom"))))))</f>
        <v/>
      </c>
      <c r="O50" s="20"/>
      <c r="Q50" s="22"/>
      <c r="R50" s="22"/>
      <c r="S50" s="22"/>
      <c r="T50" s="22"/>
      <c r="U50" s="22"/>
      <c r="V50" s="22"/>
      <c r="W50" s="22"/>
      <c r="X50" s="22"/>
      <c r="Y50" s="22"/>
      <c r="Z50" s="22"/>
      <c r="AA50" s="22"/>
      <c r="AB50" s="22"/>
      <c r="AC50" s="22"/>
      <c r="AD50" s="22"/>
      <c r="AE50" s="22"/>
      <c r="AF50" s="22"/>
      <c r="AG50" s="22"/>
      <c r="AH50" s="22"/>
      <c r="AI50" s="22"/>
      <c r="AJ50" s="22"/>
    </row>
    <row r="51" spans="2:36" s="21" customFormat="1" ht="26.25" customHeight="1" x14ac:dyDescent="0.3">
      <c r="B51" s="42">
        <v>48</v>
      </c>
      <c r="C51" s="52"/>
      <c r="D51" s="52"/>
      <c r="E51" s="53"/>
      <c r="F51" s="54"/>
      <c r="G51" s="54"/>
      <c r="H51" s="52"/>
      <c r="I51" s="53"/>
      <c r="J51" s="53"/>
      <c r="K51" s="55"/>
      <c r="L51" s="56"/>
      <c r="M51" s="56"/>
      <c r="N51" s="57" t="str">
        <f>IF(I51="","",
IF(AND(Percentis!$I$6&gt;=B51,I51&gt;=9,M51="SIM",L51="SIM",OR(H51="Avaliação Regular",H51="Ponderação curricular")),"Excelente",
IF(AND(Percentis!$I$6&gt;=B51,I51&gt;=9,M51="SIM",H51="Ponderação curricular - DLR 17/2010/M"),"Excelente",
IF(AND(COUNTIF($N$4:N50,"Excelente")&lt;Percentis!$I$6,COUNTIF($N$4:N50,"Excelente")+COUNTIF($N$4:N50,"Muito Bom")&lt;Percentis!$J$6,I51&gt;=PERCENTILE($I$4:$I$153,0.75),OR(L51="SIM",AND(H51="Ponderação Curricular - DLR 17/2010/M",I51&gt;=9),AND(H51="Avaliação regular",H51="Ponderação Curricular",L51="SIM"))),"Excelente",
IF(AND(H51&lt;&gt;"Procedimento especial",H51&lt;&gt;"Bom administrativo",I51&gt;=8,M51="SIM",COUNTIF($N$4:N50,"Excelente")+COUNTIF($N$4:N50,"Muito Bom")&lt;Percentis!$J$6),"Muito Bom",
IF(AND(Percentis!$J$6&gt;=B51,I51&gt;=8,M51="SIM",OR(H51&lt;&gt;"Procedimento especial",H51="Bom administrativo")),"Muito Bom",
"Bom"))))))</f>
        <v/>
      </c>
      <c r="O51" s="20"/>
      <c r="Q51" s="22"/>
      <c r="R51" s="22"/>
      <c r="S51" s="22"/>
      <c r="T51" s="22"/>
      <c r="U51" s="22"/>
      <c r="V51" s="22"/>
      <c r="W51" s="22"/>
      <c r="X51" s="22"/>
      <c r="Y51" s="22"/>
      <c r="Z51" s="22"/>
      <c r="AA51" s="22"/>
      <c r="AB51" s="22"/>
      <c r="AC51" s="22"/>
      <c r="AD51" s="22"/>
      <c r="AE51" s="22"/>
      <c r="AF51" s="22"/>
      <c r="AG51" s="22"/>
      <c r="AH51" s="22"/>
      <c r="AI51" s="22"/>
      <c r="AJ51" s="22"/>
    </row>
    <row r="52" spans="2:36" s="21" customFormat="1" ht="26.25" customHeight="1" x14ac:dyDescent="0.3">
      <c r="B52" s="42">
        <v>49</v>
      </c>
      <c r="C52" s="52"/>
      <c r="D52" s="52"/>
      <c r="E52" s="53"/>
      <c r="F52" s="54"/>
      <c r="G52" s="54"/>
      <c r="H52" s="52"/>
      <c r="I52" s="53"/>
      <c r="J52" s="53"/>
      <c r="K52" s="55"/>
      <c r="L52" s="56"/>
      <c r="M52" s="56"/>
      <c r="N52" s="57" t="str">
        <f>IF(I52="","",
IF(AND(Percentis!$I$6&gt;=B52,I52&gt;=9,M52="SIM",L52="SIM",OR(H52="Avaliação Regular",H52="Ponderação curricular")),"Excelente",
IF(AND(Percentis!$I$6&gt;=B52,I52&gt;=9,M52="SIM",H52="Ponderação curricular - DLR 17/2010/M"),"Excelente",
IF(AND(COUNTIF($N$4:N51,"Excelente")&lt;Percentis!$I$6,COUNTIF($N$4:N51,"Excelente")+COUNTIF($N$4:N51,"Muito Bom")&lt;Percentis!$J$6,I52&gt;=PERCENTILE($I$4:$I$153,0.75),OR(L52="SIM",AND(H52="Ponderação Curricular - DLR 17/2010/M",I52&gt;=9),AND(H52="Avaliação regular",H52="Ponderação Curricular",L52="SIM"))),"Excelente",
IF(AND(H52&lt;&gt;"Procedimento especial",H52&lt;&gt;"Bom administrativo",I52&gt;=8,M52="SIM",COUNTIF($N$4:N51,"Excelente")+COUNTIF($N$4:N51,"Muito Bom")&lt;Percentis!$J$6),"Muito Bom",
IF(AND(Percentis!$J$6&gt;=B52,I52&gt;=8,M52="SIM",OR(H52&lt;&gt;"Procedimento especial",H52="Bom administrativo")),"Muito Bom",
"Bom"))))))</f>
        <v/>
      </c>
      <c r="O52" s="20"/>
      <c r="Q52" s="22"/>
      <c r="R52" s="22"/>
      <c r="S52" s="22"/>
      <c r="T52" s="22"/>
      <c r="U52" s="22"/>
      <c r="V52" s="22"/>
      <c r="W52" s="22"/>
      <c r="X52" s="22"/>
      <c r="Y52" s="22"/>
      <c r="Z52" s="22"/>
      <c r="AA52" s="22"/>
      <c r="AB52" s="22"/>
      <c r="AC52" s="22"/>
      <c r="AD52" s="22"/>
      <c r="AE52" s="22"/>
      <c r="AF52" s="22"/>
      <c r="AG52" s="22"/>
      <c r="AH52" s="22"/>
      <c r="AI52" s="22"/>
      <c r="AJ52" s="22"/>
    </row>
    <row r="53" spans="2:36" s="21" customFormat="1" ht="26.25" customHeight="1" x14ac:dyDescent="0.3">
      <c r="B53" s="42">
        <v>50</v>
      </c>
      <c r="C53" s="52"/>
      <c r="D53" s="52"/>
      <c r="E53" s="53"/>
      <c r="F53" s="54"/>
      <c r="G53" s="54"/>
      <c r="H53" s="52"/>
      <c r="I53" s="53"/>
      <c r="J53" s="53"/>
      <c r="K53" s="55"/>
      <c r="L53" s="56"/>
      <c r="M53" s="56"/>
      <c r="N53" s="57" t="str">
        <f>IF(I53="","",
IF(AND(Percentis!$I$6&gt;=B53,I53&gt;=9,M53="SIM",L53="SIM",OR(H53="Avaliação Regular",H53="Ponderação curricular")),"Excelente",
IF(AND(Percentis!$I$6&gt;=B53,I53&gt;=9,M53="SIM",H53="Ponderação curricular - DLR 17/2010/M"),"Excelente",
IF(AND(COUNTIF($N$4:N52,"Excelente")&lt;Percentis!$I$6,COUNTIF($N$4:N52,"Excelente")+COUNTIF($N$4:N52,"Muito Bom")&lt;Percentis!$J$6,I53&gt;=PERCENTILE($I$4:$I$153,0.75),OR(L53="SIM",AND(H53="Ponderação Curricular - DLR 17/2010/M",I53&gt;=9),AND(H53="Avaliação regular",H53="Ponderação Curricular",L53="SIM"))),"Excelente",
IF(AND(H53&lt;&gt;"Procedimento especial",H53&lt;&gt;"Bom administrativo",I53&gt;=8,M53="SIM",COUNTIF($N$4:N52,"Excelente")+COUNTIF($N$4:N52,"Muito Bom")&lt;Percentis!$J$6),"Muito Bom",
IF(AND(Percentis!$J$6&gt;=B53,I53&gt;=8,M53="SIM",OR(H53&lt;&gt;"Procedimento especial",H53="Bom administrativo")),"Muito Bom",
"Bom"))))))</f>
        <v/>
      </c>
      <c r="O53" s="20"/>
      <c r="Q53" s="22"/>
      <c r="R53" s="22"/>
      <c r="S53" s="22"/>
      <c r="T53" s="22"/>
      <c r="U53" s="22"/>
      <c r="V53" s="22"/>
      <c r="W53" s="22"/>
      <c r="X53" s="22"/>
      <c r="Y53" s="22"/>
      <c r="Z53" s="22"/>
      <c r="AA53" s="22"/>
      <c r="AB53" s="22"/>
      <c r="AC53" s="22"/>
      <c r="AD53" s="22"/>
      <c r="AE53" s="22"/>
      <c r="AF53" s="22"/>
      <c r="AG53" s="22"/>
      <c r="AH53" s="22"/>
      <c r="AI53" s="22"/>
      <c r="AJ53" s="22"/>
    </row>
    <row r="54" spans="2:36" s="21" customFormat="1" ht="26.25" customHeight="1" x14ac:dyDescent="0.3">
      <c r="B54" s="42">
        <v>51</v>
      </c>
      <c r="C54" s="52"/>
      <c r="D54" s="52"/>
      <c r="E54" s="53"/>
      <c r="F54" s="54"/>
      <c r="G54" s="54"/>
      <c r="H54" s="52"/>
      <c r="I54" s="53"/>
      <c r="J54" s="53"/>
      <c r="K54" s="55"/>
      <c r="L54" s="56"/>
      <c r="M54" s="56"/>
      <c r="N54" s="57" t="str">
        <f>IF(I54="","",
IF(AND(Percentis!$I$6&gt;=B54,I54&gt;=9,M54="SIM",L54="SIM",OR(H54="Avaliação Regular",H54="Ponderação curricular")),"Excelente",
IF(AND(Percentis!$I$6&gt;=B54,I54&gt;=9,M54="SIM",H54="Ponderação curricular - DLR 17/2010/M"),"Excelente",
IF(AND(COUNTIF($N$4:N53,"Excelente")&lt;Percentis!$I$6,COUNTIF($N$4:N53,"Excelente")+COUNTIF($N$4:N53,"Muito Bom")&lt;Percentis!$J$6,I54&gt;=PERCENTILE($I$4:$I$153,0.75),OR(L54="SIM",AND(H54="Ponderação Curricular - DLR 17/2010/M",I54&gt;=9),AND(H54="Avaliação regular",H54="Ponderação Curricular",L54="SIM"))),"Excelente",
IF(AND(H54&lt;&gt;"Procedimento especial",H54&lt;&gt;"Bom administrativo",I54&gt;=8,M54="SIM",COUNTIF($N$4:N53,"Excelente")+COUNTIF($N$4:N53,"Muito Bom")&lt;Percentis!$J$6),"Muito Bom",
IF(AND(Percentis!$J$6&gt;=B54,I54&gt;=8,M54="SIM",OR(H54&lt;&gt;"Procedimento especial",H54="Bom administrativo")),"Muito Bom",
"Bom"))))))</f>
        <v/>
      </c>
      <c r="O54" s="20"/>
      <c r="Q54" s="22"/>
      <c r="R54" s="22"/>
      <c r="S54" s="22"/>
      <c r="T54" s="22"/>
      <c r="U54" s="22"/>
      <c r="V54" s="22"/>
      <c r="W54" s="22"/>
      <c r="X54" s="22"/>
      <c r="Y54" s="22"/>
      <c r="Z54" s="22"/>
      <c r="AA54" s="22"/>
      <c r="AB54" s="22"/>
      <c r="AC54" s="22"/>
      <c r="AD54" s="22"/>
      <c r="AE54" s="22"/>
      <c r="AF54" s="22"/>
      <c r="AG54" s="22"/>
      <c r="AH54" s="22"/>
      <c r="AI54" s="22"/>
      <c r="AJ54" s="22"/>
    </row>
    <row r="55" spans="2:36" s="21" customFormat="1" ht="26.25" customHeight="1" x14ac:dyDescent="0.3">
      <c r="B55" s="42">
        <v>52</v>
      </c>
      <c r="C55" s="52"/>
      <c r="D55" s="52"/>
      <c r="E55" s="53"/>
      <c r="F55" s="54"/>
      <c r="G55" s="54"/>
      <c r="H55" s="52"/>
      <c r="I55" s="53"/>
      <c r="J55" s="53"/>
      <c r="K55" s="55"/>
      <c r="L55" s="56"/>
      <c r="M55" s="56"/>
      <c r="N55" s="57" t="str">
        <f>IF(I55="","",
IF(AND(Percentis!$I$6&gt;=B55,I55&gt;=9,M55="SIM",L55="SIM",OR(H55="Avaliação Regular",H55="Ponderação curricular")),"Excelente",
IF(AND(Percentis!$I$6&gt;=B55,I55&gt;=9,M55="SIM",H55="Ponderação curricular - DLR 17/2010/M"),"Excelente",
IF(AND(COUNTIF($N$4:N54,"Excelente")&lt;Percentis!$I$6,COUNTIF($N$4:N54,"Excelente")+COUNTIF($N$4:N54,"Muito Bom")&lt;Percentis!$J$6,I55&gt;=PERCENTILE($I$4:$I$153,0.75),OR(L55="SIM",AND(H55="Ponderação Curricular - DLR 17/2010/M",I55&gt;=9),AND(H55="Avaliação regular",H55="Ponderação Curricular",L55="SIM"))),"Excelente",
IF(AND(H55&lt;&gt;"Procedimento especial",H55&lt;&gt;"Bom administrativo",I55&gt;=8,M55="SIM",COUNTIF($N$4:N54,"Excelente")+COUNTIF($N$4:N54,"Muito Bom")&lt;Percentis!$J$6),"Muito Bom",
IF(AND(Percentis!$J$6&gt;=B55,I55&gt;=8,M55="SIM",OR(H55&lt;&gt;"Procedimento especial",H55="Bom administrativo")),"Muito Bom",
"Bom"))))))</f>
        <v/>
      </c>
      <c r="O55" s="20"/>
      <c r="Q55" s="22"/>
      <c r="R55" s="22"/>
      <c r="S55" s="22"/>
      <c r="T55" s="22"/>
      <c r="U55" s="22"/>
      <c r="V55" s="22"/>
      <c r="W55" s="22"/>
      <c r="X55" s="22"/>
      <c r="Y55" s="22"/>
      <c r="Z55" s="22"/>
      <c r="AA55" s="22"/>
      <c r="AB55" s="22"/>
      <c r="AC55" s="22"/>
      <c r="AD55" s="22"/>
      <c r="AE55" s="22"/>
      <c r="AF55" s="22"/>
      <c r="AG55" s="22"/>
      <c r="AH55" s="22"/>
      <c r="AI55" s="22"/>
      <c r="AJ55" s="22"/>
    </row>
    <row r="56" spans="2:36" s="21" customFormat="1" ht="26.25" customHeight="1" x14ac:dyDescent="0.3">
      <c r="B56" s="42">
        <v>53</v>
      </c>
      <c r="C56" s="52"/>
      <c r="D56" s="52"/>
      <c r="E56" s="53"/>
      <c r="F56" s="54"/>
      <c r="G56" s="54"/>
      <c r="H56" s="52"/>
      <c r="I56" s="53"/>
      <c r="J56" s="53"/>
      <c r="K56" s="55"/>
      <c r="L56" s="56"/>
      <c r="M56" s="56"/>
      <c r="N56" s="57" t="str">
        <f>IF(I56="","",
IF(AND(Percentis!$I$6&gt;=B56,I56&gt;=9,M56="SIM",L56="SIM",OR(H56="Avaliação Regular",H56="Ponderação curricular")),"Excelente",
IF(AND(Percentis!$I$6&gt;=B56,I56&gt;=9,M56="SIM",H56="Ponderação curricular - DLR 17/2010/M"),"Excelente",
IF(AND(COUNTIF($N$4:N55,"Excelente")&lt;Percentis!$I$6,COUNTIF($N$4:N55,"Excelente")+COUNTIF($N$4:N55,"Muito Bom")&lt;Percentis!$J$6,I56&gt;=PERCENTILE($I$4:$I$153,0.75),OR(L56="SIM",AND(H56="Ponderação Curricular - DLR 17/2010/M",I56&gt;=9),AND(H56="Avaliação regular",H56="Ponderação Curricular",L56="SIM"))),"Excelente",
IF(AND(H56&lt;&gt;"Procedimento especial",H56&lt;&gt;"Bom administrativo",I56&gt;=8,M56="SIM",COUNTIF($N$4:N55,"Excelente")+COUNTIF($N$4:N55,"Muito Bom")&lt;Percentis!$J$6),"Muito Bom",
IF(AND(Percentis!$J$6&gt;=B56,I56&gt;=8,M56="SIM",OR(H56&lt;&gt;"Procedimento especial",H56="Bom administrativo")),"Muito Bom",
"Bom"))))))</f>
        <v/>
      </c>
      <c r="O56" s="20"/>
      <c r="Q56" s="22"/>
      <c r="R56" s="22"/>
      <c r="S56" s="22"/>
      <c r="T56" s="22"/>
      <c r="U56" s="22"/>
      <c r="V56" s="22"/>
      <c r="W56" s="22"/>
      <c r="X56" s="22"/>
      <c r="Y56" s="22"/>
      <c r="Z56" s="22"/>
      <c r="AA56" s="22"/>
      <c r="AB56" s="22"/>
      <c r="AC56" s="22"/>
      <c r="AD56" s="22"/>
      <c r="AE56" s="22"/>
      <c r="AF56" s="22"/>
      <c r="AG56" s="22"/>
      <c r="AH56" s="22"/>
      <c r="AI56" s="22"/>
      <c r="AJ56" s="22"/>
    </row>
    <row r="57" spans="2:36" s="21" customFormat="1" ht="26.25" customHeight="1" x14ac:dyDescent="0.3">
      <c r="B57" s="42">
        <v>54</v>
      </c>
      <c r="C57" s="52"/>
      <c r="D57" s="52"/>
      <c r="E57" s="53"/>
      <c r="F57" s="54"/>
      <c r="G57" s="54"/>
      <c r="H57" s="52"/>
      <c r="I57" s="53"/>
      <c r="J57" s="53"/>
      <c r="K57" s="55"/>
      <c r="L57" s="56"/>
      <c r="M57" s="56"/>
      <c r="N57" s="57" t="str">
        <f>IF(I57="","",
IF(AND(Percentis!$I$6&gt;=B57,I57&gt;=9,M57="SIM",L57="SIM",OR(H57="Avaliação Regular",H57="Ponderação curricular")),"Excelente",
IF(AND(Percentis!$I$6&gt;=B57,I57&gt;=9,M57="SIM",H57="Ponderação curricular - DLR 17/2010/M"),"Excelente",
IF(AND(COUNTIF($N$4:N56,"Excelente")&lt;Percentis!$I$6,COUNTIF($N$4:N56,"Excelente")+COUNTIF($N$4:N56,"Muito Bom")&lt;Percentis!$J$6,I57&gt;=PERCENTILE($I$4:$I$153,0.75),OR(L57="SIM",AND(H57="Ponderação Curricular - DLR 17/2010/M",I57&gt;=9),AND(H57="Avaliação regular",H57="Ponderação Curricular",L57="SIM"))),"Excelente",
IF(AND(H57&lt;&gt;"Procedimento especial",H57&lt;&gt;"Bom administrativo",I57&gt;=8,M57="SIM",COUNTIF($N$4:N56,"Excelente")+COUNTIF($N$4:N56,"Muito Bom")&lt;Percentis!$J$6),"Muito Bom",
IF(AND(Percentis!$J$6&gt;=B57,I57&gt;=8,M57="SIM",OR(H57&lt;&gt;"Procedimento especial",H57="Bom administrativo")),"Muito Bom",
"Bom"))))))</f>
        <v/>
      </c>
      <c r="O57" s="20"/>
      <c r="Q57" s="22"/>
      <c r="R57" s="22"/>
      <c r="S57" s="22"/>
      <c r="T57" s="22"/>
      <c r="U57" s="22"/>
      <c r="V57" s="22"/>
      <c r="W57" s="22"/>
      <c r="X57" s="22"/>
      <c r="Y57" s="22"/>
      <c r="Z57" s="22"/>
      <c r="AA57" s="22"/>
      <c r="AB57" s="22"/>
      <c r="AC57" s="22"/>
      <c r="AD57" s="22"/>
      <c r="AE57" s="22"/>
      <c r="AF57" s="22"/>
      <c r="AG57" s="22"/>
      <c r="AH57" s="22"/>
      <c r="AI57" s="22"/>
      <c r="AJ57" s="22"/>
    </row>
    <row r="58" spans="2:36" s="21" customFormat="1" ht="26.25" customHeight="1" x14ac:dyDescent="0.3">
      <c r="B58" s="42">
        <v>55</v>
      </c>
      <c r="C58" s="52"/>
      <c r="D58" s="52"/>
      <c r="E58" s="53"/>
      <c r="F58" s="54"/>
      <c r="G58" s="54"/>
      <c r="H58" s="52"/>
      <c r="I58" s="53"/>
      <c r="J58" s="53"/>
      <c r="K58" s="55"/>
      <c r="L58" s="56"/>
      <c r="M58" s="56"/>
      <c r="N58" s="57" t="str">
        <f>IF(I58="","",
IF(AND(Percentis!$I$6&gt;=B58,I58&gt;=9,M58="SIM",L58="SIM",OR(H58="Avaliação Regular",H58="Ponderação curricular")),"Excelente",
IF(AND(Percentis!$I$6&gt;=B58,I58&gt;=9,M58="SIM",H58="Ponderação curricular - DLR 17/2010/M"),"Excelente",
IF(AND(COUNTIF($N$4:N57,"Excelente")&lt;Percentis!$I$6,COUNTIF($N$4:N57,"Excelente")+COUNTIF($N$4:N57,"Muito Bom")&lt;Percentis!$J$6,I58&gt;=PERCENTILE($I$4:$I$153,0.75),OR(L58="SIM",AND(H58="Ponderação Curricular - DLR 17/2010/M",I58&gt;=9),AND(H58="Avaliação regular",H58="Ponderação Curricular",L58="SIM"))),"Excelente",
IF(AND(H58&lt;&gt;"Procedimento especial",H58&lt;&gt;"Bom administrativo",I58&gt;=8,M58="SIM",COUNTIF($N$4:N57,"Excelente")+COUNTIF($N$4:N57,"Muito Bom")&lt;Percentis!$J$6),"Muito Bom",
IF(AND(Percentis!$J$6&gt;=B58,I58&gt;=8,M58="SIM",OR(H58&lt;&gt;"Procedimento especial",H58="Bom administrativo")),"Muito Bom",
"Bom"))))))</f>
        <v/>
      </c>
      <c r="O58" s="20"/>
      <c r="Q58" s="22"/>
      <c r="R58" s="22"/>
      <c r="S58" s="22"/>
      <c r="T58" s="22"/>
      <c r="U58" s="22"/>
      <c r="V58" s="22"/>
      <c r="W58" s="22"/>
      <c r="X58" s="22"/>
      <c r="Y58" s="22"/>
      <c r="Z58" s="22"/>
      <c r="AA58" s="22"/>
      <c r="AB58" s="22"/>
      <c r="AC58" s="22"/>
      <c r="AD58" s="22"/>
      <c r="AE58" s="22"/>
      <c r="AF58" s="22"/>
      <c r="AG58" s="22"/>
      <c r="AH58" s="22"/>
      <c r="AI58" s="22"/>
      <c r="AJ58" s="22"/>
    </row>
    <row r="59" spans="2:36" s="21" customFormat="1" ht="26.25" customHeight="1" x14ac:dyDescent="0.3">
      <c r="B59" s="42">
        <v>56</v>
      </c>
      <c r="C59" s="52"/>
      <c r="D59" s="52"/>
      <c r="E59" s="53"/>
      <c r="F59" s="54"/>
      <c r="G59" s="54"/>
      <c r="H59" s="52"/>
      <c r="I59" s="53"/>
      <c r="J59" s="53"/>
      <c r="K59" s="55"/>
      <c r="L59" s="56"/>
      <c r="M59" s="56"/>
      <c r="N59" s="57" t="str">
        <f>IF(I59="","",
IF(AND(Percentis!$I$6&gt;=B59,I59&gt;=9,M59="SIM",L59="SIM",OR(H59="Avaliação Regular",H59="Ponderação curricular")),"Excelente",
IF(AND(Percentis!$I$6&gt;=B59,I59&gt;=9,M59="SIM",H59="Ponderação curricular - DLR 17/2010/M"),"Excelente",
IF(AND(COUNTIF($N$4:N58,"Excelente")&lt;Percentis!$I$6,COUNTIF($N$4:N58,"Excelente")+COUNTIF($N$4:N58,"Muito Bom")&lt;Percentis!$J$6,I59&gt;=PERCENTILE($I$4:$I$153,0.75),OR(L59="SIM",AND(H59="Ponderação Curricular - DLR 17/2010/M",I59&gt;=9),AND(H59="Avaliação regular",H59="Ponderação Curricular",L59="SIM"))),"Excelente",
IF(AND(H59&lt;&gt;"Procedimento especial",H59&lt;&gt;"Bom administrativo",I59&gt;=8,M59="SIM",COUNTIF($N$4:N58,"Excelente")+COUNTIF($N$4:N58,"Muito Bom")&lt;Percentis!$J$6),"Muito Bom",
IF(AND(Percentis!$J$6&gt;=B59,I59&gt;=8,M59="SIM",OR(H59&lt;&gt;"Procedimento especial",H59="Bom administrativo")),"Muito Bom",
"Bom"))))))</f>
        <v/>
      </c>
      <c r="O59" s="20"/>
      <c r="Q59" s="22"/>
      <c r="R59" s="22"/>
      <c r="S59" s="22"/>
      <c r="T59" s="22"/>
      <c r="U59" s="22"/>
      <c r="V59" s="22"/>
      <c r="W59" s="22"/>
      <c r="X59" s="22"/>
      <c r="Y59" s="22"/>
      <c r="Z59" s="22"/>
      <c r="AA59" s="22"/>
      <c r="AB59" s="22"/>
      <c r="AC59" s="22"/>
      <c r="AD59" s="22"/>
      <c r="AE59" s="22"/>
      <c r="AF59" s="22"/>
      <c r="AG59" s="22"/>
      <c r="AH59" s="22"/>
      <c r="AI59" s="22"/>
      <c r="AJ59" s="22"/>
    </row>
    <row r="60" spans="2:36" s="21" customFormat="1" ht="26.25" customHeight="1" x14ac:dyDescent="0.3">
      <c r="B60" s="42">
        <v>57</v>
      </c>
      <c r="C60" s="52"/>
      <c r="D60" s="52"/>
      <c r="E60" s="53"/>
      <c r="F60" s="54"/>
      <c r="G60" s="54"/>
      <c r="H60" s="52"/>
      <c r="I60" s="53"/>
      <c r="J60" s="53"/>
      <c r="K60" s="55"/>
      <c r="L60" s="56"/>
      <c r="M60" s="56"/>
      <c r="N60" s="57" t="str">
        <f>IF(I60="","",
IF(AND(Percentis!$I$6&gt;=B60,I60&gt;=9,M60="SIM",L60="SIM",OR(H60="Avaliação Regular",H60="Ponderação curricular")),"Excelente",
IF(AND(Percentis!$I$6&gt;=B60,I60&gt;=9,M60="SIM",H60="Ponderação curricular - DLR 17/2010/M"),"Excelente",
IF(AND(COUNTIF($N$4:N59,"Excelente")&lt;Percentis!$I$6,COUNTIF($N$4:N59,"Excelente")+COUNTIF($N$4:N59,"Muito Bom")&lt;Percentis!$J$6,I60&gt;=PERCENTILE($I$4:$I$153,0.75),OR(L60="SIM",AND(H60="Ponderação Curricular - DLR 17/2010/M",I60&gt;=9),AND(H60="Avaliação regular",H60="Ponderação Curricular",L60="SIM"))),"Excelente",
IF(AND(H60&lt;&gt;"Procedimento especial",H60&lt;&gt;"Bom administrativo",I60&gt;=8,M60="SIM",COUNTIF($N$4:N59,"Excelente")+COUNTIF($N$4:N59,"Muito Bom")&lt;Percentis!$J$6),"Muito Bom",
IF(AND(Percentis!$J$6&gt;=B60,I60&gt;=8,M60="SIM",OR(H60&lt;&gt;"Procedimento especial",H60="Bom administrativo")),"Muito Bom",
"Bom"))))))</f>
        <v/>
      </c>
      <c r="O60" s="20"/>
      <c r="Q60" s="22"/>
      <c r="R60" s="22"/>
      <c r="S60" s="22"/>
      <c r="T60" s="22"/>
      <c r="U60" s="22"/>
      <c r="V60" s="22"/>
      <c r="W60" s="22"/>
      <c r="X60" s="22"/>
      <c r="Y60" s="22"/>
      <c r="Z60" s="22"/>
      <c r="AA60" s="22"/>
      <c r="AB60" s="22"/>
      <c r="AC60" s="22"/>
      <c r="AD60" s="22"/>
      <c r="AE60" s="22"/>
      <c r="AF60" s="22"/>
      <c r="AG60" s="22"/>
      <c r="AH60" s="22"/>
      <c r="AI60" s="22"/>
      <c r="AJ60" s="22"/>
    </row>
    <row r="61" spans="2:36" s="21" customFormat="1" ht="26.25" customHeight="1" x14ac:dyDescent="0.3">
      <c r="B61" s="42">
        <v>58</v>
      </c>
      <c r="C61" s="52"/>
      <c r="D61" s="52"/>
      <c r="E61" s="53"/>
      <c r="F61" s="54"/>
      <c r="G61" s="54"/>
      <c r="H61" s="52"/>
      <c r="I61" s="53"/>
      <c r="J61" s="53"/>
      <c r="K61" s="55"/>
      <c r="L61" s="56"/>
      <c r="M61" s="56"/>
      <c r="N61" s="57" t="str">
        <f>IF(I61="","",
IF(AND(Percentis!$I$6&gt;=B61,I61&gt;=9,M61="SIM",L61="SIM",OR(H61="Avaliação Regular",H61="Ponderação curricular")),"Excelente",
IF(AND(Percentis!$I$6&gt;=B61,I61&gt;=9,M61="SIM",H61="Ponderação curricular - DLR 17/2010/M"),"Excelente",
IF(AND(COUNTIF($N$4:N60,"Excelente")&lt;Percentis!$I$6,COUNTIF($N$4:N60,"Excelente")+COUNTIF($N$4:N60,"Muito Bom")&lt;Percentis!$J$6,I61&gt;=PERCENTILE($I$4:$I$153,0.75),OR(L61="SIM",AND(H61="Ponderação Curricular - DLR 17/2010/M",I61&gt;=9),AND(H61="Avaliação regular",H61="Ponderação Curricular",L61="SIM"))),"Excelente",
IF(AND(H61&lt;&gt;"Procedimento especial",H61&lt;&gt;"Bom administrativo",I61&gt;=8,M61="SIM",COUNTIF($N$4:N60,"Excelente")+COUNTIF($N$4:N60,"Muito Bom")&lt;Percentis!$J$6),"Muito Bom",
IF(AND(Percentis!$J$6&gt;=B61,I61&gt;=8,M61="SIM",OR(H61&lt;&gt;"Procedimento especial",H61="Bom administrativo")),"Muito Bom",
"Bom"))))))</f>
        <v/>
      </c>
      <c r="O61" s="20"/>
      <c r="Q61" s="22"/>
      <c r="R61" s="22"/>
      <c r="S61" s="22"/>
      <c r="T61" s="22"/>
      <c r="U61" s="22"/>
      <c r="V61" s="22"/>
      <c r="W61" s="22"/>
      <c r="X61" s="22"/>
      <c r="Y61" s="22"/>
      <c r="Z61" s="22"/>
      <c r="AA61" s="22"/>
      <c r="AB61" s="22"/>
      <c r="AC61" s="22"/>
      <c r="AD61" s="22"/>
      <c r="AE61" s="22"/>
      <c r="AF61" s="22"/>
      <c r="AG61" s="22"/>
      <c r="AH61" s="22"/>
      <c r="AI61" s="22"/>
      <c r="AJ61" s="22"/>
    </row>
    <row r="62" spans="2:36" s="21" customFormat="1" ht="26.25" customHeight="1" x14ac:dyDescent="0.3">
      <c r="B62" s="42">
        <v>59</v>
      </c>
      <c r="C62" s="52"/>
      <c r="D62" s="52"/>
      <c r="E62" s="53"/>
      <c r="F62" s="54"/>
      <c r="G62" s="54"/>
      <c r="H62" s="52"/>
      <c r="I62" s="53"/>
      <c r="J62" s="53"/>
      <c r="K62" s="55"/>
      <c r="L62" s="56"/>
      <c r="M62" s="56"/>
      <c r="N62" s="57" t="str">
        <f>IF(I62="","",
IF(AND(Percentis!$I$6&gt;=B62,I62&gt;=9,M62="SIM",L62="SIM",OR(H62="Avaliação Regular",H62="Ponderação curricular")),"Excelente",
IF(AND(Percentis!$I$6&gt;=B62,I62&gt;=9,M62="SIM",H62="Ponderação curricular - DLR 17/2010/M"),"Excelente",
IF(AND(COUNTIF($N$4:N61,"Excelente")&lt;Percentis!$I$6,COUNTIF($N$4:N61,"Excelente")+COUNTIF($N$4:N61,"Muito Bom")&lt;Percentis!$J$6,I62&gt;=PERCENTILE($I$4:$I$153,0.75),OR(L62="SIM",AND(H62="Ponderação Curricular - DLR 17/2010/M",I62&gt;=9),AND(H62="Avaliação regular",H62="Ponderação Curricular",L62="SIM"))),"Excelente",
IF(AND(H62&lt;&gt;"Procedimento especial",H62&lt;&gt;"Bom administrativo",I62&gt;=8,M62="SIM",COUNTIF($N$4:N61,"Excelente")+COUNTIF($N$4:N61,"Muito Bom")&lt;Percentis!$J$6),"Muito Bom",
IF(AND(Percentis!$J$6&gt;=B62,I62&gt;=8,M62="SIM",OR(H62&lt;&gt;"Procedimento especial",H62="Bom administrativo")),"Muito Bom",
"Bom"))))))</f>
        <v/>
      </c>
      <c r="O62" s="20"/>
      <c r="Q62" s="22"/>
      <c r="R62" s="22"/>
      <c r="S62" s="22"/>
      <c r="T62" s="22"/>
      <c r="U62" s="22"/>
      <c r="V62" s="22"/>
      <c r="W62" s="22"/>
      <c r="X62" s="22"/>
      <c r="Y62" s="22"/>
      <c r="Z62" s="22"/>
      <c r="AA62" s="22"/>
      <c r="AB62" s="22"/>
      <c r="AC62" s="22"/>
      <c r="AD62" s="22"/>
      <c r="AE62" s="22"/>
      <c r="AF62" s="22"/>
      <c r="AG62" s="22"/>
      <c r="AH62" s="22"/>
      <c r="AI62" s="22"/>
      <c r="AJ62" s="22"/>
    </row>
    <row r="63" spans="2:36" s="21" customFormat="1" ht="26.25" customHeight="1" x14ac:dyDescent="0.3">
      <c r="B63" s="42">
        <v>60</v>
      </c>
      <c r="C63" s="52"/>
      <c r="D63" s="52"/>
      <c r="E63" s="53"/>
      <c r="F63" s="54"/>
      <c r="G63" s="54"/>
      <c r="H63" s="52"/>
      <c r="I63" s="53"/>
      <c r="J63" s="53"/>
      <c r="K63" s="55"/>
      <c r="L63" s="56"/>
      <c r="M63" s="56"/>
      <c r="N63" s="57" t="str">
        <f>IF(I63="","",
IF(AND(Percentis!$I$6&gt;=B63,I63&gt;=9,M63="SIM",L63="SIM",OR(H63="Avaliação Regular",H63="Ponderação curricular")),"Excelente",
IF(AND(Percentis!$I$6&gt;=B63,I63&gt;=9,M63="SIM",H63="Ponderação curricular - DLR 17/2010/M"),"Excelente",
IF(AND(COUNTIF($N$4:N62,"Excelente")&lt;Percentis!$I$6,COUNTIF($N$4:N62,"Excelente")+COUNTIF($N$4:N62,"Muito Bom")&lt;Percentis!$J$6,I63&gt;=PERCENTILE($I$4:$I$153,0.75),OR(L63="SIM",AND(H63="Ponderação Curricular - DLR 17/2010/M",I63&gt;=9),AND(H63="Avaliação regular",H63="Ponderação Curricular",L63="SIM"))),"Excelente",
IF(AND(H63&lt;&gt;"Procedimento especial",H63&lt;&gt;"Bom administrativo",I63&gt;=8,M63="SIM",COUNTIF($N$4:N62,"Excelente")+COUNTIF($N$4:N62,"Muito Bom")&lt;Percentis!$J$6),"Muito Bom",
IF(AND(Percentis!$J$6&gt;=B63,I63&gt;=8,M63="SIM",OR(H63&lt;&gt;"Procedimento especial",H63="Bom administrativo")),"Muito Bom",
"Bom"))))))</f>
        <v/>
      </c>
      <c r="O63" s="20"/>
      <c r="Q63" s="22"/>
      <c r="R63" s="22"/>
      <c r="S63" s="22"/>
      <c r="T63" s="22"/>
      <c r="U63" s="22"/>
      <c r="V63" s="22"/>
      <c r="W63" s="22"/>
      <c r="X63" s="22"/>
      <c r="Y63" s="22"/>
      <c r="Z63" s="22"/>
      <c r="AA63" s="22"/>
      <c r="AB63" s="22"/>
      <c r="AC63" s="22"/>
      <c r="AD63" s="22"/>
      <c r="AE63" s="22"/>
      <c r="AF63" s="22"/>
      <c r="AG63" s="22"/>
      <c r="AH63" s="22"/>
      <c r="AI63" s="22"/>
      <c r="AJ63" s="22"/>
    </row>
    <row r="64" spans="2:36" s="21" customFormat="1" ht="26.25" customHeight="1" x14ac:dyDescent="0.3">
      <c r="B64" s="42">
        <v>61</v>
      </c>
      <c r="C64" s="52"/>
      <c r="D64" s="52"/>
      <c r="E64" s="53"/>
      <c r="F64" s="54"/>
      <c r="G64" s="54"/>
      <c r="H64" s="52"/>
      <c r="I64" s="53"/>
      <c r="J64" s="53"/>
      <c r="K64" s="55"/>
      <c r="L64" s="56"/>
      <c r="M64" s="56"/>
      <c r="N64" s="57" t="str">
        <f>IF(I64="","",
IF(AND(Percentis!$I$6&gt;=B64,I64&gt;=9,M64="SIM",L64="SIM",OR(H64="Avaliação Regular",H64="Ponderação curricular")),"Excelente",
IF(AND(Percentis!$I$6&gt;=B64,I64&gt;=9,M64="SIM",H64="Ponderação curricular - DLR 17/2010/M"),"Excelente",
IF(AND(COUNTIF($N$4:N63,"Excelente")&lt;Percentis!$I$6,COUNTIF($N$4:N63,"Excelente")+COUNTIF($N$4:N63,"Muito Bom")&lt;Percentis!$J$6,I64&gt;=PERCENTILE($I$4:$I$153,0.75),OR(L64="SIM",AND(H64="Ponderação Curricular - DLR 17/2010/M",I64&gt;=9),AND(H64="Avaliação regular",H64="Ponderação Curricular",L64="SIM"))),"Excelente",
IF(AND(H64&lt;&gt;"Procedimento especial",H64&lt;&gt;"Bom administrativo",I64&gt;=8,M64="SIM",COUNTIF($N$4:N63,"Excelente")+COUNTIF($N$4:N63,"Muito Bom")&lt;Percentis!$J$6),"Muito Bom",
IF(AND(Percentis!$J$6&gt;=B64,I64&gt;=8,M64="SIM",OR(H64&lt;&gt;"Procedimento especial",H64="Bom administrativo")),"Muito Bom",
"Bom"))))))</f>
        <v/>
      </c>
      <c r="O64" s="20"/>
      <c r="Q64" s="22"/>
      <c r="R64" s="22"/>
      <c r="S64" s="22"/>
      <c r="T64" s="22"/>
      <c r="U64" s="22"/>
      <c r="V64" s="22"/>
      <c r="W64" s="22"/>
      <c r="X64" s="22"/>
      <c r="Y64" s="22"/>
      <c r="Z64" s="22"/>
      <c r="AA64" s="22"/>
      <c r="AB64" s="22"/>
      <c r="AC64" s="22"/>
      <c r="AD64" s="22"/>
      <c r="AE64" s="22"/>
      <c r="AF64" s="22"/>
      <c r="AG64" s="22"/>
      <c r="AH64" s="22"/>
      <c r="AI64" s="22"/>
      <c r="AJ64" s="22"/>
    </row>
    <row r="65" spans="2:36" s="21" customFormat="1" ht="26.25" customHeight="1" x14ac:dyDescent="0.3">
      <c r="B65" s="42">
        <v>62</v>
      </c>
      <c r="C65" s="52"/>
      <c r="D65" s="52"/>
      <c r="E65" s="53"/>
      <c r="F65" s="54"/>
      <c r="G65" s="54"/>
      <c r="H65" s="52"/>
      <c r="I65" s="53"/>
      <c r="J65" s="53"/>
      <c r="K65" s="55"/>
      <c r="L65" s="56"/>
      <c r="M65" s="56"/>
      <c r="N65" s="57" t="str">
        <f>IF(I65="","",
IF(AND(Percentis!$I$6&gt;=B65,I65&gt;=9,M65="SIM",L65="SIM",OR(H65="Avaliação Regular",H65="Ponderação curricular")),"Excelente",
IF(AND(Percentis!$I$6&gt;=B65,I65&gt;=9,M65="SIM",H65="Ponderação curricular - DLR 17/2010/M"),"Excelente",
IF(AND(COUNTIF($N$4:N64,"Excelente")&lt;Percentis!$I$6,COUNTIF($N$4:N64,"Excelente")+COUNTIF($N$4:N64,"Muito Bom")&lt;Percentis!$J$6,I65&gt;=PERCENTILE($I$4:$I$153,0.75),OR(L65="SIM",AND(H65="Ponderação Curricular - DLR 17/2010/M",I65&gt;=9),AND(H65="Avaliação regular",H65="Ponderação Curricular",L65="SIM"))),"Excelente",
IF(AND(H65&lt;&gt;"Procedimento especial",H65&lt;&gt;"Bom administrativo",I65&gt;=8,M65="SIM",COUNTIF($N$4:N64,"Excelente")+COUNTIF($N$4:N64,"Muito Bom")&lt;Percentis!$J$6),"Muito Bom",
IF(AND(Percentis!$J$6&gt;=B65,I65&gt;=8,M65="SIM",OR(H65&lt;&gt;"Procedimento especial",H65="Bom administrativo")),"Muito Bom",
"Bom"))))))</f>
        <v/>
      </c>
      <c r="O65" s="20"/>
      <c r="Q65" s="22"/>
      <c r="R65" s="22"/>
      <c r="S65" s="22"/>
      <c r="T65" s="22"/>
      <c r="U65" s="22"/>
      <c r="V65" s="22"/>
      <c r="W65" s="22"/>
      <c r="X65" s="22"/>
      <c r="Y65" s="22"/>
      <c r="Z65" s="22"/>
      <c r="AA65" s="22"/>
      <c r="AB65" s="22"/>
      <c r="AC65" s="22"/>
      <c r="AD65" s="22"/>
      <c r="AE65" s="22"/>
      <c r="AF65" s="22"/>
      <c r="AG65" s="22"/>
      <c r="AH65" s="22"/>
      <c r="AI65" s="22"/>
      <c r="AJ65" s="22"/>
    </row>
    <row r="66" spans="2:36" s="21" customFormat="1" ht="26.25" customHeight="1" x14ac:dyDescent="0.3">
      <c r="B66" s="42">
        <v>63</v>
      </c>
      <c r="C66" s="52"/>
      <c r="D66" s="52"/>
      <c r="E66" s="53"/>
      <c r="F66" s="54"/>
      <c r="G66" s="54"/>
      <c r="H66" s="52"/>
      <c r="I66" s="53"/>
      <c r="J66" s="53"/>
      <c r="K66" s="55"/>
      <c r="L66" s="56"/>
      <c r="M66" s="56"/>
      <c r="N66" s="57" t="str">
        <f>IF(I66="","",
IF(AND(Percentis!$I$6&gt;=B66,I66&gt;=9,M66="SIM",L66="SIM",OR(H66="Avaliação Regular",H66="Ponderação curricular")),"Excelente",
IF(AND(Percentis!$I$6&gt;=B66,I66&gt;=9,M66="SIM",H66="Ponderação curricular - DLR 17/2010/M"),"Excelente",
IF(AND(COUNTIF($N$4:N65,"Excelente")&lt;Percentis!$I$6,COUNTIF($N$4:N65,"Excelente")+COUNTIF($N$4:N65,"Muito Bom")&lt;Percentis!$J$6,I66&gt;=PERCENTILE($I$4:$I$153,0.75),OR(L66="SIM",AND(H66="Ponderação Curricular - DLR 17/2010/M",I66&gt;=9),AND(H66="Avaliação regular",H66="Ponderação Curricular",L66="SIM"))),"Excelente",
IF(AND(H66&lt;&gt;"Procedimento especial",H66&lt;&gt;"Bom administrativo",I66&gt;=8,M66="SIM",COUNTIF($N$4:N65,"Excelente")+COUNTIF($N$4:N65,"Muito Bom")&lt;Percentis!$J$6),"Muito Bom",
IF(AND(Percentis!$J$6&gt;=B66,I66&gt;=8,M66="SIM",OR(H66&lt;&gt;"Procedimento especial",H66="Bom administrativo")),"Muito Bom",
"Bom"))))))</f>
        <v/>
      </c>
      <c r="O66" s="20"/>
      <c r="Q66" s="22"/>
      <c r="R66" s="22"/>
      <c r="S66" s="22"/>
      <c r="T66" s="22"/>
      <c r="U66" s="22"/>
      <c r="V66" s="22"/>
      <c r="W66" s="22"/>
      <c r="X66" s="22"/>
      <c r="Y66" s="22"/>
      <c r="Z66" s="22"/>
      <c r="AA66" s="22"/>
      <c r="AB66" s="22"/>
      <c r="AC66" s="22"/>
      <c r="AD66" s="22"/>
      <c r="AE66" s="22"/>
      <c r="AF66" s="22"/>
      <c r="AG66" s="22"/>
      <c r="AH66" s="22"/>
      <c r="AI66" s="22"/>
      <c r="AJ66" s="22"/>
    </row>
    <row r="67" spans="2:36" s="21" customFormat="1" ht="26.25" customHeight="1" x14ac:dyDescent="0.3">
      <c r="B67" s="42">
        <v>64</v>
      </c>
      <c r="C67" s="52"/>
      <c r="D67" s="52"/>
      <c r="E67" s="53"/>
      <c r="F67" s="54"/>
      <c r="G67" s="54"/>
      <c r="H67" s="52"/>
      <c r="I67" s="53"/>
      <c r="J67" s="53"/>
      <c r="K67" s="55"/>
      <c r="L67" s="56"/>
      <c r="M67" s="56"/>
      <c r="N67" s="57" t="str">
        <f>IF(I67="","",
IF(AND(Percentis!$I$6&gt;=B67,I67&gt;=9,M67="SIM",L67="SIM",OR(H67="Avaliação Regular",H67="Ponderação curricular")),"Excelente",
IF(AND(Percentis!$I$6&gt;=B67,I67&gt;=9,M67="SIM",H67="Ponderação curricular - DLR 17/2010/M"),"Excelente",
IF(AND(COUNTIF($N$4:N66,"Excelente")&lt;Percentis!$I$6,COUNTIF($N$4:N66,"Excelente")+COUNTIF($N$4:N66,"Muito Bom")&lt;Percentis!$J$6,I67&gt;=PERCENTILE($I$4:$I$153,0.75),OR(L67="SIM",AND(H67="Ponderação Curricular - DLR 17/2010/M",I67&gt;=9),AND(H67="Avaliação regular",H67="Ponderação Curricular",L67="SIM"))),"Excelente",
IF(AND(H67&lt;&gt;"Procedimento especial",H67&lt;&gt;"Bom administrativo",I67&gt;=8,M67="SIM",COUNTIF($N$4:N66,"Excelente")+COUNTIF($N$4:N66,"Muito Bom")&lt;Percentis!$J$6),"Muito Bom",
IF(AND(Percentis!$J$6&gt;=B67,I67&gt;=8,M67="SIM",OR(H67&lt;&gt;"Procedimento especial",H67="Bom administrativo")),"Muito Bom",
"Bom"))))))</f>
        <v/>
      </c>
      <c r="O67" s="20"/>
      <c r="Q67" s="22"/>
      <c r="R67" s="22"/>
      <c r="S67" s="22"/>
      <c r="T67" s="22"/>
      <c r="U67" s="22"/>
      <c r="V67" s="22"/>
      <c r="W67" s="22"/>
      <c r="X67" s="22"/>
      <c r="Y67" s="22"/>
      <c r="Z67" s="22"/>
      <c r="AA67" s="22"/>
      <c r="AB67" s="22"/>
      <c r="AC67" s="22"/>
      <c r="AD67" s="22"/>
      <c r="AE67" s="22"/>
      <c r="AF67" s="22"/>
      <c r="AG67" s="22"/>
      <c r="AH67" s="22"/>
      <c r="AI67" s="22"/>
      <c r="AJ67" s="22"/>
    </row>
    <row r="68" spans="2:36" s="21" customFormat="1" ht="26.25" customHeight="1" x14ac:dyDescent="0.3">
      <c r="B68" s="42">
        <v>65</v>
      </c>
      <c r="C68" s="52"/>
      <c r="D68" s="52"/>
      <c r="E68" s="53"/>
      <c r="F68" s="54"/>
      <c r="G68" s="54"/>
      <c r="H68" s="52"/>
      <c r="I68" s="53"/>
      <c r="J68" s="53"/>
      <c r="K68" s="55"/>
      <c r="L68" s="56"/>
      <c r="M68" s="56"/>
      <c r="N68" s="57" t="str">
        <f>IF(I68="","",
IF(AND(Percentis!$I$6&gt;=B68,I68&gt;=9,M68="SIM",L68="SIM",OR(H68="Avaliação Regular",H68="Ponderação curricular")),"Excelente",
IF(AND(Percentis!$I$6&gt;=B68,I68&gt;=9,M68="SIM",H68="Ponderação curricular - DLR 17/2010/M"),"Excelente",
IF(AND(COUNTIF($N$4:N67,"Excelente")&lt;Percentis!$I$6,COUNTIF($N$4:N67,"Excelente")+COUNTIF($N$4:N67,"Muito Bom")&lt;Percentis!$J$6,I68&gt;=PERCENTILE($I$4:$I$153,0.75),OR(L68="SIM",AND(H68="Ponderação Curricular - DLR 17/2010/M",I68&gt;=9),AND(H68="Avaliação regular",H68="Ponderação Curricular",L68="SIM"))),"Excelente",
IF(AND(H68&lt;&gt;"Procedimento especial",H68&lt;&gt;"Bom administrativo",I68&gt;=8,M68="SIM",COUNTIF($N$4:N67,"Excelente")+COUNTIF($N$4:N67,"Muito Bom")&lt;Percentis!$J$6),"Muito Bom",
IF(AND(Percentis!$J$6&gt;=B68,I68&gt;=8,M68="SIM",OR(H68&lt;&gt;"Procedimento especial",H68="Bom administrativo")),"Muito Bom",
"Bom"))))))</f>
        <v/>
      </c>
      <c r="O68" s="20"/>
      <c r="Q68" s="22"/>
      <c r="R68" s="22"/>
      <c r="S68" s="22"/>
      <c r="T68" s="22"/>
      <c r="U68" s="22"/>
      <c r="V68" s="22"/>
      <c r="W68" s="22"/>
      <c r="X68" s="22"/>
      <c r="Y68" s="22"/>
      <c r="Z68" s="22"/>
      <c r="AA68" s="22"/>
      <c r="AB68" s="22"/>
      <c r="AC68" s="22"/>
      <c r="AD68" s="22"/>
      <c r="AE68" s="22"/>
      <c r="AF68" s="22"/>
      <c r="AG68" s="22"/>
      <c r="AH68" s="22"/>
      <c r="AI68" s="22"/>
      <c r="AJ68" s="22"/>
    </row>
    <row r="69" spans="2:36" s="21" customFormat="1" ht="26.25" customHeight="1" x14ac:dyDescent="0.3">
      <c r="B69" s="42">
        <v>66</v>
      </c>
      <c r="C69" s="52"/>
      <c r="D69" s="52"/>
      <c r="E69" s="53"/>
      <c r="F69" s="54"/>
      <c r="G69" s="54"/>
      <c r="H69" s="52"/>
      <c r="I69" s="53"/>
      <c r="J69" s="53"/>
      <c r="K69" s="55"/>
      <c r="L69" s="56"/>
      <c r="M69" s="56"/>
      <c r="N69" s="57" t="str">
        <f>IF(I69="","",
IF(AND(Percentis!$I$6&gt;=B69,I69&gt;=9,M69="SIM",L69="SIM",OR(H69="Avaliação Regular",H69="Ponderação curricular")),"Excelente",
IF(AND(Percentis!$I$6&gt;=B69,I69&gt;=9,M69="SIM",H69="Ponderação curricular - DLR 17/2010/M"),"Excelente",
IF(AND(COUNTIF($N$4:N68,"Excelente")&lt;Percentis!$I$6,COUNTIF($N$4:N68,"Excelente")+COUNTIF($N$4:N68,"Muito Bom")&lt;Percentis!$J$6,I69&gt;=PERCENTILE($I$4:$I$153,0.75),OR(L69="SIM",AND(H69="Ponderação Curricular - DLR 17/2010/M",I69&gt;=9),AND(H69="Avaliação regular",H69="Ponderação Curricular",L69="SIM"))),"Excelente",
IF(AND(H69&lt;&gt;"Procedimento especial",H69&lt;&gt;"Bom administrativo",I69&gt;=8,M69="SIM",COUNTIF($N$4:N68,"Excelente")+COUNTIF($N$4:N68,"Muito Bom")&lt;Percentis!$J$6),"Muito Bom",
IF(AND(Percentis!$J$6&gt;=B69,I69&gt;=8,M69="SIM",OR(H69&lt;&gt;"Procedimento especial",H69="Bom administrativo")),"Muito Bom",
"Bom"))))))</f>
        <v/>
      </c>
      <c r="O69" s="20"/>
      <c r="Q69" s="22"/>
      <c r="R69" s="22"/>
      <c r="S69" s="22"/>
      <c r="T69" s="22"/>
      <c r="U69" s="22"/>
      <c r="V69" s="22"/>
      <c r="W69" s="22"/>
      <c r="X69" s="22"/>
      <c r="Y69" s="22"/>
      <c r="Z69" s="22"/>
      <c r="AA69" s="22"/>
      <c r="AB69" s="22"/>
      <c r="AC69" s="22"/>
      <c r="AD69" s="22"/>
      <c r="AE69" s="22"/>
      <c r="AF69" s="22"/>
      <c r="AG69" s="22"/>
      <c r="AH69" s="22"/>
      <c r="AI69" s="22"/>
      <c r="AJ69" s="22"/>
    </row>
    <row r="70" spans="2:36" s="21" customFormat="1" ht="26.25" customHeight="1" x14ac:dyDescent="0.3">
      <c r="B70" s="42">
        <v>67</v>
      </c>
      <c r="C70" s="52"/>
      <c r="D70" s="52"/>
      <c r="E70" s="53"/>
      <c r="F70" s="54"/>
      <c r="G70" s="54"/>
      <c r="H70" s="52"/>
      <c r="I70" s="53"/>
      <c r="J70" s="53"/>
      <c r="K70" s="55"/>
      <c r="L70" s="56"/>
      <c r="M70" s="56"/>
      <c r="N70" s="57" t="str">
        <f>IF(I70="","",
IF(AND(Percentis!$I$6&gt;=B70,I70&gt;=9,M70="SIM",L70="SIM",OR(H70="Avaliação Regular",H70="Ponderação curricular")),"Excelente",
IF(AND(Percentis!$I$6&gt;=B70,I70&gt;=9,M70="SIM",H70="Ponderação curricular - DLR 17/2010/M"),"Excelente",
IF(AND(COUNTIF($N$4:N69,"Excelente")&lt;Percentis!$I$6,COUNTIF($N$4:N69,"Excelente")+COUNTIF($N$4:N69,"Muito Bom")&lt;Percentis!$J$6,I70&gt;=PERCENTILE($I$4:$I$153,0.75),OR(L70="SIM",AND(H70="Ponderação Curricular - DLR 17/2010/M",I70&gt;=9),AND(H70="Avaliação regular",H70="Ponderação Curricular",L70="SIM"))),"Excelente",
IF(AND(H70&lt;&gt;"Procedimento especial",H70&lt;&gt;"Bom administrativo",I70&gt;=8,M70="SIM",COUNTIF($N$4:N69,"Excelente")+COUNTIF($N$4:N69,"Muito Bom")&lt;Percentis!$J$6),"Muito Bom",
IF(AND(Percentis!$J$6&gt;=B70,I70&gt;=8,M70="SIM",OR(H70&lt;&gt;"Procedimento especial",H70="Bom administrativo")),"Muito Bom",
"Bom"))))))</f>
        <v/>
      </c>
      <c r="O70" s="20"/>
      <c r="Q70" s="22"/>
      <c r="R70" s="22"/>
      <c r="S70" s="22"/>
      <c r="T70" s="22"/>
      <c r="U70" s="22"/>
      <c r="V70" s="22"/>
      <c r="W70" s="22"/>
      <c r="X70" s="22"/>
      <c r="Y70" s="22"/>
      <c r="Z70" s="22"/>
      <c r="AA70" s="22"/>
      <c r="AB70" s="22"/>
      <c r="AC70" s="22"/>
      <c r="AD70" s="22"/>
      <c r="AE70" s="22"/>
      <c r="AF70" s="22"/>
      <c r="AG70" s="22"/>
      <c r="AH70" s="22"/>
      <c r="AI70" s="22"/>
      <c r="AJ70" s="22"/>
    </row>
    <row r="71" spans="2:36" s="21" customFormat="1" ht="26.25" customHeight="1" x14ac:dyDescent="0.3">
      <c r="B71" s="42">
        <v>68</v>
      </c>
      <c r="C71" s="52"/>
      <c r="D71" s="52"/>
      <c r="E71" s="53"/>
      <c r="F71" s="54"/>
      <c r="G71" s="54"/>
      <c r="H71" s="52"/>
      <c r="I71" s="53"/>
      <c r="J71" s="53"/>
      <c r="K71" s="55"/>
      <c r="L71" s="56"/>
      <c r="M71" s="56"/>
      <c r="N71" s="57" t="str">
        <f>IF(I71="","",
IF(AND(Percentis!$I$6&gt;=B71,I71&gt;=9,M71="SIM",L71="SIM",OR(H71="Avaliação Regular",H71="Ponderação curricular")),"Excelente",
IF(AND(Percentis!$I$6&gt;=B71,I71&gt;=9,M71="SIM",H71="Ponderação curricular - DLR 17/2010/M"),"Excelente",
IF(AND(COUNTIF($N$4:N70,"Excelente")&lt;Percentis!$I$6,COUNTIF($N$4:N70,"Excelente")+COUNTIF($N$4:N70,"Muito Bom")&lt;Percentis!$J$6,I71&gt;=PERCENTILE($I$4:$I$153,0.75),OR(L71="SIM",AND(H71="Ponderação Curricular - DLR 17/2010/M",I71&gt;=9),AND(H71="Avaliação regular",H71="Ponderação Curricular",L71="SIM"))),"Excelente",
IF(AND(H71&lt;&gt;"Procedimento especial",H71&lt;&gt;"Bom administrativo",I71&gt;=8,M71="SIM",COUNTIF($N$4:N70,"Excelente")+COUNTIF($N$4:N70,"Muito Bom")&lt;Percentis!$J$6),"Muito Bom",
IF(AND(Percentis!$J$6&gt;=B71,I71&gt;=8,M71="SIM",OR(H71&lt;&gt;"Procedimento especial",H71="Bom administrativo")),"Muito Bom",
"Bom"))))))</f>
        <v/>
      </c>
      <c r="O71" s="20"/>
      <c r="Q71" s="22"/>
      <c r="R71" s="22"/>
      <c r="S71" s="22"/>
      <c r="T71" s="22"/>
      <c r="U71" s="22"/>
      <c r="V71" s="22"/>
      <c r="W71" s="22"/>
      <c r="X71" s="22"/>
      <c r="Y71" s="22"/>
      <c r="Z71" s="22"/>
      <c r="AA71" s="22"/>
      <c r="AB71" s="22"/>
      <c r="AC71" s="22"/>
      <c r="AD71" s="22"/>
      <c r="AE71" s="22"/>
      <c r="AF71" s="22"/>
      <c r="AG71" s="22"/>
      <c r="AH71" s="22"/>
      <c r="AI71" s="22"/>
      <c r="AJ71" s="22"/>
    </row>
    <row r="72" spans="2:36" s="21" customFormat="1" ht="26.25" customHeight="1" x14ac:dyDescent="0.3">
      <c r="B72" s="42">
        <v>69</v>
      </c>
      <c r="C72" s="52"/>
      <c r="D72" s="52"/>
      <c r="E72" s="53"/>
      <c r="F72" s="54"/>
      <c r="G72" s="54"/>
      <c r="H72" s="52"/>
      <c r="I72" s="53"/>
      <c r="J72" s="53"/>
      <c r="K72" s="55"/>
      <c r="L72" s="56"/>
      <c r="M72" s="56"/>
      <c r="N72" s="57" t="str">
        <f>IF(I72="","",
IF(AND(Percentis!$I$6&gt;=B72,I72&gt;=9,M72="SIM",L72="SIM",OR(H72="Avaliação Regular",H72="Ponderação curricular")),"Excelente",
IF(AND(Percentis!$I$6&gt;=B72,I72&gt;=9,M72="SIM",H72="Ponderação curricular - DLR 17/2010/M"),"Excelente",
IF(AND(COUNTIF($N$4:N71,"Excelente")&lt;Percentis!$I$6,COUNTIF($N$4:N71,"Excelente")+COUNTIF($N$4:N71,"Muito Bom")&lt;Percentis!$J$6,I72&gt;=PERCENTILE($I$4:$I$153,0.75),OR(L72="SIM",AND(H72="Ponderação Curricular - DLR 17/2010/M",I72&gt;=9),AND(H72="Avaliação regular",H72="Ponderação Curricular",L72="SIM"))),"Excelente",
IF(AND(H72&lt;&gt;"Procedimento especial",H72&lt;&gt;"Bom administrativo",I72&gt;=8,M72="SIM",COUNTIF($N$4:N71,"Excelente")+COUNTIF($N$4:N71,"Muito Bom")&lt;Percentis!$J$6),"Muito Bom",
IF(AND(Percentis!$J$6&gt;=B72,I72&gt;=8,M72="SIM",OR(H72&lt;&gt;"Procedimento especial",H72="Bom administrativo")),"Muito Bom",
"Bom"))))))</f>
        <v/>
      </c>
      <c r="O72" s="20"/>
      <c r="Q72" s="22"/>
      <c r="R72" s="22"/>
      <c r="S72" s="22"/>
      <c r="T72" s="22"/>
      <c r="U72" s="22"/>
      <c r="V72" s="22"/>
      <c r="W72" s="22"/>
      <c r="X72" s="22"/>
      <c r="Y72" s="22"/>
      <c r="Z72" s="22"/>
      <c r="AA72" s="22"/>
      <c r="AB72" s="22"/>
      <c r="AC72" s="22"/>
      <c r="AD72" s="22"/>
      <c r="AE72" s="22"/>
      <c r="AF72" s="22"/>
      <c r="AG72" s="22"/>
      <c r="AH72" s="22"/>
      <c r="AI72" s="22"/>
      <c r="AJ72" s="22"/>
    </row>
    <row r="73" spans="2:36" s="21" customFormat="1" ht="26.25" customHeight="1" x14ac:dyDescent="0.3">
      <c r="B73" s="42">
        <v>70</v>
      </c>
      <c r="C73" s="52"/>
      <c r="D73" s="52"/>
      <c r="E73" s="53"/>
      <c r="F73" s="54"/>
      <c r="G73" s="54"/>
      <c r="H73" s="52"/>
      <c r="I73" s="53"/>
      <c r="J73" s="53"/>
      <c r="K73" s="55"/>
      <c r="L73" s="56"/>
      <c r="M73" s="56"/>
      <c r="N73" s="57" t="str">
        <f>IF(I73="","",
IF(AND(Percentis!$I$6&gt;=B73,I73&gt;=9,M73="SIM",L73="SIM",OR(H73="Avaliação Regular",H73="Ponderação curricular")),"Excelente",
IF(AND(Percentis!$I$6&gt;=B73,I73&gt;=9,M73="SIM",H73="Ponderação curricular - DLR 17/2010/M"),"Excelente",
IF(AND(COUNTIF($N$4:N72,"Excelente")&lt;Percentis!$I$6,COUNTIF($N$4:N72,"Excelente")+COUNTIF($N$4:N72,"Muito Bom")&lt;Percentis!$J$6,I73&gt;=PERCENTILE($I$4:$I$153,0.75),OR(L73="SIM",AND(H73="Ponderação Curricular - DLR 17/2010/M",I73&gt;=9),AND(H73="Avaliação regular",H73="Ponderação Curricular",L73="SIM"))),"Excelente",
IF(AND(H73&lt;&gt;"Procedimento especial",H73&lt;&gt;"Bom administrativo",I73&gt;=8,M73="SIM",COUNTIF($N$4:N72,"Excelente")+COUNTIF($N$4:N72,"Muito Bom")&lt;Percentis!$J$6),"Muito Bom",
IF(AND(Percentis!$J$6&gt;=B73,I73&gt;=8,M73="SIM",OR(H73&lt;&gt;"Procedimento especial",H73="Bom administrativo")),"Muito Bom",
"Bom"))))))</f>
        <v/>
      </c>
      <c r="O73" s="20"/>
      <c r="Q73" s="22"/>
      <c r="R73" s="22"/>
      <c r="S73" s="22"/>
      <c r="T73" s="22"/>
      <c r="U73" s="22"/>
      <c r="V73" s="22"/>
      <c r="W73" s="22"/>
      <c r="X73" s="22"/>
      <c r="Y73" s="22"/>
      <c r="Z73" s="22"/>
      <c r="AA73" s="22"/>
      <c r="AB73" s="22"/>
      <c r="AC73" s="22"/>
      <c r="AD73" s="22"/>
      <c r="AE73" s="22"/>
      <c r="AF73" s="22"/>
      <c r="AG73" s="22"/>
      <c r="AH73" s="22"/>
      <c r="AI73" s="22"/>
      <c r="AJ73" s="22"/>
    </row>
    <row r="74" spans="2:36" s="21" customFormat="1" ht="26.25" customHeight="1" x14ac:dyDescent="0.3">
      <c r="B74" s="42">
        <v>71</v>
      </c>
      <c r="C74" s="52"/>
      <c r="D74" s="52"/>
      <c r="E74" s="53"/>
      <c r="F74" s="54"/>
      <c r="G74" s="54"/>
      <c r="H74" s="52"/>
      <c r="I74" s="53"/>
      <c r="J74" s="53"/>
      <c r="K74" s="55"/>
      <c r="L74" s="56"/>
      <c r="M74" s="56"/>
      <c r="N74" s="57" t="str">
        <f>IF(I74="","",
IF(AND(Percentis!$I$6&gt;=B74,I74&gt;=9,M74="SIM",L74="SIM",OR(H74="Avaliação Regular",H74="Ponderação curricular")),"Excelente",
IF(AND(Percentis!$I$6&gt;=B74,I74&gt;=9,M74="SIM",H74="Ponderação curricular - DLR 17/2010/M"),"Excelente",
IF(AND(COUNTIF($N$4:N73,"Excelente")&lt;Percentis!$I$6,COUNTIF($N$4:N73,"Excelente")+COUNTIF($N$4:N73,"Muito Bom")&lt;Percentis!$J$6,I74&gt;=PERCENTILE($I$4:$I$153,0.75),OR(L74="SIM",AND(H74="Ponderação Curricular - DLR 17/2010/M",I74&gt;=9),AND(H74="Avaliação regular",H74="Ponderação Curricular",L74="SIM"))),"Excelente",
IF(AND(H74&lt;&gt;"Procedimento especial",H74&lt;&gt;"Bom administrativo",I74&gt;=8,M74="SIM",COUNTIF($N$4:N73,"Excelente")+COUNTIF($N$4:N73,"Muito Bom")&lt;Percentis!$J$6),"Muito Bom",
IF(AND(Percentis!$J$6&gt;=B74,I74&gt;=8,M74="SIM",OR(H74&lt;&gt;"Procedimento especial",H74="Bom administrativo")),"Muito Bom",
"Bom"))))))</f>
        <v/>
      </c>
      <c r="O74" s="20"/>
      <c r="Q74" s="22"/>
      <c r="R74" s="22"/>
      <c r="S74" s="22"/>
      <c r="T74" s="22"/>
      <c r="U74" s="22"/>
      <c r="V74" s="22"/>
      <c r="W74" s="22"/>
      <c r="X74" s="22"/>
      <c r="Y74" s="22"/>
      <c r="Z74" s="22"/>
      <c r="AA74" s="22"/>
      <c r="AB74" s="22"/>
      <c r="AC74" s="22"/>
      <c r="AD74" s="22"/>
      <c r="AE74" s="22"/>
      <c r="AF74" s="22"/>
      <c r="AG74" s="22"/>
      <c r="AH74" s="22"/>
      <c r="AI74" s="22"/>
      <c r="AJ74" s="22"/>
    </row>
    <row r="75" spans="2:36" s="21" customFormat="1" ht="26.25" customHeight="1" x14ac:dyDescent="0.3">
      <c r="B75" s="42">
        <v>72</v>
      </c>
      <c r="C75" s="52"/>
      <c r="D75" s="52"/>
      <c r="E75" s="53"/>
      <c r="F75" s="54"/>
      <c r="G75" s="54"/>
      <c r="H75" s="52"/>
      <c r="I75" s="53"/>
      <c r="J75" s="53"/>
      <c r="K75" s="55"/>
      <c r="L75" s="56"/>
      <c r="M75" s="56"/>
      <c r="N75" s="57" t="str">
        <f>IF(I75="","",
IF(AND(Percentis!$I$6&gt;=B75,I75&gt;=9,M75="SIM",L75="SIM",OR(H75="Avaliação Regular",H75="Ponderação curricular")),"Excelente",
IF(AND(Percentis!$I$6&gt;=B75,I75&gt;=9,M75="SIM",H75="Ponderação curricular - DLR 17/2010/M"),"Excelente",
IF(AND(COUNTIF($N$4:N74,"Excelente")&lt;Percentis!$I$6,COUNTIF($N$4:N74,"Excelente")+COUNTIF($N$4:N74,"Muito Bom")&lt;Percentis!$J$6,I75&gt;=PERCENTILE($I$4:$I$153,0.75),OR(L75="SIM",AND(H75="Ponderação Curricular - DLR 17/2010/M",I75&gt;=9),AND(H75="Avaliação regular",H75="Ponderação Curricular",L75="SIM"))),"Excelente",
IF(AND(H75&lt;&gt;"Procedimento especial",H75&lt;&gt;"Bom administrativo",I75&gt;=8,M75="SIM",COUNTIF($N$4:N74,"Excelente")+COUNTIF($N$4:N74,"Muito Bom")&lt;Percentis!$J$6),"Muito Bom",
IF(AND(Percentis!$J$6&gt;=B75,I75&gt;=8,M75="SIM",OR(H75&lt;&gt;"Procedimento especial",H75="Bom administrativo")),"Muito Bom",
"Bom"))))))</f>
        <v/>
      </c>
      <c r="O75" s="20"/>
      <c r="Q75" s="22"/>
      <c r="R75" s="22"/>
      <c r="S75" s="22"/>
      <c r="T75" s="22"/>
      <c r="U75" s="22"/>
      <c r="V75" s="22"/>
      <c r="W75" s="22"/>
      <c r="X75" s="22"/>
      <c r="Y75" s="22"/>
      <c r="Z75" s="22"/>
      <c r="AA75" s="22"/>
      <c r="AB75" s="22"/>
      <c r="AC75" s="22"/>
      <c r="AD75" s="22"/>
      <c r="AE75" s="22"/>
      <c r="AF75" s="22"/>
      <c r="AG75" s="22"/>
      <c r="AH75" s="22"/>
      <c r="AI75" s="22"/>
      <c r="AJ75" s="22"/>
    </row>
    <row r="76" spans="2:36" s="21" customFormat="1" ht="26.25" customHeight="1" x14ac:dyDescent="0.3">
      <c r="B76" s="42">
        <v>73</v>
      </c>
      <c r="C76" s="52"/>
      <c r="D76" s="52"/>
      <c r="E76" s="53"/>
      <c r="F76" s="54"/>
      <c r="G76" s="54"/>
      <c r="H76" s="52"/>
      <c r="I76" s="53"/>
      <c r="J76" s="53"/>
      <c r="K76" s="55"/>
      <c r="L76" s="56"/>
      <c r="M76" s="56"/>
      <c r="N76" s="57" t="str">
        <f>IF(I76="","",
IF(AND(Percentis!$I$6&gt;=B76,I76&gt;=9,M76="SIM",L76="SIM",OR(H76="Avaliação Regular",H76="Ponderação curricular")),"Excelente",
IF(AND(Percentis!$I$6&gt;=B76,I76&gt;=9,M76="SIM",H76="Ponderação curricular - DLR 17/2010/M"),"Excelente",
IF(AND(COUNTIF($N$4:N75,"Excelente")&lt;Percentis!$I$6,COUNTIF($N$4:N75,"Excelente")+COUNTIF($N$4:N75,"Muito Bom")&lt;Percentis!$J$6,I76&gt;=PERCENTILE($I$4:$I$153,0.75),OR(L76="SIM",AND(H76="Ponderação Curricular - DLR 17/2010/M",I76&gt;=9),AND(H76="Avaliação regular",H76="Ponderação Curricular",L76="SIM"))),"Excelente",
IF(AND(H76&lt;&gt;"Procedimento especial",H76&lt;&gt;"Bom administrativo",I76&gt;=8,M76="SIM",COUNTIF($N$4:N75,"Excelente")+COUNTIF($N$4:N75,"Muito Bom")&lt;Percentis!$J$6),"Muito Bom",
IF(AND(Percentis!$J$6&gt;=B76,I76&gt;=8,M76="SIM",OR(H76&lt;&gt;"Procedimento especial",H76="Bom administrativo")),"Muito Bom",
"Bom"))))))</f>
        <v/>
      </c>
      <c r="O76" s="20"/>
      <c r="Q76" s="22"/>
      <c r="R76" s="22"/>
      <c r="S76" s="22"/>
      <c r="T76" s="22"/>
      <c r="U76" s="22"/>
      <c r="V76" s="22"/>
      <c r="W76" s="22"/>
      <c r="X76" s="22"/>
      <c r="Y76" s="22"/>
      <c r="Z76" s="22"/>
      <c r="AA76" s="22"/>
      <c r="AB76" s="22"/>
      <c r="AC76" s="22"/>
      <c r="AD76" s="22"/>
      <c r="AE76" s="22"/>
      <c r="AF76" s="22"/>
      <c r="AG76" s="22"/>
      <c r="AH76" s="22"/>
      <c r="AI76" s="22"/>
      <c r="AJ76" s="22"/>
    </row>
    <row r="77" spans="2:36" s="21" customFormat="1" ht="26.25" customHeight="1" x14ac:dyDescent="0.3">
      <c r="B77" s="42">
        <v>74</v>
      </c>
      <c r="C77" s="52"/>
      <c r="D77" s="52"/>
      <c r="E77" s="53"/>
      <c r="F77" s="54"/>
      <c r="G77" s="54"/>
      <c r="H77" s="52"/>
      <c r="I77" s="53"/>
      <c r="J77" s="53"/>
      <c r="K77" s="55"/>
      <c r="L77" s="56"/>
      <c r="M77" s="56"/>
      <c r="N77" s="57" t="str">
        <f>IF(I77="","",
IF(AND(Percentis!$I$6&gt;=B77,I77&gt;=9,M77="SIM",L77="SIM",OR(H77="Avaliação Regular",H77="Ponderação curricular")),"Excelente",
IF(AND(Percentis!$I$6&gt;=B77,I77&gt;=9,M77="SIM",H77="Ponderação curricular - DLR 17/2010/M"),"Excelente",
IF(AND(COUNTIF($N$4:N76,"Excelente")&lt;Percentis!$I$6,COUNTIF($N$4:N76,"Excelente")+COUNTIF($N$4:N76,"Muito Bom")&lt;Percentis!$J$6,I77&gt;=PERCENTILE($I$4:$I$153,0.75),OR(L77="SIM",AND(H77="Ponderação Curricular - DLR 17/2010/M",I77&gt;=9),AND(H77="Avaliação regular",H77="Ponderação Curricular",L77="SIM"))),"Excelente",
IF(AND(H77&lt;&gt;"Procedimento especial",H77&lt;&gt;"Bom administrativo",I77&gt;=8,M77="SIM",COUNTIF($N$4:N76,"Excelente")+COUNTIF($N$4:N76,"Muito Bom")&lt;Percentis!$J$6),"Muito Bom",
IF(AND(Percentis!$J$6&gt;=B77,I77&gt;=8,M77="SIM",OR(H77&lt;&gt;"Procedimento especial",H77="Bom administrativo")),"Muito Bom",
"Bom"))))))</f>
        <v/>
      </c>
      <c r="O77" s="20"/>
      <c r="Q77" s="22"/>
      <c r="R77" s="22"/>
      <c r="S77" s="22"/>
      <c r="T77" s="22"/>
      <c r="U77" s="22"/>
      <c r="V77" s="22"/>
      <c r="W77" s="22"/>
      <c r="X77" s="22"/>
      <c r="Y77" s="22"/>
      <c r="Z77" s="22"/>
      <c r="AA77" s="22"/>
      <c r="AB77" s="22"/>
      <c r="AC77" s="22"/>
      <c r="AD77" s="22"/>
      <c r="AE77" s="22"/>
      <c r="AF77" s="22"/>
      <c r="AG77" s="22"/>
      <c r="AH77" s="22"/>
      <c r="AI77" s="22"/>
      <c r="AJ77" s="22"/>
    </row>
    <row r="78" spans="2:36" s="21" customFormat="1" ht="26.25" customHeight="1" x14ac:dyDescent="0.3">
      <c r="B78" s="42">
        <v>75</v>
      </c>
      <c r="C78" s="52"/>
      <c r="D78" s="52"/>
      <c r="E78" s="53"/>
      <c r="F78" s="54"/>
      <c r="G78" s="54"/>
      <c r="H78" s="52"/>
      <c r="I78" s="53"/>
      <c r="J78" s="53"/>
      <c r="K78" s="55"/>
      <c r="L78" s="56"/>
      <c r="M78" s="56"/>
      <c r="N78" s="57" t="str">
        <f>IF(I78="","",
IF(AND(Percentis!$I$6&gt;=B78,I78&gt;=9,M78="SIM",L78="SIM",OR(H78="Avaliação Regular",H78="Ponderação curricular")),"Excelente",
IF(AND(Percentis!$I$6&gt;=B78,I78&gt;=9,M78="SIM",H78="Ponderação curricular - DLR 17/2010/M"),"Excelente",
IF(AND(COUNTIF($N$4:N77,"Excelente")&lt;Percentis!$I$6,COUNTIF($N$4:N77,"Excelente")+COUNTIF($N$4:N77,"Muito Bom")&lt;Percentis!$J$6,I78&gt;=PERCENTILE($I$4:$I$153,0.75),OR(L78="SIM",AND(H78="Ponderação Curricular - DLR 17/2010/M",I78&gt;=9),AND(H78="Avaliação regular",H78="Ponderação Curricular",L78="SIM"))),"Excelente",
IF(AND(H78&lt;&gt;"Procedimento especial",H78&lt;&gt;"Bom administrativo",I78&gt;=8,M78="SIM",COUNTIF($N$4:N77,"Excelente")+COUNTIF($N$4:N77,"Muito Bom")&lt;Percentis!$J$6),"Muito Bom",
IF(AND(Percentis!$J$6&gt;=B78,I78&gt;=8,M78="SIM",OR(H78&lt;&gt;"Procedimento especial",H78="Bom administrativo")),"Muito Bom",
"Bom"))))))</f>
        <v/>
      </c>
      <c r="O78" s="20"/>
      <c r="Q78" s="22"/>
      <c r="R78" s="22"/>
      <c r="S78" s="22"/>
      <c r="T78" s="22"/>
      <c r="U78" s="22"/>
      <c r="V78" s="22"/>
      <c r="W78" s="22"/>
      <c r="X78" s="22"/>
      <c r="Y78" s="22"/>
      <c r="Z78" s="22"/>
      <c r="AA78" s="22"/>
      <c r="AB78" s="22"/>
      <c r="AC78" s="22"/>
      <c r="AD78" s="22"/>
      <c r="AE78" s="22"/>
      <c r="AF78" s="22"/>
      <c r="AG78" s="22"/>
      <c r="AH78" s="22"/>
      <c r="AI78" s="22"/>
      <c r="AJ78" s="22"/>
    </row>
    <row r="79" spans="2:36" s="21" customFormat="1" ht="26.25" customHeight="1" x14ac:dyDescent="0.3">
      <c r="B79" s="42">
        <v>76</v>
      </c>
      <c r="C79" s="52"/>
      <c r="D79" s="52"/>
      <c r="E79" s="53"/>
      <c r="F79" s="54"/>
      <c r="G79" s="54"/>
      <c r="H79" s="52"/>
      <c r="I79" s="53"/>
      <c r="J79" s="53"/>
      <c r="K79" s="55"/>
      <c r="L79" s="56"/>
      <c r="M79" s="56"/>
      <c r="N79" s="57" t="str">
        <f>IF(I79="","",
IF(AND(Percentis!$I$6&gt;=B79,I79&gt;=9,M79="SIM",L79="SIM",OR(H79="Avaliação Regular",H79="Ponderação curricular")),"Excelente",
IF(AND(Percentis!$I$6&gt;=B79,I79&gt;=9,M79="SIM",H79="Ponderação curricular - DLR 17/2010/M"),"Excelente",
IF(AND(COUNTIF($N$4:N78,"Excelente")&lt;Percentis!$I$6,COUNTIF($N$4:N78,"Excelente")+COUNTIF($N$4:N78,"Muito Bom")&lt;Percentis!$J$6,I79&gt;=PERCENTILE($I$4:$I$153,0.75),OR(L79="SIM",AND(H79="Ponderação Curricular - DLR 17/2010/M",I79&gt;=9),AND(H79="Avaliação regular",H79="Ponderação Curricular",L79="SIM"))),"Excelente",
IF(AND(H79&lt;&gt;"Procedimento especial",H79&lt;&gt;"Bom administrativo",I79&gt;=8,M79="SIM",COUNTIF($N$4:N78,"Excelente")+COUNTIF($N$4:N78,"Muito Bom")&lt;Percentis!$J$6),"Muito Bom",
IF(AND(Percentis!$J$6&gt;=B79,I79&gt;=8,M79="SIM",OR(H79&lt;&gt;"Procedimento especial",H79="Bom administrativo")),"Muito Bom",
"Bom"))))))</f>
        <v/>
      </c>
      <c r="O79" s="20"/>
      <c r="Q79" s="22"/>
      <c r="R79" s="22"/>
      <c r="S79" s="22"/>
      <c r="T79" s="22"/>
      <c r="U79" s="22"/>
      <c r="V79" s="22"/>
      <c r="W79" s="22"/>
      <c r="X79" s="22"/>
      <c r="Y79" s="22"/>
      <c r="Z79" s="22"/>
      <c r="AA79" s="22"/>
      <c r="AB79" s="22"/>
      <c r="AC79" s="22"/>
      <c r="AD79" s="22"/>
      <c r="AE79" s="22"/>
      <c r="AF79" s="22"/>
      <c r="AG79" s="22"/>
      <c r="AH79" s="22"/>
      <c r="AI79" s="22"/>
      <c r="AJ79" s="22"/>
    </row>
    <row r="80" spans="2:36" s="21" customFormat="1" ht="26.25" customHeight="1" x14ac:dyDescent="0.3">
      <c r="B80" s="42">
        <v>77</v>
      </c>
      <c r="C80" s="52"/>
      <c r="D80" s="52"/>
      <c r="E80" s="53"/>
      <c r="F80" s="54"/>
      <c r="G80" s="54"/>
      <c r="H80" s="52"/>
      <c r="I80" s="53"/>
      <c r="J80" s="53"/>
      <c r="K80" s="55"/>
      <c r="L80" s="56"/>
      <c r="M80" s="56"/>
      <c r="N80" s="57" t="str">
        <f>IF(I80="","",
IF(AND(Percentis!$I$6&gt;=B80,I80&gt;=9,M80="SIM",L80="SIM",OR(H80="Avaliação Regular",H80="Ponderação curricular")),"Excelente",
IF(AND(Percentis!$I$6&gt;=B80,I80&gt;=9,M80="SIM",H80="Ponderação curricular - DLR 17/2010/M"),"Excelente",
IF(AND(COUNTIF($N$4:N79,"Excelente")&lt;Percentis!$I$6,COUNTIF($N$4:N79,"Excelente")+COUNTIF($N$4:N79,"Muito Bom")&lt;Percentis!$J$6,I80&gt;=PERCENTILE($I$4:$I$153,0.75),OR(L80="SIM",AND(H80="Ponderação Curricular - DLR 17/2010/M",I80&gt;=9),AND(H80="Avaliação regular",H80="Ponderação Curricular",L80="SIM"))),"Excelente",
IF(AND(H80&lt;&gt;"Procedimento especial",H80&lt;&gt;"Bom administrativo",I80&gt;=8,M80="SIM",COUNTIF($N$4:N79,"Excelente")+COUNTIF($N$4:N79,"Muito Bom")&lt;Percentis!$J$6),"Muito Bom",
IF(AND(Percentis!$J$6&gt;=B80,I80&gt;=8,M80="SIM",OR(H80&lt;&gt;"Procedimento especial",H80="Bom administrativo")),"Muito Bom",
"Bom"))))))</f>
        <v/>
      </c>
      <c r="O80" s="20"/>
      <c r="Q80" s="22"/>
      <c r="R80" s="22"/>
      <c r="S80" s="22"/>
      <c r="T80" s="22"/>
      <c r="U80" s="22"/>
      <c r="V80" s="22"/>
      <c r="W80" s="22"/>
      <c r="X80" s="22"/>
      <c r="Y80" s="22"/>
      <c r="Z80" s="22"/>
      <c r="AA80" s="22"/>
      <c r="AB80" s="22"/>
      <c r="AC80" s="22"/>
      <c r="AD80" s="22"/>
      <c r="AE80" s="22"/>
      <c r="AF80" s="22"/>
      <c r="AG80" s="22"/>
      <c r="AH80" s="22"/>
      <c r="AI80" s="22"/>
      <c r="AJ80" s="22"/>
    </row>
    <row r="81" spans="2:36" s="21" customFormat="1" ht="26.25" customHeight="1" x14ac:dyDescent="0.3">
      <c r="B81" s="42">
        <v>78</v>
      </c>
      <c r="C81" s="52"/>
      <c r="D81" s="52"/>
      <c r="E81" s="53"/>
      <c r="F81" s="54"/>
      <c r="G81" s="54"/>
      <c r="H81" s="52"/>
      <c r="I81" s="53"/>
      <c r="J81" s="53"/>
      <c r="K81" s="55"/>
      <c r="L81" s="56"/>
      <c r="M81" s="56"/>
      <c r="N81" s="57" t="str">
        <f>IF(I81="","",
IF(AND(Percentis!$I$6&gt;=B81,I81&gt;=9,M81="SIM",L81="SIM",OR(H81="Avaliação Regular",H81="Ponderação curricular")),"Excelente",
IF(AND(Percentis!$I$6&gt;=B81,I81&gt;=9,M81="SIM",H81="Ponderação curricular - DLR 17/2010/M"),"Excelente",
IF(AND(COUNTIF($N$4:N80,"Excelente")&lt;Percentis!$I$6,COUNTIF($N$4:N80,"Excelente")+COUNTIF($N$4:N80,"Muito Bom")&lt;Percentis!$J$6,I81&gt;=PERCENTILE($I$4:$I$153,0.75),OR(L81="SIM",AND(H81="Ponderação Curricular - DLR 17/2010/M",I81&gt;=9),AND(H81="Avaliação regular",H81="Ponderação Curricular",L81="SIM"))),"Excelente",
IF(AND(H81&lt;&gt;"Procedimento especial",H81&lt;&gt;"Bom administrativo",I81&gt;=8,M81="SIM",COUNTIF($N$4:N80,"Excelente")+COUNTIF($N$4:N80,"Muito Bom")&lt;Percentis!$J$6),"Muito Bom",
IF(AND(Percentis!$J$6&gt;=B81,I81&gt;=8,M81="SIM",OR(H81&lt;&gt;"Procedimento especial",H81="Bom administrativo")),"Muito Bom",
"Bom"))))))</f>
        <v/>
      </c>
      <c r="O81" s="20"/>
      <c r="Q81" s="22"/>
      <c r="R81" s="22"/>
      <c r="S81" s="22"/>
      <c r="T81" s="22"/>
      <c r="U81" s="22"/>
      <c r="V81" s="22"/>
      <c r="W81" s="22"/>
      <c r="X81" s="22"/>
      <c r="Y81" s="22"/>
      <c r="Z81" s="22"/>
      <c r="AA81" s="22"/>
      <c r="AB81" s="22"/>
      <c r="AC81" s="22"/>
      <c r="AD81" s="22"/>
      <c r="AE81" s="22"/>
      <c r="AF81" s="22"/>
      <c r="AG81" s="22"/>
      <c r="AH81" s="22"/>
      <c r="AI81" s="22"/>
      <c r="AJ81" s="22"/>
    </row>
    <row r="82" spans="2:36" s="21" customFormat="1" ht="26.25" customHeight="1" x14ac:dyDescent="0.3">
      <c r="B82" s="42">
        <v>79</v>
      </c>
      <c r="C82" s="52"/>
      <c r="D82" s="52"/>
      <c r="E82" s="53"/>
      <c r="F82" s="54"/>
      <c r="G82" s="54"/>
      <c r="H82" s="52"/>
      <c r="I82" s="53"/>
      <c r="J82" s="53"/>
      <c r="K82" s="55"/>
      <c r="L82" s="56"/>
      <c r="M82" s="56"/>
      <c r="N82" s="57" t="str">
        <f>IF(I82="","",
IF(AND(Percentis!$I$6&gt;=B82,I82&gt;=9,M82="SIM",L82="SIM",OR(H82="Avaliação Regular",H82="Ponderação curricular")),"Excelente",
IF(AND(Percentis!$I$6&gt;=B82,I82&gt;=9,M82="SIM",H82="Ponderação curricular - DLR 17/2010/M"),"Excelente",
IF(AND(COUNTIF($N$4:N81,"Excelente")&lt;Percentis!$I$6,COUNTIF($N$4:N81,"Excelente")+COUNTIF($N$4:N81,"Muito Bom")&lt;Percentis!$J$6,I82&gt;=PERCENTILE($I$4:$I$153,0.75),OR(L82="SIM",AND(H82="Ponderação Curricular - DLR 17/2010/M",I82&gt;=9),AND(H82="Avaliação regular",H82="Ponderação Curricular",L82="SIM"))),"Excelente",
IF(AND(H82&lt;&gt;"Procedimento especial",H82&lt;&gt;"Bom administrativo",I82&gt;=8,M82="SIM",COUNTIF($N$4:N81,"Excelente")+COUNTIF($N$4:N81,"Muito Bom")&lt;Percentis!$J$6),"Muito Bom",
IF(AND(Percentis!$J$6&gt;=B82,I82&gt;=8,M82="SIM",OR(H82&lt;&gt;"Procedimento especial",H82="Bom administrativo")),"Muito Bom",
"Bom"))))))</f>
        <v/>
      </c>
      <c r="O82" s="20"/>
      <c r="Q82" s="22"/>
      <c r="R82" s="22"/>
      <c r="S82" s="22"/>
      <c r="T82" s="22"/>
      <c r="U82" s="22"/>
      <c r="V82" s="22"/>
      <c r="W82" s="22"/>
      <c r="X82" s="22"/>
      <c r="Y82" s="22"/>
      <c r="Z82" s="22"/>
      <c r="AA82" s="22"/>
      <c r="AB82" s="22"/>
      <c r="AC82" s="22"/>
      <c r="AD82" s="22"/>
      <c r="AE82" s="22"/>
      <c r="AF82" s="22"/>
      <c r="AG82" s="22"/>
      <c r="AH82" s="22"/>
      <c r="AI82" s="22"/>
      <c r="AJ82" s="22"/>
    </row>
    <row r="83" spans="2:36" s="21" customFormat="1" ht="26.25" customHeight="1" x14ac:dyDescent="0.3">
      <c r="B83" s="42">
        <v>80</v>
      </c>
      <c r="C83" s="52"/>
      <c r="D83" s="52"/>
      <c r="E83" s="53"/>
      <c r="F83" s="54"/>
      <c r="G83" s="54"/>
      <c r="H83" s="52"/>
      <c r="I83" s="53"/>
      <c r="J83" s="53"/>
      <c r="K83" s="55"/>
      <c r="L83" s="56"/>
      <c r="M83" s="56"/>
      <c r="N83" s="57" t="str">
        <f>IF(I83="","",
IF(AND(Percentis!$I$6&gt;=B83,I83&gt;=9,M83="SIM",L83="SIM",OR(H83="Avaliação Regular",H83="Ponderação curricular")),"Excelente",
IF(AND(Percentis!$I$6&gt;=B83,I83&gt;=9,M83="SIM",H83="Ponderação curricular - DLR 17/2010/M"),"Excelente",
IF(AND(COUNTIF($N$4:N82,"Excelente")&lt;Percentis!$I$6,COUNTIF($N$4:N82,"Excelente")+COUNTIF($N$4:N82,"Muito Bom")&lt;Percentis!$J$6,I83&gt;=PERCENTILE($I$4:$I$153,0.75),OR(L83="SIM",AND(H83="Ponderação Curricular - DLR 17/2010/M",I83&gt;=9),AND(H83="Avaliação regular",H83="Ponderação Curricular",L83="SIM"))),"Excelente",
IF(AND(H83&lt;&gt;"Procedimento especial",H83&lt;&gt;"Bom administrativo",I83&gt;=8,M83="SIM",COUNTIF($N$4:N82,"Excelente")+COUNTIF($N$4:N82,"Muito Bom")&lt;Percentis!$J$6),"Muito Bom",
IF(AND(Percentis!$J$6&gt;=B83,I83&gt;=8,M83="SIM",OR(H83&lt;&gt;"Procedimento especial",H83="Bom administrativo")),"Muito Bom",
"Bom"))))))</f>
        <v/>
      </c>
      <c r="O83" s="20"/>
      <c r="Q83" s="22"/>
      <c r="R83" s="22"/>
      <c r="S83" s="22"/>
      <c r="T83" s="22"/>
      <c r="U83" s="22"/>
      <c r="V83" s="22"/>
      <c r="W83" s="22"/>
      <c r="X83" s="22"/>
      <c r="Y83" s="22"/>
      <c r="Z83" s="22"/>
      <c r="AA83" s="22"/>
      <c r="AB83" s="22"/>
      <c r="AC83" s="22"/>
      <c r="AD83" s="22"/>
      <c r="AE83" s="22"/>
      <c r="AF83" s="22"/>
      <c r="AG83" s="22"/>
      <c r="AH83" s="22"/>
      <c r="AI83" s="22"/>
      <c r="AJ83" s="22"/>
    </row>
    <row r="84" spans="2:36" s="21" customFormat="1" ht="26.25" customHeight="1" x14ac:dyDescent="0.3">
      <c r="B84" s="42">
        <v>81</v>
      </c>
      <c r="C84" s="52"/>
      <c r="D84" s="52"/>
      <c r="E84" s="53"/>
      <c r="F84" s="54"/>
      <c r="G84" s="54"/>
      <c r="H84" s="52"/>
      <c r="I84" s="53"/>
      <c r="J84" s="53"/>
      <c r="K84" s="55"/>
      <c r="L84" s="56"/>
      <c r="M84" s="56"/>
      <c r="N84" s="57" t="str">
        <f>IF(I84="","",
IF(AND(Percentis!$I$6&gt;=B84,I84&gt;=9,M84="SIM",L84="SIM",OR(H84="Avaliação Regular",H84="Ponderação curricular")),"Excelente",
IF(AND(Percentis!$I$6&gt;=B84,I84&gt;=9,M84="SIM",H84="Ponderação curricular - DLR 17/2010/M"),"Excelente",
IF(AND(COUNTIF($N$4:N83,"Excelente")&lt;Percentis!$I$6,COUNTIF($N$4:N83,"Excelente")+COUNTIF($N$4:N83,"Muito Bom")&lt;Percentis!$J$6,I84&gt;=PERCENTILE($I$4:$I$153,0.75),OR(L84="SIM",AND(H84="Ponderação Curricular - DLR 17/2010/M",I84&gt;=9),AND(H84="Avaliação regular",H84="Ponderação Curricular",L84="SIM"))),"Excelente",
IF(AND(H84&lt;&gt;"Procedimento especial",H84&lt;&gt;"Bom administrativo",I84&gt;=8,M84="SIM",COUNTIF($N$4:N83,"Excelente")+COUNTIF($N$4:N83,"Muito Bom")&lt;Percentis!$J$6),"Muito Bom",
IF(AND(Percentis!$J$6&gt;=B84,I84&gt;=8,M84="SIM",OR(H84&lt;&gt;"Procedimento especial",H84="Bom administrativo")),"Muito Bom",
"Bom"))))))</f>
        <v/>
      </c>
      <c r="O84" s="20"/>
      <c r="Q84" s="22"/>
      <c r="R84" s="22"/>
      <c r="S84" s="22"/>
      <c r="T84" s="22"/>
      <c r="U84" s="22"/>
      <c r="V84" s="22"/>
      <c r="W84" s="22"/>
      <c r="X84" s="22"/>
      <c r="Y84" s="22"/>
      <c r="Z84" s="22"/>
      <c r="AA84" s="22"/>
      <c r="AB84" s="22"/>
      <c r="AC84" s="22"/>
      <c r="AD84" s="22"/>
      <c r="AE84" s="22"/>
      <c r="AF84" s="22"/>
      <c r="AG84" s="22"/>
      <c r="AH84" s="22"/>
      <c r="AI84" s="22"/>
      <c r="AJ84" s="22"/>
    </row>
    <row r="85" spans="2:36" s="21" customFormat="1" ht="26.25" customHeight="1" x14ac:dyDescent="0.3">
      <c r="B85" s="42">
        <v>82</v>
      </c>
      <c r="C85" s="52"/>
      <c r="D85" s="52"/>
      <c r="E85" s="53"/>
      <c r="F85" s="54"/>
      <c r="G85" s="54"/>
      <c r="H85" s="52"/>
      <c r="I85" s="53"/>
      <c r="J85" s="53"/>
      <c r="K85" s="55"/>
      <c r="L85" s="56"/>
      <c r="M85" s="56"/>
      <c r="N85" s="57" t="str">
        <f>IF(I85="","",
IF(AND(Percentis!$I$6&gt;=B85,I85&gt;=9,M85="SIM",L85="SIM",OR(H85="Avaliação Regular",H85="Ponderação curricular")),"Excelente",
IF(AND(Percentis!$I$6&gt;=B85,I85&gt;=9,M85="SIM",H85="Ponderação curricular - DLR 17/2010/M"),"Excelente",
IF(AND(COUNTIF($N$4:N84,"Excelente")&lt;Percentis!$I$6,COUNTIF($N$4:N84,"Excelente")+COUNTIF($N$4:N84,"Muito Bom")&lt;Percentis!$J$6,I85&gt;=PERCENTILE($I$4:$I$153,0.75),OR(L85="SIM",AND(H85="Ponderação Curricular - DLR 17/2010/M",I85&gt;=9),AND(H85="Avaliação regular",H85="Ponderação Curricular",L85="SIM"))),"Excelente",
IF(AND(H85&lt;&gt;"Procedimento especial",H85&lt;&gt;"Bom administrativo",I85&gt;=8,M85="SIM",COUNTIF($N$4:N84,"Excelente")+COUNTIF($N$4:N84,"Muito Bom")&lt;Percentis!$J$6),"Muito Bom",
IF(AND(Percentis!$J$6&gt;=B85,I85&gt;=8,M85="SIM",OR(H85&lt;&gt;"Procedimento especial",H85="Bom administrativo")),"Muito Bom",
"Bom"))))))</f>
        <v/>
      </c>
      <c r="O85" s="20"/>
      <c r="Q85" s="22"/>
      <c r="R85" s="22"/>
      <c r="S85" s="22"/>
      <c r="T85" s="22"/>
      <c r="U85" s="22"/>
      <c r="V85" s="22"/>
      <c r="W85" s="22"/>
      <c r="X85" s="22"/>
      <c r="Y85" s="22"/>
      <c r="Z85" s="22"/>
      <c r="AA85" s="22"/>
      <c r="AB85" s="22"/>
      <c r="AC85" s="22"/>
      <c r="AD85" s="22"/>
      <c r="AE85" s="22"/>
      <c r="AF85" s="22"/>
      <c r="AG85" s="22"/>
      <c r="AH85" s="22"/>
      <c r="AI85" s="22"/>
      <c r="AJ85" s="22"/>
    </row>
    <row r="86" spans="2:36" s="21" customFormat="1" ht="26.25" customHeight="1" x14ac:dyDescent="0.3">
      <c r="B86" s="42">
        <v>83</v>
      </c>
      <c r="C86" s="52"/>
      <c r="D86" s="52"/>
      <c r="E86" s="53"/>
      <c r="F86" s="54"/>
      <c r="G86" s="54"/>
      <c r="H86" s="52"/>
      <c r="I86" s="53"/>
      <c r="J86" s="53"/>
      <c r="K86" s="55"/>
      <c r="L86" s="56"/>
      <c r="M86" s="56"/>
      <c r="N86" s="57" t="str">
        <f>IF(I86="","",
IF(AND(Percentis!$I$6&gt;=B86,I86&gt;=9,M86="SIM",L86="SIM",OR(H86="Avaliação Regular",H86="Ponderação curricular")),"Excelente",
IF(AND(Percentis!$I$6&gt;=B86,I86&gt;=9,M86="SIM",H86="Ponderação curricular - DLR 17/2010/M"),"Excelente",
IF(AND(COUNTIF($N$4:N85,"Excelente")&lt;Percentis!$I$6,COUNTIF($N$4:N85,"Excelente")+COUNTIF($N$4:N85,"Muito Bom")&lt;Percentis!$J$6,I86&gt;=PERCENTILE($I$4:$I$153,0.75),OR(L86="SIM",AND(H86="Ponderação Curricular - DLR 17/2010/M",I86&gt;=9),AND(H86="Avaliação regular",H86="Ponderação Curricular",L86="SIM"))),"Excelente",
IF(AND(H86&lt;&gt;"Procedimento especial",H86&lt;&gt;"Bom administrativo",I86&gt;=8,M86="SIM",COUNTIF($N$4:N85,"Excelente")+COUNTIF($N$4:N85,"Muito Bom")&lt;Percentis!$J$6),"Muito Bom",
IF(AND(Percentis!$J$6&gt;=B86,I86&gt;=8,M86="SIM",OR(H86&lt;&gt;"Procedimento especial",H86="Bom administrativo")),"Muito Bom",
"Bom"))))))</f>
        <v/>
      </c>
      <c r="O86" s="20"/>
      <c r="Q86" s="22"/>
      <c r="R86" s="22"/>
      <c r="S86" s="22"/>
      <c r="T86" s="22"/>
      <c r="U86" s="22"/>
      <c r="V86" s="22"/>
      <c r="W86" s="22"/>
      <c r="X86" s="22"/>
      <c r="Y86" s="22"/>
      <c r="Z86" s="22"/>
      <c r="AA86" s="22"/>
      <c r="AB86" s="22"/>
      <c r="AC86" s="22"/>
      <c r="AD86" s="22"/>
      <c r="AE86" s="22"/>
      <c r="AF86" s="22"/>
      <c r="AG86" s="22"/>
      <c r="AH86" s="22"/>
      <c r="AI86" s="22"/>
      <c r="AJ86" s="22"/>
    </row>
    <row r="87" spans="2:36" s="21" customFormat="1" ht="26.25" customHeight="1" x14ac:dyDescent="0.3">
      <c r="B87" s="42">
        <v>84</v>
      </c>
      <c r="C87" s="52"/>
      <c r="D87" s="52"/>
      <c r="E87" s="53"/>
      <c r="F87" s="54"/>
      <c r="G87" s="54"/>
      <c r="H87" s="52"/>
      <c r="I87" s="53"/>
      <c r="J87" s="53"/>
      <c r="K87" s="55"/>
      <c r="L87" s="56"/>
      <c r="M87" s="56"/>
      <c r="N87" s="57" t="str">
        <f>IF(I87="","",
IF(AND(Percentis!$I$6&gt;=B87,I87&gt;=9,M87="SIM",L87="SIM",OR(H87="Avaliação Regular",H87="Ponderação curricular")),"Excelente",
IF(AND(Percentis!$I$6&gt;=B87,I87&gt;=9,M87="SIM",H87="Ponderação curricular - DLR 17/2010/M"),"Excelente",
IF(AND(COUNTIF($N$4:N86,"Excelente")&lt;Percentis!$I$6,COUNTIF($N$4:N86,"Excelente")+COUNTIF($N$4:N86,"Muito Bom")&lt;Percentis!$J$6,I87&gt;=PERCENTILE($I$4:$I$153,0.75),OR(L87="SIM",AND(H87="Ponderação Curricular - DLR 17/2010/M",I87&gt;=9),AND(H87="Avaliação regular",H87="Ponderação Curricular",L87="SIM"))),"Excelente",
IF(AND(H87&lt;&gt;"Procedimento especial",H87&lt;&gt;"Bom administrativo",I87&gt;=8,M87="SIM",COUNTIF($N$4:N86,"Excelente")+COUNTIF($N$4:N86,"Muito Bom")&lt;Percentis!$J$6),"Muito Bom",
IF(AND(Percentis!$J$6&gt;=B87,I87&gt;=8,M87="SIM",OR(H87&lt;&gt;"Procedimento especial",H87="Bom administrativo")),"Muito Bom",
"Bom"))))))</f>
        <v/>
      </c>
      <c r="O87" s="20"/>
      <c r="Q87" s="22"/>
      <c r="R87" s="22"/>
      <c r="S87" s="22"/>
      <c r="T87" s="22"/>
      <c r="U87" s="22"/>
      <c r="V87" s="22"/>
      <c r="W87" s="22"/>
      <c r="X87" s="22"/>
      <c r="Y87" s="22"/>
      <c r="Z87" s="22"/>
      <c r="AA87" s="22"/>
      <c r="AB87" s="22"/>
      <c r="AC87" s="22"/>
      <c r="AD87" s="22"/>
      <c r="AE87" s="22"/>
      <c r="AF87" s="22"/>
      <c r="AG87" s="22"/>
      <c r="AH87" s="22"/>
      <c r="AI87" s="22"/>
      <c r="AJ87" s="22"/>
    </row>
    <row r="88" spans="2:36" s="21" customFormat="1" ht="26.25" customHeight="1" x14ac:dyDescent="0.3">
      <c r="B88" s="42">
        <v>85</v>
      </c>
      <c r="C88" s="52"/>
      <c r="D88" s="52"/>
      <c r="E88" s="53"/>
      <c r="F88" s="54"/>
      <c r="G88" s="54"/>
      <c r="H88" s="52"/>
      <c r="I88" s="53"/>
      <c r="J88" s="53"/>
      <c r="K88" s="55"/>
      <c r="L88" s="56"/>
      <c r="M88" s="56"/>
      <c r="N88" s="57" t="str">
        <f>IF(I88="","",
IF(AND(Percentis!$I$6&gt;=B88,I88&gt;=9,M88="SIM",L88="SIM",OR(H88="Avaliação Regular",H88="Ponderação curricular")),"Excelente",
IF(AND(Percentis!$I$6&gt;=B88,I88&gt;=9,M88="SIM",H88="Ponderação curricular - DLR 17/2010/M"),"Excelente",
IF(AND(COUNTIF($N$4:N87,"Excelente")&lt;Percentis!$I$6,COUNTIF($N$4:N87,"Excelente")+COUNTIF($N$4:N87,"Muito Bom")&lt;Percentis!$J$6,I88&gt;=PERCENTILE($I$4:$I$153,0.75),OR(L88="SIM",AND(H88="Ponderação Curricular - DLR 17/2010/M",I88&gt;=9),AND(H88="Avaliação regular",H88="Ponderação Curricular",L88="SIM"))),"Excelente",
IF(AND(H88&lt;&gt;"Procedimento especial",H88&lt;&gt;"Bom administrativo",I88&gt;=8,M88="SIM",COUNTIF($N$4:N87,"Excelente")+COUNTIF($N$4:N87,"Muito Bom")&lt;Percentis!$J$6),"Muito Bom",
IF(AND(Percentis!$J$6&gt;=B88,I88&gt;=8,M88="SIM",OR(H88&lt;&gt;"Procedimento especial",H88="Bom administrativo")),"Muito Bom",
"Bom"))))))</f>
        <v/>
      </c>
      <c r="O88" s="20"/>
      <c r="Q88" s="22"/>
      <c r="R88" s="22"/>
      <c r="S88" s="22"/>
      <c r="T88" s="22"/>
      <c r="U88" s="22"/>
      <c r="V88" s="22"/>
      <c r="W88" s="22"/>
      <c r="X88" s="22"/>
      <c r="Y88" s="22"/>
      <c r="Z88" s="22"/>
      <c r="AA88" s="22"/>
      <c r="AB88" s="22"/>
      <c r="AC88" s="22"/>
      <c r="AD88" s="22"/>
      <c r="AE88" s="22"/>
      <c r="AF88" s="22"/>
      <c r="AG88" s="22"/>
      <c r="AH88" s="22"/>
      <c r="AI88" s="22"/>
      <c r="AJ88" s="22"/>
    </row>
    <row r="89" spans="2:36" s="21" customFormat="1" ht="26.25" customHeight="1" x14ac:dyDescent="0.3">
      <c r="B89" s="42">
        <v>86</v>
      </c>
      <c r="C89" s="52"/>
      <c r="D89" s="52"/>
      <c r="E89" s="53"/>
      <c r="F89" s="54"/>
      <c r="G89" s="54"/>
      <c r="H89" s="52"/>
      <c r="I89" s="53"/>
      <c r="J89" s="53"/>
      <c r="K89" s="55"/>
      <c r="L89" s="56"/>
      <c r="M89" s="56"/>
      <c r="N89" s="57" t="str">
        <f>IF(I89="","",
IF(AND(Percentis!$I$6&gt;=B89,I89&gt;=9,M89="SIM",L89="SIM",OR(H89="Avaliação Regular",H89="Ponderação curricular")),"Excelente",
IF(AND(Percentis!$I$6&gt;=B89,I89&gt;=9,M89="SIM",H89="Ponderação curricular - DLR 17/2010/M"),"Excelente",
IF(AND(COUNTIF($N$4:N88,"Excelente")&lt;Percentis!$I$6,COUNTIF($N$4:N88,"Excelente")+COUNTIF($N$4:N88,"Muito Bom")&lt;Percentis!$J$6,I89&gt;=PERCENTILE($I$4:$I$153,0.75),OR(L89="SIM",AND(H89="Ponderação Curricular - DLR 17/2010/M",I89&gt;=9),AND(H89="Avaliação regular",H89="Ponderação Curricular",L89="SIM"))),"Excelente",
IF(AND(H89&lt;&gt;"Procedimento especial",H89&lt;&gt;"Bom administrativo",I89&gt;=8,M89="SIM",COUNTIF($N$4:N88,"Excelente")+COUNTIF($N$4:N88,"Muito Bom")&lt;Percentis!$J$6),"Muito Bom",
IF(AND(Percentis!$J$6&gt;=B89,I89&gt;=8,M89="SIM",OR(H89&lt;&gt;"Procedimento especial",H89="Bom administrativo")),"Muito Bom",
"Bom"))))))</f>
        <v/>
      </c>
      <c r="O89" s="20"/>
      <c r="Q89" s="22"/>
      <c r="R89" s="22"/>
      <c r="S89" s="22"/>
      <c r="T89" s="22"/>
      <c r="U89" s="22"/>
      <c r="V89" s="22"/>
      <c r="W89" s="22"/>
      <c r="X89" s="22"/>
      <c r="Y89" s="22"/>
      <c r="Z89" s="22"/>
      <c r="AA89" s="22"/>
      <c r="AB89" s="22"/>
      <c r="AC89" s="22"/>
      <c r="AD89" s="22"/>
      <c r="AE89" s="22"/>
      <c r="AF89" s="22"/>
      <c r="AG89" s="22"/>
      <c r="AH89" s="22"/>
      <c r="AI89" s="22"/>
      <c r="AJ89" s="22"/>
    </row>
    <row r="90" spans="2:36" s="21" customFormat="1" ht="26.25" customHeight="1" x14ac:dyDescent="0.3">
      <c r="B90" s="42">
        <v>87</v>
      </c>
      <c r="C90" s="52"/>
      <c r="D90" s="52"/>
      <c r="E90" s="53"/>
      <c r="F90" s="54"/>
      <c r="G90" s="54"/>
      <c r="H90" s="52"/>
      <c r="I90" s="53"/>
      <c r="J90" s="53"/>
      <c r="K90" s="55"/>
      <c r="L90" s="56"/>
      <c r="M90" s="56"/>
      <c r="N90" s="57" t="str">
        <f>IF(I90="","",
IF(AND(Percentis!$I$6&gt;=B90,I90&gt;=9,M90="SIM",L90="SIM",OR(H90="Avaliação Regular",H90="Ponderação curricular")),"Excelente",
IF(AND(Percentis!$I$6&gt;=B90,I90&gt;=9,M90="SIM",H90="Ponderação curricular - DLR 17/2010/M"),"Excelente",
IF(AND(COUNTIF($N$4:N89,"Excelente")&lt;Percentis!$I$6,COUNTIF($N$4:N89,"Excelente")+COUNTIF($N$4:N89,"Muito Bom")&lt;Percentis!$J$6,I90&gt;=PERCENTILE($I$4:$I$153,0.75),OR(L90="SIM",AND(H90="Ponderação Curricular - DLR 17/2010/M",I90&gt;=9),AND(H90="Avaliação regular",H90="Ponderação Curricular",L90="SIM"))),"Excelente",
IF(AND(H90&lt;&gt;"Procedimento especial",H90&lt;&gt;"Bom administrativo",I90&gt;=8,M90="SIM",COUNTIF($N$4:N89,"Excelente")+COUNTIF($N$4:N89,"Muito Bom")&lt;Percentis!$J$6),"Muito Bom",
IF(AND(Percentis!$J$6&gt;=B90,I90&gt;=8,M90="SIM",OR(H90&lt;&gt;"Procedimento especial",H90="Bom administrativo")),"Muito Bom",
"Bom"))))))</f>
        <v/>
      </c>
      <c r="O90" s="20"/>
      <c r="Q90" s="22"/>
      <c r="R90" s="22"/>
      <c r="S90" s="22"/>
      <c r="T90" s="22"/>
      <c r="U90" s="22"/>
      <c r="V90" s="22"/>
      <c r="W90" s="22"/>
      <c r="X90" s="22"/>
      <c r="Y90" s="22"/>
      <c r="Z90" s="22"/>
      <c r="AA90" s="22"/>
      <c r="AB90" s="22"/>
      <c r="AC90" s="22"/>
      <c r="AD90" s="22"/>
      <c r="AE90" s="22"/>
      <c r="AF90" s="22"/>
      <c r="AG90" s="22"/>
      <c r="AH90" s="22"/>
      <c r="AI90" s="22"/>
      <c r="AJ90" s="22"/>
    </row>
    <row r="91" spans="2:36" s="21" customFormat="1" ht="26.25" customHeight="1" x14ac:dyDescent="0.3">
      <c r="B91" s="42">
        <v>88</v>
      </c>
      <c r="C91" s="52"/>
      <c r="D91" s="52"/>
      <c r="E91" s="53"/>
      <c r="F91" s="54"/>
      <c r="G91" s="54"/>
      <c r="H91" s="52"/>
      <c r="I91" s="53"/>
      <c r="J91" s="53"/>
      <c r="K91" s="55"/>
      <c r="L91" s="56"/>
      <c r="M91" s="56"/>
      <c r="N91" s="57" t="str">
        <f>IF(I91="","",
IF(AND(Percentis!$I$6&gt;=B91,I91&gt;=9,M91="SIM",L91="SIM",OR(H91="Avaliação Regular",H91="Ponderação curricular")),"Excelente",
IF(AND(Percentis!$I$6&gt;=B91,I91&gt;=9,M91="SIM",H91="Ponderação curricular - DLR 17/2010/M"),"Excelente",
IF(AND(COUNTIF($N$4:N90,"Excelente")&lt;Percentis!$I$6,COUNTIF($N$4:N90,"Excelente")+COUNTIF($N$4:N90,"Muito Bom")&lt;Percentis!$J$6,I91&gt;=PERCENTILE($I$4:$I$153,0.75),OR(L91="SIM",AND(H91="Ponderação Curricular - DLR 17/2010/M",I91&gt;=9),AND(H91="Avaliação regular",H91="Ponderação Curricular",L91="SIM"))),"Excelente",
IF(AND(H91&lt;&gt;"Procedimento especial",H91&lt;&gt;"Bom administrativo",I91&gt;=8,M91="SIM",COUNTIF($N$4:N90,"Excelente")+COUNTIF($N$4:N90,"Muito Bom")&lt;Percentis!$J$6),"Muito Bom",
IF(AND(Percentis!$J$6&gt;=B91,I91&gt;=8,M91="SIM",OR(H91&lt;&gt;"Procedimento especial",H91="Bom administrativo")),"Muito Bom",
"Bom"))))))</f>
        <v/>
      </c>
      <c r="O91" s="20"/>
      <c r="Q91" s="22"/>
      <c r="R91" s="22"/>
      <c r="S91" s="22"/>
      <c r="T91" s="22"/>
      <c r="U91" s="22"/>
      <c r="V91" s="22"/>
      <c r="W91" s="22"/>
      <c r="X91" s="22"/>
      <c r="Y91" s="22"/>
      <c r="Z91" s="22"/>
      <c r="AA91" s="22"/>
      <c r="AB91" s="22"/>
      <c r="AC91" s="22"/>
      <c r="AD91" s="22"/>
      <c r="AE91" s="22"/>
      <c r="AF91" s="22"/>
      <c r="AG91" s="22"/>
      <c r="AH91" s="22"/>
      <c r="AI91" s="22"/>
      <c r="AJ91" s="22"/>
    </row>
    <row r="92" spans="2:36" s="21" customFormat="1" ht="26.25" customHeight="1" x14ac:dyDescent="0.3">
      <c r="B92" s="42">
        <v>89</v>
      </c>
      <c r="C92" s="52"/>
      <c r="D92" s="52"/>
      <c r="E92" s="53"/>
      <c r="F92" s="54"/>
      <c r="G92" s="54"/>
      <c r="H92" s="52"/>
      <c r="I92" s="53"/>
      <c r="J92" s="53"/>
      <c r="K92" s="55"/>
      <c r="L92" s="56"/>
      <c r="M92" s="56"/>
      <c r="N92" s="57" t="str">
        <f>IF(I92="","",
IF(AND(Percentis!$I$6&gt;=B92,I92&gt;=9,M92="SIM",L92="SIM",OR(H92="Avaliação Regular",H92="Ponderação curricular")),"Excelente",
IF(AND(Percentis!$I$6&gt;=B92,I92&gt;=9,M92="SIM",H92="Ponderação curricular - DLR 17/2010/M"),"Excelente",
IF(AND(COUNTIF($N$4:N91,"Excelente")&lt;Percentis!$I$6,COUNTIF($N$4:N91,"Excelente")+COUNTIF($N$4:N91,"Muito Bom")&lt;Percentis!$J$6,I92&gt;=PERCENTILE($I$4:$I$153,0.75),OR(L92="SIM",AND(H92="Ponderação Curricular - DLR 17/2010/M",I92&gt;=9),AND(H92="Avaliação regular",H92="Ponderação Curricular",L92="SIM"))),"Excelente",
IF(AND(H92&lt;&gt;"Procedimento especial",H92&lt;&gt;"Bom administrativo",I92&gt;=8,M92="SIM",COUNTIF($N$4:N91,"Excelente")+COUNTIF($N$4:N91,"Muito Bom")&lt;Percentis!$J$6),"Muito Bom",
IF(AND(Percentis!$J$6&gt;=B92,I92&gt;=8,M92="SIM",OR(H92&lt;&gt;"Procedimento especial",H92="Bom administrativo")),"Muito Bom",
"Bom"))))))</f>
        <v/>
      </c>
      <c r="O92" s="20"/>
      <c r="Q92" s="22"/>
      <c r="R92" s="22"/>
      <c r="S92" s="22"/>
      <c r="T92" s="22"/>
      <c r="U92" s="22"/>
      <c r="V92" s="22"/>
      <c r="W92" s="22"/>
      <c r="X92" s="22"/>
      <c r="Y92" s="22"/>
      <c r="Z92" s="22"/>
      <c r="AA92" s="22"/>
      <c r="AB92" s="22"/>
      <c r="AC92" s="22"/>
      <c r="AD92" s="22"/>
      <c r="AE92" s="22"/>
      <c r="AF92" s="22"/>
      <c r="AG92" s="22"/>
      <c r="AH92" s="22"/>
      <c r="AI92" s="22"/>
      <c r="AJ92" s="22"/>
    </row>
    <row r="93" spans="2:36" s="21" customFormat="1" ht="26.25" customHeight="1" x14ac:dyDescent="0.3">
      <c r="B93" s="42">
        <v>90</v>
      </c>
      <c r="C93" s="52"/>
      <c r="D93" s="52"/>
      <c r="E93" s="53"/>
      <c r="F93" s="54"/>
      <c r="G93" s="54"/>
      <c r="H93" s="52"/>
      <c r="I93" s="53"/>
      <c r="J93" s="53"/>
      <c r="K93" s="55"/>
      <c r="L93" s="56"/>
      <c r="M93" s="56"/>
      <c r="N93" s="57" t="str">
        <f>IF(I93="","",
IF(AND(Percentis!$I$6&gt;=B93,I93&gt;=9,M93="SIM",L93="SIM",OR(H93="Avaliação Regular",H93="Ponderação curricular")),"Excelente",
IF(AND(Percentis!$I$6&gt;=B93,I93&gt;=9,M93="SIM",H93="Ponderação curricular - DLR 17/2010/M"),"Excelente",
IF(AND(COUNTIF($N$4:N92,"Excelente")&lt;Percentis!$I$6,COUNTIF($N$4:N92,"Excelente")+COUNTIF($N$4:N92,"Muito Bom")&lt;Percentis!$J$6,I93&gt;=PERCENTILE($I$4:$I$153,0.75),OR(L93="SIM",AND(H93="Ponderação Curricular - DLR 17/2010/M",I93&gt;=9),AND(H93="Avaliação regular",H93="Ponderação Curricular",L93="SIM"))),"Excelente",
IF(AND(H93&lt;&gt;"Procedimento especial",H93&lt;&gt;"Bom administrativo",I93&gt;=8,M93="SIM",COUNTIF($N$4:N92,"Excelente")+COUNTIF($N$4:N92,"Muito Bom")&lt;Percentis!$J$6),"Muito Bom",
IF(AND(Percentis!$J$6&gt;=B93,I93&gt;=8,M93="SIM",OR(H93&lt;&gt;"Procedimento especial",H93="Bom administrativo")),"Muito Bom",
"Bom"))))))</f>
        <v/>
      </c>
      <c r="O93" s="20"/>
      <c r="Q93" s="22"/>
      <c r="R93" s="22"/>
      <c r="S93" s="22"/>
      <c r="T93" s="22"/>
      <c r="U93" s="22"/>
      <c r="V93" s="22"/>
      <c r="W93" s="22"/>
      <c r="X93" s="22"/>
      <c r="Y93" s="22"/>
      <c r="Z93" s="22"/>
      <c r="AA93" s="22"/>
      <c r="AB93" s="22"/>
      <c r="AC93" s="22"/>
      <c r="AD93" s="22"/>
      <c r="AE93" s="22"/>
      <c r="AF93" s="22"/>
      <c r="AG93" s="22"/>
      <c r="AH93" s="22"/>
      <c r="AI93" s="22"/>
      <c r="AJ93" s="22"/>
    </row>
    <row r="94" spans="2:36" s="21" customFormat="1" ht="26.25" customHeight="1" x14ac:dyDescent="0.3">
      <c r="B94" s="42">
        <v>91</v>
      </c>
      <c r="C94" s="52"/>
      <c r="D94" s="52"/>
      <c r="E94" s="53"/>
      <c r="F94" s="54"/>
      <c r="G94" s="54"/>
      <c r="H94" s="52"/>
      <c r="I94" s="53"/>
      <c r="J94" s="53"/>
      <c r="K94" s="55"/>
      <c r="L94" s="56"/>
      <c r="M94" s="56"/>
      <c r="N94" s="57" t="str">
        <f>IF(I94="","",
IF(AND(Percentis!$I$6&gt;=B94,I94&gt;=9,M94="SIM",L94="SIM",OR(H94="Avaliação Regular",H94="Ponderação curricular")),"Excelente",
IF(AND(Percentis!$I$6&gt;=B94,I94&gt;=9,M94="SIM",H94="Ponderação curricular - DLR 17/2010/M"),"Excelente",
IF(AND(COUNTIF($N$4:N93,"Excelente")&lt;Percentis!$I$6,COUNTIF($N$4:N93,"Excelente")+COUNTIF($N$4:N93,"Muito Bom")&lt;Percentis!$J$6,I94&gt;=PERCENTILE($I$4:$I$153,0.75),OR(L94="SIM",AND(H94="Ponderação Curricular - DLR 17/2010/M",I94&gt;=9),AND(H94="Avaliação regular",H94="Ponderação Curricular",L94="SIM"))),"Excelente",
IF(AND(H94&lt;&gt;"Procedimento especial",H94&lt;&gt;"Bom administrativo",I94&gt;=8,M94="SIM",COUNTIF($N$4:N93,"Excelente")+COUNTIF($N$4:N93,"Muito Bom")&lt;Percentis!$J$6),"Muito Bom",
IF(AND(Percentis!$J$6&gt;=B94,I94&gt;=8,M94="SIM",OR(H94&lt;&gt;"Procedimento especial",H94="Bom administrativo")),"Muito Bom",
"Bom"))))))</f>
        <v/>
      </c>
      <c r="O94" s="20"/>
      <c r="Q94" s="22"/>
      <c r="R94" s="22"/>
      <c r="S94" s="22"/>
      <c r="T94" s="22"/>
      <c r="U94" s="22"/>
      <c r="V94" s="22"/>
      <c r="W94" s="22"/>
      <c r="X94" s="22"/>
      <c r="Y94" s="22"/>
      <c r="Z94" s="22"/>
      <c r="AA94" s="22"/>
      <c r="AB94" s="22"/>
      <c r="AC94" s="22"/>
      <c r="AD94" s="22"/>
      <c r="AE94" s="22"/>
      <c r="AF94" s="22"/>
      <c r="AG94" s="22"/>
      <c r="AH94" s="22"/>
      <c r="AI94" s="22"/>
      <c r="AJ94" s="22"/>
    </row>
    <row r="95" spans="2:36" s="21" customFormat="1" ht="26.25" customHeight="1" x14ac:dyDescent="0.3">
      <c r="B95" s="42">
        <v>92</v>
      </c>
      <c r="C95" s="52"/>
      <c r="D95" s="52"/>
      <c r="E95" s="53"/>
      <c r="F95" s="54"/>
      <c r="G95" s="54"/>
      <c r="H95" s="52"/>
      <c r="I95" s="53"/>
      <c r="J95" s="53"/>
      <c r="K95" s="55"/>
      <c r="L95" s="56"/>
      <c r="M95" s="56"/>
      <c r="N95" s="57" t="str">
        <f>IF(I95="","",
IF(AND(Percentis!$I$6&gt;=B95,I95&gt;=9,M95="SIM",L95="SIM",OR(H95="Avaliação Regular",H95="Ponderação curricular")),"Excelente",
IF(AND(Percentis!$I$6&gt;=B95,I95&gt;=9,M95="SIM",H95="Ponderação curricular - DLR 17/2010/M"),"Excelente",
IF(AND(COUNTIF($N$4:N94,"Excelente")&lt;Percentis!$I$6,COUNTIF($N$4:N94,"Excelente")+COUNTIF($N$4:N94,"Muito Bom")&lt;Percentis!$J$6,I95&gt;=PERCENTILE($I$4:$I$153,0.75),OR(L95="SIM",AND(H95="Ponderação Curricular - DLR 17/2010/M",I95&gt;=9),AND(H95="Avaliação regular",H95="Ponderação Curricular",L95="SIM"))),"Excelente",
IF(AND(H95&lt;&gt;"Procedimento especial",H95&lt;&gt;"Bom administrativo",I95&gt;=8,M95="SIM",COUNTIF($N$4:N94,"Excelente")+COUNTIF($N$4:N94,"Muito Bom")&lt;Percentis!$J$6),"Muito Bom",
IF(AND(Percentis!$J$6&gt;=B95,I95&gt;=8,M95="SIM",OR(H95&lt;&gt;"Procedimento especial",H95="Bom administrativo")),"Muito Bom",
"Bom"))))))</f>
        <v/>
      </c>
      <c r="O95" s="20"/>
      <c r="Q95" s="22"/>
      <c r="R95" s="22"/>
      <c r="S95" s="22"/>
      <c r="T95" s="22"/>
      <c r="U95" s="22"/>
      <c r="V95" s="22"/>
      <c r="W95" s="22"/>
      <c r="X95" s="22"/>
      <c r="Y95" s="22"/>
      <c r="Z95" s="22"/>
      <c r="AA95" s="22"/>
      <c r="AB95" s="22"/>
      <c r="AC95" s="22"/>
      <c r="AD95" s="22"/>
      <c r="AE95" s="22"/>
      <c r="AF95" s="22"/>
      <c r="AG95" s="22"/>
      <c r="AH95" s="22"/>
      <c r="AI95" s="22"/>
      <c r="AJ95" s="22"/>
    </row>
    <row r="96" spans="2:36" s="21" customFormat="1" ht="26.25" customHeight="1" x14ac:dyDescent="0.3">
      <c r="B96" s="42">
        <v>93</v>
      </c>
      <c r="C96" s="52"/>
      <c r="D96" s="52"/>
      <c r="E96" s="53"/>
      <c r="F96" s="54"/>
      <c r="G96" s="54"/>
      <c r="H96" s="52"/>
      <c r="I96" s="53"/>
      <c r="J96" s="53"/>
      <c r="K96" s="55"/>
      <c r="L96" s="56"/>
      <c r="M96" s="56"/>
      <c r="N96" s="57" t="str">
        <f>IF(I96="","",
IF(AND(Percentis!$I$6&gt;=B96,I96&gt;=9,M96="SIM",L96="SIM",OR(H96="Avaliação Regular",H96="Ponderação curricular")),"Excelente",
IF(AND(Percentis!$I$6&gt;=B96,I96&gt;=9,M96="SIM",H96="Ponderação curricular - DLR 17/2010/M"),"Excelente",
IF(AND(COUNTIF($N$4:N95,"Excelente")&lt;Percentis!$I$6,COUNTIF($N$4:N95,"Excelente")+COUNTIF($N$4:N95,"Muito Bom")&lt;Percentis!$J$6,I96&gt;=PERCENTILE($I$4:$I$153,0.75),OR(L96="SIM",AND(H96="Ponderação Curricular - DLR 17/2010/M",I96&gt;=9),AND(H96="Avaliação regular",H96="Ponderação Curricular",L96="SIM"))),"Excelente",
IF(AND(H96&lt;&gt;"Procedimento especial",H96&lt;&gt;"Bom administrativo",I96&gt;=8,M96="SIM",COUNTIF($N$4:N95,"Excelente")+COUNTIF($N$4:N95,"Muito Bom")&lt;Percentis!$J$6),"Muito Bom",
IF(AND(Percentis!$J$6&gt;=B96,I96&gt;=8,M96="SIM",OR(H96&lt;&gt;"Procedimento especial",H96="Bom administrativo")),"Muito Bom",
"Bom"))))))</f>
        <v/>
      </c>
      <c r="O96" s="20"/>
      <c r="Q96" s="22"/>
      <c r="R96" s="22"/>
      <c r="S96" s="22"/>
      <c r="T96" s="22"/>
      <c r="U96" s="22"/>
      <c r="V96" s="22"/>
      <c r="W96" s="22"/>
      <c r="X96" s="22"/>
      <c r="Y96" s="22"/>
      <c r="Z96" s="22"/>
      <c r="AA96" s="22"/>
      <c r="AB96" s="22"/>
      <c r="AC96" s="22"/>
      <c r="AD96" s="22"/>
      <c r="AE96" s="22"/>
      <c r="AF96" s="22"/>
      <c r="AG96" s="22"/>
      <c r="AH96" s="22"/>
      <c r="AI96" s="22"/>
      <c r="AJ96" s="22"/>
    </row>
    <row r="97" spans="2:36" s="21" customFormat="1" ht="26.25" customHeight="1" x14ac:dyDescent="0.3">
      <c r="B97" s="42">
        <v>94</v>
      </c>
      <c r="C97" s="52"/>
      <c r="D97" s="52"/>
      <c r="E97" s="53"/>
      <c r="F97" s="54"/>
      <c r="G97" s="54"/>
      <c r="H97" s="52"/>
      <c r="I97" s="53"/>
      <c r="J97" s="53"/>
      <c r="K97" s="55"/>
      <c r="L97" s="56"/>
      <c r="M97" s="56"/>
      <c r="N97" s="57" t="str">
        <f>IF(I97="","",
IF(AND(Percentis!$I$6&gt;=B97,I97&gt;=9,M97="SIM",L97="SIM",OR(H97="Avaliação Regular",H97="Ponderação curricular")),"Excelente",
IF(AND(Percentis!$I$6&gt;=B97,I97&gt;=9,M97="SIM",H97="Ponderação curricular - DLR 17/2010/M"),"Excelente",
IF(AND(COUNTIF($N$4:N96,"Excelente")&lt;Percentis!$I$6,COUNTIF($N$4:N96,"Excelente")+COUNTIF($N$4:N96,"Muito Bom")&lt;Percentis!$J$6,I97&gt;=PERCENTILE($I$4:$I$153,0.75),OR(L97="SIM",AND(H97="Ponderação Curricular - DLR 17/2010/M",I97&gt;=9),AND(H97="Avaliação regular",H97="Ponderação Curricular",L97="SIM"))),"Excelente",
IF(AND(H97&lt;&gt;"Procedimento especial",H97&lt;&gt;"Bom administrativo",I97&gt;=8,M97="SIM",COUNTIF($N$4:N96,"Excelente")+COUNTIF($N$4:N96,"Muito Bom")&lt;Percentis!$J$6),"Muito Bom",
IF(AND(Percentis!$J$6&gt;=B97,I97&gt;=8,M97="SIM",OR(H97&lt;&gt;"Procedimento especial",H97="Bom administrativo")),"Muito Bom",
"Bom"))))))</f>
        <v/>
      </c>
      <c r="O97" s="20"/>
      <c r="Q97" s="22"/>
      <c r="R97" s="22"/>
      <c r="S97" s="22"/>
      <c r="T97" s="22"/>
      <c r="U97" s="22"/>
      <c r="V97" s="22"/>
      <c r="W97" s="22"/>
      <c r="X97" s="22"/>
      <c r="Y97" s="22"/>
      <c r="Z97" s="22"/>
      <c r="AA97" s="22"/>
      <c r="AB97" s="22"/>
      <c r="AC97" s="22"/>
      <c r="AD97" s="22"/>
      <c r="AE97" s="22"/>
      <c r="AF97" s="22"/>
      <c r="AG97" s="22"/>
      <c r="AH97" s="22"/>
      <c r="AI97" s="22"/>
      <c r="AJ97" s="22"/>
    </row>
    <row r="98" spans="2:36" s="21" customFormat="1" ht="26.25" customHeight="1" x14ac:dyDescent="0.3">
      <c r="B98" s="42">
        <v>95</v>
      </c>
      <c r="C98" s="52"/>
      <c r="D98" s="52"/>
      <c r="E98" s="53"/>
      <c r="F98" s="54"/>
      <c r="G98" s="54"/>
      <c r="H98" s="52"/>
      <c r="I98" s="53"/>
      <c r="J98" s="53"/>
      <c r="K98" s="55"/>
      <c r="L98" s="56"/>
      <c r="M98" s="56"/>
      <c r="N98" s="57" t="str">
        <f>IF(I98="","",
IF(AND(Percentis!$I$6&gt;=B98,I98&gt;=9,M98="SIM",L98="SIM",OR(H98="Avaliação Regular",H98="Ponderação curricular")),"Excelente",
IF(AND(Percentis!$I$6&gt;=B98,I98&gt;=9,M98="SIM",H98="Ponderação curricular - DLR 17/2010/M"),"Excelente",
IF(AND(COUNTIF($N$4:N97,"Excelente")&lt;Percentis!$I$6,COUNTIF($N$4:N97,"Excelente")+COUNTIF($N$4:N97,"Muito Bom")&lt;Percentis!$J$6,I98&gt;=PERCENTILE($I$4:$I$153,0.75),OR(L98="SIM",AND(H98="Ponderação Curricular - DLR 17/2010/M",I98&gt;=9),AND(H98="Avaliação regular",H98="Ponderação Curricular",L98="SIM"))),"Excelente",
IF(AND(H98&lt;&gt;"Procedimento especial",H98&lt;&gt;"Bom administrativo",I98&gt;=8,M98="SIM",COUNTIF($N$4:N97,"Excelente")+COUNTIF($N$4:N97,"Muito Bom")&lt;Percentis!$J$6),"Muito Bom",
IF(AND(Percentis!$J$6&gt;=B98,I98&gt;=8,M98="SIM",OR(H98&lt;&gt;"Procedimento especial",H98="Bom administrativo")),"Muito Bom",
"Bom"))))))</f>
        <v/>
      </c>
      <c r="O98" s="20"/>
      <c r="Q98" s="22"/>
      <c r="R98" s="22"/>
      <c r="S98" s="22"/>
      <c r="T98" s="22"/>
      <c r="U98" s="22"/>
      <c r="V98" s="22"/>
      <c r="W98" s="22"/>
      <c r="X98" s="22"/>
      <c r="Y98" s="22"/>
      <c r="Z98" s="22"/>
      <c r="AA98" s="22"/>
      <c r="AB98" s="22"/>
      <c r="AC98" s="22"/>
      <c r="AD98" s="22"/>
      <c r="AE98" s="22"/>
      <c r="AF98" s="22"/>
      <c r="AG98" s="22"/>
      <c r="AH98" s="22"/>
      <c r="AI98" s="22"/>
      <c r="AJ98" s="22"/>
    </row>
    <row r="99" spans="2:36" s="21" customFormat="1" ht="26.25" customHeight="1" x14ac:dyDescent="0.3">
      <c r="B99" s="42">
        <v>96</v>
      </c>
      <c r="C99" s="52"/>
      <c r="D99" s="52"/>
      <c r="E99" s="53"/>
      <c r="F99" s="54"/>
      <c r="G99" s="54"/>
      <c r="H99" s="52"/>
      <c r="I99" s="53"/>
      <c r="J99" s="53"/>
      <c r="K99" s="55"/>
      <c r="L99" s="56"/>
      <c r="M99" s="56"/>
      <c r="N99" s="57" t="str">
        <f>IF(I99="","",
IF(AND(Percentis!$I$6&gt;=B99,I99&gt;=9,M99="SIM",L99="SIM",OR(H99="Avaliação Regular",H99="Ponderação curricular")),"Excelente",
IF(AND(Percentis!$I$6&gt;=B99,I99&gt;=9,M99="SIM",H99="Ponderação curricular - DLR 17/2010/M"),"Excelente",
IF(AND(COUNTIF($N$4:N98,"Excelente")&lt;Percentis!$I$6,COUNTIF($N$4:N98,"Excelente")+COUNTIF($N$4:N98,"Muito Bom")&lt;Percentis!$J$6,I99&gt;=PERCENTILE($I$4:$I$153,0.75),OR(L99="SIM",AND(H99="Ponderação Curricular - DLR 17/2010/M",I99&gt;=9),AND(H99="Avaliação regular",H99="Ponderação Curricular",L99="SIM"))),"Excelente",
IF(AND(H99&lt;&gt;"Procedimento especial",H99&lt;&gt;"Bom administrativo",I99&gt;=8,M99="SIM",COUNTIF($N$4:N98,"Excelente")+COUNTIF($N$4:N98,"Muito Bom")&lt;Percentis!$J$6),"Muito Bom",
IF(AND(Percentis!$J$6&gt;=B99,I99&gt;=8,M99="SIM",OR(H99&lt;&gt;"Procedimento especial",H99="Bom administrativo")),"Muito Bom",
"Bom"))))))</f>
        <v/>
      </c>
      <c r="O99" s="20"/>
      <c r="Q99" s="22"/>
      <c r="R99" s="22"/>
      <c r="S99" s="22"/>
      <c r="T99" s="22"/>
      <c r="U99" s="22"/>
      <c r="V99" s="22"/>
      <c r="W99" s="22"/>
      <c r="X99" s="22"/>
      <c r="Y99" s="22"/>
      <c r="Z99" s="22"/>
      <c r="AA99" s="22"/>
      <c r="AB99" s="22"/>
      <c r="AC99" s="22"/>
      <c r="AD99" s="22"/>
      <c r="AE99" s="22"/>
      <c r="AF99" s="22"/>
      <c r="AG99" s="22"/>
      <c r="AH99" s="22"/>
      <c r="AI99" s="22"/>
      <c r="AJ99" s="22"/>
    </row>
    <row r="100" spans="2:36" s="21" customFormat="1" ht="26.25" customHeight="1" x14ac:dyDescent="0.3">
      <c r="B100" s="42">
        <v>97</v>
      </c>
      <c r="C100" s="52"/>
      <c r="D100" s="52"/>
      <c r="E100" s="53"/>
      <c r="F100" s="54"/>
      <c r="G100" s="54"/>
      <c r="H100" s="52"/>
      <c r="I100" s="53"/>
      <c r="J100" s="53"/>
      <c r="K100" s="55"/>
      <c r="L100" s="56"/>
      <c r="M100" s="56"/>
      <c r="N100" s="57" t="str">
        <f>IF(I100="","",
IF(AND(Percentis!$I$6&gt;=B100,I100&gt;=9,M100="SIM",L100="SIM",OR(H100="Avaliação Regular",H100="Ponderação curricular")),"Excelente",
IF(AND(Percentis!$I$6&gt;=B100,I100&gt;=9,M100="SIM",H100="Ponderação curricular - DLR 17/2010/M"),"Excelente",
IF(AND(COUNTIF($N$4:N99,"Excelente")&lt;Percentis!$I$6,COUNTIF($N$4:N99,"Excelente")+COUNTIF($N$4:N99,"Muito Bom")&lt;Percentis!$J$6,I100&gt;=PERCENTILE($I$4:$I$153,0.75),OR(L100="SIM",AND(H100="Ponderação Curricular - DLR 17/2010/M",I100&gt;=9),AND(H100="Avaliação regular",H100="Ponderação Curricular",L100="SIM"))),"Excelente",
IF(AND(H100&lt;&gt;"Procedimento especial",H100&lt;&gt;"Bom administrativo",I100&gt;=8,M100="SIM",COUNTIF($N$4:N99,"Excelente")+COUNTIF($N$4:N99,"Muito Bom")&lt;Percentis!$J$6),"Muito Bom",
IF(AND(Percentis!$J$6&gt;=B100,I100&gt;=8,M100="SIM",OR(H100&lt;&gt;"Procedimento especial",H100="Bom administrativo")),"Muito Bom",
"Bom"))))))</f>
        <v/>
      </c>
      <c r="O100" s="20"/>
      <c r="Q100" s="22"/>
      <c r="R100" s="22"/>
      <c r="S100" s="22"/>
      <c r="T100" s="22"/>
      <c r="U100" s="22"/>
      <c r="V100" s="22"/>
      <c r="W100" s="22"/>
      <c r="X100" s="22"/>
      <c r="Y100" s="22"/>
      <c r="Z100" s="22"/>
      <c r="AA100" s="22"/>
      <c r="AB100" s="22"/>
      <c r="AC100" s="22"/>
      <c r="AD100" s="22"/>
      <c r="AE100" s="22"/>
      <c r="AF100" s="22"/>
      <c r="AG100" s="22"/>
      <c r="AH100" s="22"/>
      <c r="AI100" s="22"/>
      <c r="AJ100" s="22"/>
    </row>
    <row r="101" spans="2:36" s="21" customFormat="1" ht="26.25" customHeight="1" x14ac:dyDescent="0.3">
      <c r="B101" s="42">
        <v>98</v>
      </c>
      <c r="C101" s="52"/>
      <c r="D101" s="52"/>
      <c r="E101" s="53"/>
      <c r="F101" s="54"/>
      <c r="G101" s="54"/>
      <c r="H101" s="52"/>
      <c r="I101" s="53"/>
      <c r="J101" s="53"/>
      <c r="K101" s="55"/>
      <c r="L101" s="56"/>
      <c r="M101" s="56"/>
      <c r="N101" s="57" t="str">
        <f>IF(I101="","",
IF(AND(Percentis!$I$6&gt;=B101,I101&gt;=9,M101="SIM",L101="SIM",OR(H101="Avaliação Regular",H101="Ponderação curricular")),"Excelente",
IF(AND(Percentis!$I$6&gt;=B101,I101&gt;=9,M101="SIM",H101="Ponderação curricular - DLR 17/2010/M"),"Excelente",
IF(AND(COUNTIF($N$4:N100,"Excelente")&lt;Percentis!$I$6,COUNTIF($N$4:N100,"Excelente")+COUNTIF($N$4:N100,"Muito Bom")&lt;Percentis!$J$6,I101&gt;=PERCENTILE($I$4:$I$153,0.75),OR(L101="SIM",AND(H101="Ponderação Curricular - DLR 17/2010/M",I101&gt;=9),AND(H101="Avaliação regular",H101="Ponderação Curricular",L101="SIM"))),"Excelente",
IF(AND(H101&lt;&gt;"Procedimento especial",H101&lt;&gt;"Bom administrativo",I101&gt;=8,M101="SIM",COUNTIF($N$4:N100,"Excelente")+COUNTIF($N$4:N100,"Muito Bom")&lt;Percentis!$J$6),"Muito Bom",
IF(AND(Percentis!$J$6&gt;=B101,I101&gt;=8,M101="SIM",OR(H101&lt;&gt;"Procedimento especial",H101="Bom administrativo")),"Muito Bom",
"Bom"))))))</f>
        <v/>
      </c>
      <c r="O101" s="20"/>
      <c r="Q101" s="22"/>
      <c r="R101" s="22"/>
      <c r="S101" s="22"/>
      <c r="T101" s="22"/>
      <c r="U101" s="22"/>
      <c r="V101" s="22"/>
      <c r="W101" s="22"/>
      <c r="X101" s="22"/>
      <c r="Y101" s="22"/>
      <c r="Z101" s="22"/>
      <c r="AA101" s="22"/>
      <c r="AB101" s="22"/>
      <c r="AC101" s="22"/>
      <c r="AD101" s="22"/>
      <c r="AE101" s="22"/>
      <c r="AF101" s="22"/>
      <c r="AG101" s="22"/>
      <c r="AH101" s="22"/>
      <c r="AI101" s="22"/>
      <c r="AJ101" s="22"/>
    </row>
    <row r="102" spans="2:36" s="21" customFormat="1" ht="26.25" customHeight="1" x14ac:dyDescent="0.3">
      <c r="B102" s="42">
        <v>99</v>
      </c>
      <c r="C102" s="52"/>
      <c r="D102" s="52"/>
      <c r="E102" s="53"/>
      <c r="F102" s="54"/>
      <c r="G102" s="54"/>
      <c r="H102" s="52"/>
      <c r="I102" s="53"/>
      <c r="J102" s="53"/>
      <c r="K102" s="55"/>
      <c r="L102" s="56"/>
      <c r="M102" s="56"/>
      <c r="N102" s="57" t="str">
        <f>IF(I102="","",
IF(AND(Percentis!$I$6&gt;=B102,I102&gt;=9,M102="SIM",L102="SIM",OR(H102="Avaliação Regular",H102="Ponderação curricular")),"Excelente",
IF(AND(Percentis!$I$6&gt;=B102,I102&gt;=9,M102="SIM",H102="Ponderação curricular - DLR 17/2010/M"),"Excelente",
IF(AND(COUNTIF($N$4:N101,"Excelente")&lt;Percentis!$I$6,COUNTIF($N$4:N101,"Excelente")+COUNTIF($N$4:N101,"Muito Bom")&lt;Percentis!$J$6,I102&gt;=PERCENTILE($I$4:$I$153,0.75),OR(L102="SIM",AND(H102="Ponderação Curricular - DLR 17/2010/M",I102&gt;=9),AND(H102="Avaliação regular",H102="Ponderação Curricular",L102="SIM"))),"Excelente",
IF(AND(H102&lt;&gt;"Procedimento especial",H102&lt;&gt;"Bom administrativo",I102&gt;=8,M102="SIM",COUNTIF($N$4:N101,"Excelente")+COUNTIF($N$4:N101,"Muito Bom")&lt;Percentis!$J$6),"Muito Bom",
IF(AND(Percentis!$J$6&gt;=B102,I102&gt;=8,M102="SIM",OR(H102&lt;&gt;"Procedimento especial",H102="Bom administrativo")),"Muito Bom",
"Bom"))))))</f>
        <v/>
      </c>
      <c r="O102" s="20"/>
      <c r="Q102" s="22"/>
      <c r="R102" s="22"/>
      <c r="S102" s="22"/>
      <c r="T102" s="22"/>
      <c r="U102" s="22"/>
      <c r="V102" s="22"/>
      <c r="W102" s="22"/>
      <c r="X102" s="22"/>
      <c r="Y102" s="22"/>
      <c r="Z102" s="22"/>
      <c r="AA102" s="22"/>
      <c r="AB102" s="22"/>
      <c r="AC102" s="22"/>
      <c r="AD102" s="22"/>
      <c r="AE102" s="22"/>
      <c r="AF102" s="22"/>
      <c r="AG102" s="22"/>
      <c r="AH102" s="22"/>
      <c r="AI102" s="22"/>
      <c r="AJ102" s="22"/>
    </row>
    <row r="103" spans="2:36" s="21" customFormat="1" ht="26.25" customHeight="1" x14ac:dyDescent="0.3">
      <c r="B103" s="42">
        <v>100</v>
      </c>
      <c r="C103" s="52"/>
      <c r="D103" s="52"/>
      <c r="E103" s="53"/>
      <c r="F103" s="54"/>
      <c r="G103" s="54"/>
      <c r="H103" s="52"/>
      <c r="I103" s="53"/>
      <c r="J103" s="53"/>
      <c r="K103" s="55"/>
      <c r="L103" s="56"/>
      <c r="M103" s="56"/>
      <c r="N103" s="57" t="str">
        <f>IF(I103="","",
IF(AND(Percentis!$I$6&gt;=B103,I103&gt;=9,M103="SIM",L103="SIM",OR(H103="Avaliação Regular",H103="Ponderação curricular")),"Excelente",
IF(AND(Percentis!$I$6&gt;=B103,I103&gt;=9,M103="SIM",H103="Ponderação curricular - DLR 17/2010/M"),"Excelente",
IF(AND(COUNTIF($N$4:N102,"Excelente")&lt;Percentis!$I$6,COUNTIF($N$4:N102,"Excelente")+COUNTIF($N$4:N102,"Muito Bom")&lt;Percentis!$J$6,I103&gt;=PERCENTILE($I$4:$I$153,0.75),OR(L103="SIM",AND(H103="Ponderação Curricular - DLR 17/2010/M",I103&gt;=9),AND(H103="Avaliação regular",H103="Ponderação Curricular",L103="SIM"))),"Excelente",
IF(AND(H103&lt;&gt;"Procedimento especial",H103&lt;&gt;"Bom administrativo",I103&gt;=8,M103="SIM",COUNTIF($N$4:N102,"Excelente")+COUNTIF($N$4:N102,"Muito Bom")&lt;Percentis!$J$6),"Muito Bom",
IF(AND(Percentis!$J$6&gt;=B103,I103&gt;=8,M103="SIM",OR(H103&lt;&gt;"Procedimento especial",H103="Bom administrativo")),"Muito Bom",
"Bom"))))))</f>
        <v/>
      </c>
      <c r="O103" s="20"/>
      <c r="Q103" s="22"/>
      <c r="R103" s="22"/>
      <c r="S103" s="22"/>
      <c r="T103" s="22"/>
      <c r="U103" s="22"/>
      <c r="V103" s="22"/>
      <c r="W103" s="22"/>
      <c r="X103" s="22"/>
      <c r="Y103" s="22"/>
      <c r="Z103" s="22"/>
      <c r="AA103" s="22"/>
      <c r="AB103" s="22"/>
      <c r="AC103" s="22"/>
      <c r="AD103" s="22"/>
      <c r="AE103" s="22"/>
      <c r="AF103" s="22"/>
      <c r="AG103" s="22"/>
      <c r="AH103" s="22"/>
      <c r="AI103" s="22"/>
      <c r="AJ103" s="22"/>
    </row>
    <row r="104" spans="2:36" s="21" customFormat="1" ht="26.25" customHeight="1" x14ac:dyDescent="0.3">
      <c r="B104" s="42">
        <v>101</v>
      </c>
      <c r="C104" s="52"/>
      <c r="D104" s="52"/>
      <c r="E104" s="53"/>
      <c r="F104" s="54"/>
      <c r="G104" s="54"/>
      <c r="H104" s="52"/>
      <c r="I104" s="53"/>
      <c r="J104" s="53"/>
      <c r="K104" s="55"/>
      <c r="L104" s="56"/>
      <c r="M104" s="56"/>
      <c r="N104" s="57" t="str">
        <f>IF(I104="","",
IF(AND(Percentis!$I$6&gt;=B104,I104&gt;=9,M104="SIM",L104="SIM",OR(H104="Avaliação Regular",H104="Ponderação curricular")),"Excelente",
IF(AND(Percentis!$I$6&gt;=B104,I104&gt;=9,M104="SIM",H104="Ponderação curricular - DLR 17/2010/M"),"Excelente",
IF(AND(COUNTIF($N$4:N103,"Excelente")&lt;Percentis!$I$6,COUNTIF($N$4:N103,"Excelente")+COUNTIF($N$4:N103,"Muito Bom")&lt;Percentis!$J$6,I104&gt;=PERCENTILE($I$4:$I$153,0.75),OR(L104="SIM",AND(H104="Ponderação Curricular - DLR 17/2010/M",I104&gt;=9),AND(H104="Avaliação regular",H104="Ponderação Curricular",L104="SIM"))),"Excelente",
IF(AND(H104&lt;&gt;"Procedimento especial",H104&lt;&gt;"Bom administrativo",I104&gt;=8,M104="SIM",COUNTIF($N$4:N103,"Excelente")+COUNTIF($N$4:N103,"Muito Bom")&lt;Percentis!$J$6),"Muito Bom",
IF(AND(Percentis!$J$6&gt;=B104,I104&gt;=8,M104="SIM",OR(H104&lt;&gt;"Procedimento especial",H104="Bom administrativo")),"Muito Bom",
"Bom"))))))</f>
        <v/>
      </c>
      <c r="O104" s="20"/>
      <c r="Q104" s="22"/>
      <c r="R104" s="22"/>
      <c r="S104" s="22"/>
      <c r="T104" s="22"/>
      <c r="U104" s="22"/>
      <c r="V104" s="22"/>
      <c r="W104" s="22"/>
      <c r="X104" s="22"/>
      <c r="Y104" s="22"/>
      <c r="Z104" s="22"/>
      <c r="AA104" s="22"/>
      <c r="AB104" s="22"/>
      <c r="AC104" s="22"/>
      <c r="AD104" s="22"/>
      <c r="AE104" s="22"/>
      <c r="AF104" s="22"/>
      <c r="AG104" s="22"/>
      <c r="AH104" s="22"/>
      <c r="AI104" s="22"/>
      <c r="AJ104" s="22"/>
    </row>
    <row r="105" spans="2:36" s="21" customFormat="1" ht="26.25" customHeight="1" x14ac:dyDescent="0.3">
      <c r="B105" s="42">
        <v>102</v>
      </c>
      <c r="C105" s="52"/>
      <c r="D105" s="52"/>
      <c r="E105" s="53"/>
      <c r="F105" s="54"/>
      <c r="G105" s="54"/>
      <c r="H105" s="52"/>
      <c r="I105" s="53"/>
      <c r="J105" s="53"/>
      <c r="K105" s="55"/>
      <c r="L105" s="56"/>
      <c r="M105" s="56"/>
      <c r="N105" s="57" t="str">
        <f>IF(I105="","",
IF(AND(Percentis!$I$6&gt;=B105,I105&gt;=9,M105="SIM",L105="SIM",OR(H105="Avaliação Regular",H105="Ponderação curricular")),"Excelente",
IF(AND(Percentis!$I$6&gt;=B105,I105&gt;=9,M105="SIM",H105="Ponderação curricular - DLR 17/2010/M"),"Excelente",
IF(AND(COUNTIF($N$4:N104,"Excelente")&lt;Percentis!$I$6,COUNTIF($N$4:N104,"Excelente")+COUNTIF($N$4:N104,"Muito Bom")&lt;Percentis!$J$6,I105&gt;=PERCENTILE($I$4:$I$153,0.75),OR(L105="SIM",AND(H105="Ponderação Curricular - DLR 17/2010/M",I105&gt;=9),AND(H105="Avaliação regular",H105="Ponderação Curricular",L105="SIM"))),"Excelente",
IF(AND(H105&lt;&gt;"Procedimento especial",H105&lt;&gt;"Bom administrativo",I105&gt;=8,M105="SIM",COUNTIF($N$4:N104,"Excelente")+COUNTIF($N$4:N104,"Muito Bom")&lt;Percentis!$J$6),"Muito Bom",
IF(AND(Percentis!$J$6&gt;=B105,I105&gt;=8,M105="SIM",OR(H105&lt;&gt;"Procedimento especial",H105="Bom administrativo")),"Muito Bom",
"Bom"))))))</f>
        <v/>
      </c>
      <c r="O105" s="20"/>
      <c r="Q105" s="22"/>
      <c r="R105" s="22"/>
      <c r="S105" s="22"/>
      <c r="T105" s="22"/>
      <c r="U105" s="22"/>
      <c r="V105" s="22"/>
      <c r="W105" s="22"/>
      <c r="X105" s="22"/>
      <c r="Y105" s="22"/>
      <c r="Z105" s="22"/>
      <c r="AA105" s="22"/>
      <c r="AB105" s="22"/>
      <c r="AC105" s="22"/>
      <c r="AD105" s="22"/>
      <c r="AE105" s="22"/>
      <c r="AF105" s="22"/>
      <c r="AG105" s="22"/>
      <c r="AH105" s="22"/>
      <c r="AI105" s="22"/>
      <c r="AJ105" s="22"/>
    </row>
    <row r="106" spans="2:36" s="21" customFormat="1" ht="26.25" customHeight="1" x14ac:dyDescent="0.3">
      <c r="B106" s="42">
        <v>103</v>
      </c>
      <c r="C106" s="52"/>
      <c r="D106" s="52"/>
      <c r="E106" s="53"/>
      <c r="F106" s="54"/>
      <c r="G106" s="54"/>
      <c r="H106" s="52"/>
      <c r="I106" s="53"/>
      <c r="J106" s="53"/>
      <c r="K106" s="55"/>
      <c r="L106" s="56"/>
      <c r="M106" s="56"/>
      <c r="N106" s="57" t="str">
        <f>IF(I106="","",
IF(AND(Percentis!$I$6&gt;=B106,I106&gt;=9,M106="SIM",L106="SIM",OR(H106="Avaliação Regular",H106="Ponderação curricular")),"Excelente",
IF(AND(Percentis!$I$6&gt;=B106,I106&gt;=9,M106="SIM",H106="Ponderação curricular - DLR 17/2010/M"),"Excelente",
IF(AND(COUNTIF($N$4:N105,"Excelente")&lt;Percentis!$I$6,COUNTIF($N$4:N105,"Excelente")+COUNTIF($N$4:N105,"Muito Bom")&lt;Percentis!$J$6,I106&gt;=PERCENTILE($I$4:$I$153,0.75),OR(L106="SIM",AND(H106="Ponderação Curricular - DLR 17/2010/M",I106&gt;=9),AND(H106="Avaliação regular",H106="Ponderação Curricular",L106="SIM"))),"Excelente",
IF(AND(H106&lt;&gt;"Procedimento especial",H106&lt;&gt;"Bom administrativo",I106&gt;=8,M106="SIM",COUNTIF($N$4:N105,"Excelente")+COUNTIF($N$4:N105,"Muito Bom")&lt;Percentis!$J$6),"Muito Bom",
IF(AND(Percentis!$J$6&gt;=B106,I106&gt;=8,M106="SIM",OR(H106&lt;&gt;"Procedimento especial",H106="Bom administrativo")),"Muito Bom",
"Bom"))))))</f>
        <v/>
      </c>
      <c r="O106" s="20"/>
      <c r="Q106" s="22"/>
      <c r="R106" s="22"/>
      <c r="S106" s="22"/>
      <c r="T106" s="22"/>
      <c r="U106" s="22"/>
      <c r="V106" s="22"/>
      <c r="W106" s="22"/>
      <c r="X106" s="22"/>
      <c r="Y106" s="22"/>
      <c r="Z106" s="22"/>
      <c r="AA106" s="22"/>
      <c r="AB106" s="22"/>
      <c r="AC106" s="22"/>
      <c r="AD106" s="22"/>
      <c r="AE106" s="22"/>
      <c r="AF106" s="22"/>
      <c r="AG106" s="22"/>
      <c r="AH106" s="22"/>
      <c r="AI106" s="22"/>
      <c r="AJ106" s="22"/>
    </row>
    <row r="107" spans="2:36" s="21" customFormat="1" ht="26.25" customHeight="1" x14ac:dyDescent="0.3">
      <c r="B107" s="42">
        <v>104</v>
      </c>
      <c r="C107" s="52"/>
      <c r="D107" s="52"/>
      <c r="E107" s="53"/>
      <c r="F107" s="54"/>
      <c r="G107" s="54"/>
      <c r="H107" s="52"/>
      <c r="I107" s="53"/>
      <c r="J107" s="53"/>
      <c r="K107" s="55"/>
      <c r="L107" s="56"/>
      <c r="M107" s="56"/>
      <c r="N107" s="57" t="str">
        <f>IF(I107="","",
IF(AND(Percentis!$I$6&gt;=B107,I107&gt;=9,M107="SIM",L107="SIM",OR(H107="Avaliação Regular",H107="Ponderação curricular")),"Excelente",
IF(AND(Percentis!$I$6&gt;=B107,I107&gt;=9,M107="SIM",H107="Ponderação curricular - DLR 17/2010/M"),"Excelente",
IF(AND(COUNTIF($N$4:N106,"Excelente")&lt;Percentis!$I$6,COUNTIF($N$4:N106,"Excelente")+COUNTIF($N$4:N106,"Muito Bom")&lt;Percentis!$J$6,I107&gt;=PERCENTILE($I$4:$I$153,0.75),OR(L107="SIM",AND(H107="Ponderação Curricular - DLR 17/2010/M",I107&gt;=9),AND(H107="Avaliação regular",H107="Ponderação Curricular",L107="SIM"))),"Excelente",
IF(AND(H107&lt;&gt;"Procedimento especial",H107&lt;&gt;"Bom administrativo",I107&gt;=8,M107="SIM",COUNTIF($N$4:N106,"Excelente")+COUNTIF($N$4:N106,"Muito Bom")&lt;Percentis!$J$6),"Muito Bom",
IF(AND(Percentis!$J$6&gt;=B107,I107&gt;=8,M107="SIM",OR(H107&lt;&gt;"Procedimento especial",H107="Bom administrativo")),"Muito Bom",
"Bom"))))))</f>
        <v/>
      </c>
      <c r="O107" s="20"/>
      <c r="Q107" s="22"/>
      <c r="R107" s="22"/>
      <c r="S107" s="22"/>
      <c r="T107" s="22"/>
      <c r="U107" s="22"/>
      <c r="V107" s="22"/>
      <c r="W107" s="22"/>
      <c r="X107" s="22"/>
      <c r="Y107" s="22"/>
      <c r="Z107" s="22"/>
      <c r="AA107" s="22"/>
      <c r="AB107" s="22"/>
      <c r="AC107" s="22"/>
      <c r="AD107" s="22"/>
      <c r="AE107" s="22"/>
      <c r="AF107" s="22"/>
      <c r="AG107" s="22"/>
      <c r="AH107" s="22"/>
      <c r="AI107" s="22"/>
      <c r="AJ107" s="22"/>
    </row>
    <row r="108" spans="2:36" s="21" customFormat="1" ht="26.25" customHeight="1" x14ac:dyDescent="0.3">
      <c r="B108" s="42">
        <v>105</v>
      </c>
      <c r="C108" s="52"/>
      <c r="D108" s="52"/>
      <c r="E108" s="53"/>
      <c r="F108" s="54"/>
      <c r="G108" s="54"/>
      <c r="H108" s="52"/>
      <c r="I108" s="53"/>
      <c r="J108" s="53"/>
      <c r="K108" s="55"/>
      <c r="L108" s="56"/>
      <c r="M108" s="56"/>
      <c r="N108" s="57" t="str">
        <f>IF(I108="","",
IF(AND(Percentis!$I$6&gt;=B108,I108&gt;=9,M108="SIM",L108="SIM",OR(H108="Avaliação Regular",H108="Ponderação curricular")),"Excelente",
IF(AND(Percentis!$I$6&gt;=B108,I108&gt;=9,M108="SIM",H108="Ponderação curricular - DLR 17/2010/M"),"Excelente",
IF(AND(COUNTIF($N$4:N107,"Excelente")&lt;Percentis!$I$6,COUNTIF($N$4:N107,"Excelente")+COUNTIF($N$4:N107,"Muito Bom")&lt;Percentis!$J$6,I108&gt;=PERCENTILE($I$4:$I$153,0.75),OR(L108="SIM",AND(H108="Ponderação Curricular - DLR 17/2010/M",I108&gt;=9),AND(H108="Avaliação regular",H108="Ponderação Curricular",L108="SIM"))),"Excelente",
IF(AND(H108&lt;&gt;"Procedimento especial",H108&lt;&gt;"Bom administrativo",I108&gt;=8,M108="SIM",COUNTIF($N$4:N107,"Excelente")+COUNTIF($N$4:N107,"Muito Bom")&lt;Percentis!$J$6),"Muito Bom",
IF(AND(Percentis!$J$6&gt;=B108,I108&gt;=8,M108="SIM",OR(H108&lt;&gt;"Procedimento especial",H108="Bom administrativo")),"Muito Bom",
"Bom"))))))</f>
        <v/>
      </c>
      <c r="O108" s="20"/>
      <c r="Q108" s="22"/>
      <c r="R108" s="22"/>
      <c r="S108" s="22"/>
      <c r="T108" s="22"/>
      <c r="U108" s="22"/>
      <c r="V108" s="22"/>
      <c r="W108" s="22"/>
      <c r="X108" s="22"/>
      <c r="Y108" s="22"/>
      <c r="Z108" s="22"/>
      <c r="AA108" s="22"/>
      <c r="AB108" s="22"/>
      <c r="AC108" s="22"/>
      <c r="AD108" s="22"/>
      <c r="AE108" s="22"/>
      <c r="AF108" s="22"/>
      <c r="AG108" s="22"/>
      <c r="AH108" s="22"/>
      <c r="AI108" s="22"/>
      <c r="AJ108" s="22"/>
    </row>
    <row r="109" spans="2:36" s="21" customFormat="1" ht="26.25" customHeight="1" x14ac:dyDescent="0.3">
      <c r="B109" s="42">
        <v>106</v>
      </c>
      <c r="C109" s="52"/>
      <c r="D109" s="52"/>
      <c r="E109" s="53"/>
      <c r="F109" s="54"/>
      <c r="G109" s="54"/>
      <c r="H109" s="52"/>
      <c r="I109" s="53"/>
      <c r="J109" s="53"/>
      <c r="K109" s="55"/>
      <c r="L109" s="56"/>
      <c r="M109" s="56"/>
      <c r="N109" s="57" t="str">
        <f>IF(I109="","",
IF(AND(Percentis!$I$6&gt;=B109,I109&gt;=9,M109="SIM",L109="SIM",OR(H109="Avaliação Regular",H109="Ponderação curricular")),"Excelente",
IF(AND(Percentis!$I$6&gt;=B109,I109&gt;=9,M109="SIM",H109="Ponderação curricular - DLR 17/2010/M"),"Excelente",
IF(AND(COUNTIF($N$4:N108,"Excelente")&lt;Percentis!$I$6,COUNTIF($N$4:N108,"Excelente")+COUNTIF($N$4:N108,"Muito Bom")&lt;Percentis!$J$6,I109&gt;=PERCENTILE($I$4:$I$153,0.75),OR(L109="SIM",AND(H109="Ponderação Curricular - DLR 17/2010/M",I109&gt;=9),AND(H109="Avaliação regular",H109="Ponderação Curricular",L109="SIM"))),"Excelente",
IF(AND(H109&lt;&gt;"Procedimento especial",H109&lt;&gt;"Bom administrativo",I109&gt;=8,M109="SIM",COUNTIF($N$4:N108,"Excelente")+COUNTIF($N$4:N108,"Muito Bom")&lt;Percentis!$J$6),"Muito Bom",
IF(AND(Percentis!$J$6&gt;=B109,I109&gt;=8,M109="SIM",OR(H109&lt;&gt;"Procedimento especial",H109="Bom administrativo")),"Muito Bom",
"Bom"))))))</f>
        <v/>
      </c>
      <c r="O109" s="20"/>
      <c r="Q109" s="22"/>
      <c r="R109" s="22"/>
      <c r="S109" s="22"/>
      <c r="T109" s="22"/>
      <c r="U109" s="22"/>
      <c r="V109" s="22"/>
      <c r="W109" s="22"/>
      <c r="X109" s="22"/>
      <c r="Y109" s="22"/>
      <c r="Z109" s="22"/>
      <c r="AA109" s="22"/>
      <c r="AB109" s="22"/>
      <c r="AC109" s="22"/>
      <c r="AD109" s="22"/>
      <c r="AE109" s="22"/>
      <c r="AF109" s="22"/>
      <c r="AG109" s="22"/>
      <c r="AH109" s="22"/>
      <c r="AI109" s="22"/>
      <c r="AJ109" s="22"/>
    </row>
    <row r="110" spans="2:36" s="21" customFormat="1" ht="26.25" customHeight="1" x14ac:dyDescent="0.3">
      <c r="B110" s="42">
        <v>107</v>
      </c>
      <c r="C110" s="52"/>
      <c r="D110" s="52"/>
      <c r="E110" s="53"/>
      <c r="F110" s="54"/>
      <c r="G110" s="54"/>
      <c r="H110" s="52"/>
      <c r="I110" s="53"/>
      <c r="J110" s="53"/>
      <c r="K110" s="55"/>
      <c r="L110" s="56"/>
      <c r="M110" s="56"/>
      <c r="N110" s="57" t="str">
        <f>IF(I110="","",
IF(AND(Percentis!$I$6&gt;=B110,I110&gt;=9,M110="SIM",L110="SIM",OR(H110="Avaliação Regular",H110="Ponderação curricular")),"Excelente",
IF(AND(Percentis!$I$6&gt;=B110,I110&gt;=9,M110="SIM",H110="Ponderação curricular - DLR 17/2010/M"),"Excelente",
IF(AND(COUNTIF($N$4:N109,"Excelente")&lt;Percentis!$I$6,COUNTIF($N$4:N109,"Excelente")+COUNTIF($N$4:N109,"Muito Bom")&lt;Percentis!$J$6,I110&gt;=PERCENTILE($I$4:$I$153,0.75),OR(L110="SIM",AND(H110="Ponderação Curricular - DLR 17/2010/M",I110&gt;=9),AND(H110="Avaliação regular",H110="Ponderação Curricular",L110="SIM"))),"Excelente",
IF(AND(H110&lt;&gt;"Procedimento especial",H110&lt;&gt;"Bom administrativo",I110&gt;=8,M110="SIM",COUNTIF($N$4:N109,"Excelente")+COUNTIF($N$4:N109,"Muito Bom")&lt;Percentis!$J$6),"Muito Bom",
IF(AND(Percentis!$J$6&gt;=B110,I110&gt;=8,M110="SIM",OR(H110&lt;&gt;"Procedimento especial",H110="Bom administrativo")),"Muito Bom",
"Bom"))))))</f>
        <v/>
      </c>
      <c r="O110" s="20"/>
      <c r="Q110" s="22"/>
      <c r="R110" s="22"/>
      <c r="S110" s="22"/>
      <c r="T110" s="22"/>
      <c r="U110" s="22"/>
      <c r="V110" s="22"/>
      <c r="W110" s="22"/>
      <c r="X110" s="22"/>
      <c r="Y110" s="22"/>
      <c r="Z110" s="22"/>
      <c r="AA110" s="22"/>
      <c r="AB110" s="22"/>
      <c r="AC110" s="22"/>
      <c r="AD110" s="22"/>
      <c r="AE110" s="22"/>
      <c r="AF110" s="22"/>
      <c r="AG110" s="22"/>
      <c r="AH110" s="22"/>
      <c r="AI110" s="22"/>
      <c r="AJ110" s="22"/>
    </row>
    <row r="111" spans="2:36" s="21" customFormat="1" ht="26.25" customHeight="1" x14ac:dyDescent="0.3">
      <c r="B111" s="42">
        <v>108</v>
      </c>
      <c r="C111" s="52"/>
      <c r="D111" s="52"/>
      <c r="E111" s="53"/>
      <c r="F111" s="54"/>
      <c r="G111" s="54"/>
      <c r="H111" s="52"/>
      <c r="I111" s="53"/>
      <c r="J111" s="53"/>
      <c r="K111" s="55"/>
      <c r="L111" s="56"/>
      <c r="M111" s="56"/>
      <c r="N111" s="57" t="str">
        <f>IF(I111="","",
IF(AND(Percentis!$I$6&gt;=B111,I111&gt;=9,M111="SIM",L111="SIM",OR(H111="Avaliação Regular",H111="Ponderação curricular")),"Excelente",
IF(AND(Percentis!$I$6&gt;=B111,I111&gt;=9,M111="SIM",H111="Ponderação curricular - DLR 17/2010/M"),"Excelente",
IF(AND(COUNTIF($N$4:N110,"Excelente")&lt;Percentis!$I$6,COUNTIF($N$4:N110,"Excelente")+COUNTIF($N$4:N110,"Muito Bom")&lt;Percentis!$J$6,I111&gt;=PERCENTILE($I$4:$I$153,0.75),OR(L111="SIM",AND(H111="Ponderação Curricular - DLR 17/2010/M",I111&gt;=9),AND(H111="Avaliação regular",H111="Ponderação Curricular",L111="SIM"))),"Excelente",
IF(AND(H111&lt;&gt;"Procedimento especial",H111&lt;&gt;"Bom administrativo",I111&gt;=8,M111="SIM",COUNTIF($N$4:N110,"Excelente")+COUNTIF($N$4:N110,"Muito Bom")&lt;Percentis!$J$6),"Muito Bom",
IF(AND(Percentis!$J$6&gt;=B111,I111&gt;=8,M111="SIM",OR(H111&lt;&gt;"Procedimento especial",H111="Bom administrativo")),"Muito Bom",
"Bom"))))))</f>
        <v/>
      </c>
      <c r="O111" s="20"/>
      <c r="Q111" s="22"/>
      <c r="R111" s="22"/>
      <c r="S111" s="22"/>
      <c r="T111" s="22"/>
      <c r="U111" s="22"/>
      <c r="V111" s="22"/>
      <c r="W111" s="22"/>
      <c r="X111" s="22"/>
      <c r="Y111" s="22"/>
      <c r="Z111" s="22"/>
      <c r="AA111" s="22"/>
      <c r="AB111" s="22"/>
      <c r="AC111" s="22"/>
      <c r="AD111" s="22"/>
      <c r="AE111" s="22"/>
      <c r="AF111" s="22"/>
      <c r="AG111" s="22"/>
      <c r="AH111" s="22"/>
      <c r="AI111" s="22"/>
      <c r="AJ111" s="22"/>
    </row>
    <row r="112" spans="2:36" s="21" customFormat="1" ht="26.25" customHeight="1" x14ac:dyDescent="0.3">
      <c r="B112" s="42">
        <v>109</v>
      </c>
      <c r="C112" s="52"/>
      <c r="D112" s="52"/>
      <c r="E112" s="53"/>
      <c r="F112" s="54"/>
      <c r="G112" s="54"/>
      <c r="H112" s="52"/>
      <c r="I112" s="53"/>
      <c r="J112" s="53"/>
      <c r="K112" s="55"/>
      <c r="L112" s="56"/>
      <c r="M112" s="56"/>
      <c r="N112" s="57" t="str">
        <f>IF(I112="","",
IF(AND(Percentis!$I$6&gt;=B112,I112&gt;=9,M112="SIM",L112="SIM",OR(H112="Avaliação Regular",H112="Ponderação curricular")),"Excelente",
IF(AND(Percentis!$I$6&gt;=B112,I112&gt;=9,M112="SIM",H112="Ponderação curricular - DLR 17/2010/M"),"Excelente",
IF(AND(COUNTIF($N$4:N111,"Excelente")&lt;Percentis!$I$6,COUNTIF($N$4:N111,"Excelente")+COUNTIF($N$4:N111,"Muito Bom")&lt;Percentis!$J$6,I112&gt;=PERCENTILE($I$4:$I$153,0.75),OR(L112="SIM",AND(H112="Ponderação Curricular - DLR 17/2010/M",I112&gt;=9),AND(H112="Avaliação regular",H112="Ponderação Curricular",L112="SIM"))),"Excelente",
IF(AND(H112&lt;&gt;"Procedimento especial",H112&lt;&gt;"Bom administrativo",I112&gt;=8,M112="SIM",COUNTIF($N$4:N111,"Excelente")+COUNTIF($N$4:N111,"Muito Bom")&lt;Percentis!$J$6),"Muito Bom",
IF(AND(Percentis!$J$6&gt;=B112,I112&gt;=8,M112="SIM",OR(H112&lt;&gt;"Procedimento especial",H112="Bom administrativo")),"Muito Bom",
"Bom"))))))</f>
        <v/>
      </c>
      <c r="O112" s="20"/>
      <c r="Q112" s="22"/>
      <c r="R112" s="22"/>
      <c r="S112" s="22"/>
      <c r="T112" s="22"/>
      <c r="U112" s="22"/>
      <c r="V112" s="22"/>
      <c r="W112" s="22"/>
      <c r="X112" s="22"/>
      <c r="Y112" s="22"/>
      <c r="Z112" s="22"/>
      <c r="AA112" s="22"/>
      <c r="AB112" s="22"/>
      <c r="AC112" s="22"/>
      <c r="AD112" s="22"/>
      <c r="AE112" s="22"/>
      <c r="AF112" s="22"/>
      <c r="AG112" s="22"/>
      <c r="AH112" s="22"/>
      <c r="AI112" s="22"/>
      <c r="AJ112" s="22"/>
    </row>
    <row r="113" spans="2:36" s="21" customFormat="1" ht="26.25" customHeight="1" x14ac:dyDescent="0.3">
      <c r="B113" s="42">
        <v>110</v>
      </c>
      <c r="C113" s="52"/>
      <c r="D113" s="52"/>
      <c r="E113" s="53"/>
      <c r="F113" s="54"/>
      <c r="G113" s="54"/>
      <c r="H113" s="52"/>
      <c r="I113" s="53"/>
      <c r="J113" s="53"/>
      <c r="K113" s="55"/>
      <c r="L113" s="56"/>
      <c r="M113" s="56"/>
      <c r="N113" s="57" t="str">
        <f>IF(I113="","",
IF(AND(Percentis!$I$6&gt;=B113,I113&gt;=9,M113="SIM",L113="SIM",OR(H113="Avaliação Regular",H113="Ponderação curricular")),"Excelente",
IF(AND(Percentis!$I$6&gt;=B113,I113&gt;=9,M113="SIM",H113="Ponderação curricular - DLR 17/2010/M"),"Excelente",
IF(AND(COUNTIF($N$4:N112,"Excelente")&lt;Percentis!$I$6,COUNTIF($N$4:N112,"Excelente")+COUNTIF($N$4:N112,"Muito Bom")&lt;Percentis!$J$6,I113&gt;=PERCENTILE($I$4:$I$153,0.75),OR(L113="SIM",AND(H113="Ponderação Curricular - DLR 17/2010/M",I113&gt;=9),AND(H113="Avaliação regular",H113="Ponderação Curricular",L113="SIM"))),"Excelente",
IF(AND(H113&lt;&gt;"Procedimento especial",H113&lt;&gt;"Bom administrativo",I113&gt;=8,M113="SIM",COUNTIF($N$4:N112,"Excelente")+COUNTIF($N$4:N112,"Muito Bom")&lt;Percentis!$J$6),"Muito Bom",
IF(AND(Percentis!$J$6&gt;=B113,I113&gt;=8,M113="SIM",OR(H113&lt;&gt;"Procedimento especial",H113="Bom administrativo")),"Muito Bom",
"Bom"))))))</f>
        <v/>
      </c>
      <c r="O113" s="20"/>
      <c r="Q113" s="22"/>
      <c r="R113" s="22"/>
      <c r="S113" s="22"/>
      <c r="T113" s="22"/>
      <c r="U113" s="22"/>
      <c r="V113" s="22"/>
      <c r="W113" s="22"/>
      <c r="X113" s="22"/>
      <c r="Y113" s="22"/>
      <c r="Z113" s="22"/>
      <c r="AA113" s="22"/>
      <c r="AB113" s="22"/>
      <c r="AC113" s="22"/>
      <c r="AD113" s="22"/>
      <c r="AE113" s="22"/>
      <c r="AF113" s="22"/>
      <c r="AG113" s="22"/>
      <c r="AH113" s="22"/>
      <c r="AI113" s="22"/>
      <c r="AJ113" s="22"/>
    </row>
    <row r="114" spans="2:36" s="21" customFormat="1" ht="26.25" customHeight="1" x14ac:dyDescent="0.3">
      <c r="B114" s="42">
        <v>111</v>
      </c>
      <c r="C114" s="52"/>
      <c r="D114" s="52"/>
      <c r="E114" s="53"/>
      <c r="F114" s="54"/>
      <c r="G114" s="54"/>
      <c r="H114" s="52"/>
      <c r="I114" s="53"/>
      <c r="J114" s="53"/>
      <c r="K114" s="55"/>
      <c r="L114" s="56"/>
      <c r="M114" s="56"/>
      <c r="N114" s="57" t="str">
        <f>IF(I114="","",
IF(AND(Percentis!$I$6&gt;=B114,I114&gt;=9,M114="SIM",L114="SIM",OR(H114="Avaliação Regular",H114="Ponderação curricular")),"Excelente",
IF(AND(Percentis!$I$6&gt;=B114,I114&gt;=9,M114="SIM",H114="Ponderação curricular - DLR 17/2010/M"),"Excelente",
IF(AND(COUNTIF($N$4:N113,"Excelente")&lt;Percentis!$I$6,COUNTIF($N$4:N113,"Excelente")+COUNTIF($N$4:N113,"Muito Bom")&lt;Percentis!$J$6,I114&gt;=PERCENTILE($I$4:$I$153,0.75),OR(L114="SIM",AND(H114="Ponderação Curricular - DLR 17/2010/M",I114&gt;=9),AND(H114="Avaliação regular",H114="Ponderação Curricular",L114="SIM"))),"Excelente",
IF(AND(H114&lt;&gt;"Procedimento especial",H114&lt;&gt;"Bom administrativo",I114&gt;=8,M114="SIM",COUNTIF($N$4:N113,"Excelente")+COUNTIF($N$4:N113,"Muito Bom")&lt;Percentis!$J$6),"Muito Bom",
IF(AND(Percentis!$J$6&gt;=B114,I114&gt;=8,M114="SIM",OR(H114&lt;&gt;"Procedimento especial",H114="Bom administrativo")),"Muito Bom",
"Bom"))))))</f>
        <v/>
      </c>
      <c r="O114" s="20"/>
      <c r="Q114" s="22"/>
      <c r="R114" s="22"/>
      <c r="S114" s="22"/>
      <c r="T114" s="22"/>
      <c r="U114" s="22"/>
      <c r="V114" s="22"/>
      <c r="W114" s="22"/>
      <c r="X114" s="22"/>
      <c r="Y114" s="22"/>
      <c r="Z114" s="22"/>
      <c r="AA114" s="22"/>
      <c r="AB114" s="22"/>
      <c r="AC114" s="22"/>
      <c r="AD114" s="22"/>
      <c r="AE114" s="22"/>
      <c r="AF114" s="22"/>
      <c r="AG114" s="22"/>
      <c r="AH114" s="22"/>
      <c r="AI114" s="22"/>
      <c r="AJ114" s="22"/>
    </row>
    <row r="115" spans="2:36" s="21" customFormat="1" ht="26.25" customHeight="1" x14ac:dyDescent="0.3">
      <c r="B115" s="42">
        <v>112</v>
      </c>
      <c r="C115" s="52"/>
      <c r="D115" s="52"/>
      <c r="E115" s="53"/>
      <c r="F115" s="54"/>
      <c r="G115" s="54"/>
      <c r="H115" s="52"/>
      <c r="I115" s="53"/>
      <c r="J115" s="53"/>
      <c r="K115" s="55"/>
      <c r="L115" s="56"/>
      <c r="M115" s="56"/>
      <c r="N115" s="57" t="str">
        <f>IF(I115="","",
IF(AND(Percentis!$I$6&gt;=B115,I115&gt;=9,M115="SIM",L115="SIM",OR(H115="Avaliação Regular",H115="Ponderação curricular")),"Excelente",
IF(AND(Percentis!$I$6&gt;=B115,I115&gt;=9,M115="SIM",H115="Ponderação curricular - DLR 17/2010/M"),"Excelente",
IF(AND(COUNTIF($N$4:N114,"Excelente")&lt;Percentis!$I$6,COUNTIF($N$4:N114,"Excelente")+COUNTIF($N$4:N114,"Muito Bom")&lt;Percentis!$J$6,I115&gt;=PERCENTILE($I$4:$I$153,0.75),OR(L115="SIM",AND(H115="Ponderação Curricular - DLR 17/2010/M",I115&gt;=9),AND(H115="Avaliação regular",H115="Ponderação Curricular",L115="SIM"))),"Excelente",
IF(AND(H115&lt;&gt;"Procedimento especial",H115&lt;&gt;"Bom administrativo",I115&gt;=8,M115="SIM",COUNTIF($N$4:N114,"Excelente")+COUNTIF($N$4:N114,"Muito Bom")&lt;Percentis!$J$6),"Muito Bom",
IF(AND(Percentis!$J$6&gt;=B115,I115&gt;=8,M115="SIM",OR(H115&lt;&gt;"Procedimento especial",H115="Bom administrativo")),"Muito Bom",
"Bom"))))))</f>
        <v/>
      </c>
      <c r="O115" s="20"/>
      <c r="Q115" s="22"/>
      <c r="R115" s="22"/>
      <c r="S115" s="22"/>
      <c r="T115" s="22"/>
      <c r="U115" s="22"/>
      <c r="V115" s="22"/>
      <c r="W115" s="22"/>
      <c r="X115" s="22"/>
      <c r="Y115" s="22"/>
      <c r="Z115" s="22"/>
      <c r="AA115" s="22"/>
      <c r="AB115" s="22"/>
      <c r="AC115" s="22"/>
      <c r="AD115" s="22"/>
      <c r="AE115" s="22"/>
      <c r="AF115" s="22"/>
      <c r="AG115" s="22"/>
      <c r="AH115" s="22"/>
      <c r="AI115" s="22"/>
      <c r="AJ115" s="22"/>
    </row>
    <row r="116" spans="2:36" s="21" customFormat="1" ht="26.25" customHeight="1" x14ac:dyDescent="0.3">
      <c r="B116" s="42">
        <v>113</v>
      </c>
      <c r="C116" s="52"/>
      <c r="D116" s="52"/>
      <c r="E116" s="53"/>
      <c r="F116" s="54"/>
      <c r="G116" s="54"/>
      <c r="H116" s="52"/>
      <c r="I116" s="53"/>
      <c r="J116" s="53"/>
      <c r="K116" s="55"/>
      <c r="L116" s="56"/>
      <c r="M116" s="56"/>
      <c r="N116" s="57" t="str">
        <f>IF(I116="","",
IF(AND(Percentis!$I$6&gt;=B116,I116&gt;=9,M116="SIM",L116="SIM",OR(H116="Avaliação Regular",H116="Ponderação curricular")),"Excelente",
IF(AND(Percentis!$I$6&gt;=B116,I116&gt;=9,M116="SIM",H116="Ponderação curricular - DLR 17/2010/M"),"Excelente",
IF(AND(COUNTIF($N$4:N115,"Excelente")&lt;Percentis!$I$6,COUNTIF($N$4:N115,"Excelente")+COUNTIF($N$4:N115,"Muito Bom")&lt;Percentis!$J$6,I116&gt;=PERCENTILE($I$4:$I$153,0.75),OR(L116="SIM",AND(H116="Ponderação Curricular - DLR 17/2010/M",I116&gt;=9),AND(H116="Avaliação regular",H116="Ponderação Curricular",L116="SIM"))),"Excelente",
IF(AND(H116&lt;&gt;"Procedimento especial",H116&lt;&gt;"Bom administrativo",I116&gt;=8,M116="SIM",COUNTIF($N$4:N115,"Excelente")+COUNTIF($N$4:N115,"Muito Bom")&lt;Percentis!$J$6),"Muito Bom",
IF(AND(Percentis!$J$6&gt;=B116,I116&gt;=8,M116="SIM",OR(H116&lt;&gt;"Procedimento especial",H116="Bom administrativo")),"Muito Bom",
"Bom"))))))</f>
        <v/>
      </c>
      <c r="O116" s="20"/>
      <c r="Q116" s="22"/>
      <c r="R116" s="22"/>
      <c r="S116" s="22"/>
      <c r="T116" s="22"/>
      <c r="U116" s="22"/>
      <c r="V116" s="22"/>
      <c r="W116" s="22"/>
      <c r="X116" s="22"/>
      <c r="Y116" s="22"/>
      <c r="Z116" s="22"/>
      <c r="AA116" s="22"/>
      <c r="AB116" s="22"/>
      <c r="AC116" s="22"/>
      <c r="AD116" s="22"/>
      <c r="AE116" s="22"/>
      <c r="AF116" s="22"/>
      <c r="AG116" s="22"/>
      <c r="AH116" s="22"/>
      <c r="AI116" s="22"/>
      <c r="AJ116" s="22"/>
    </row>
    <row r="117" spans="2:36" s="21" customFormat="1" ht="26.25" customHeight="1" x14ac:dyDescent="0.3">
      <c r="B117" s="42">
        <v>114</v>
      </c>
      <c r="C117" s="52"/>
      <c r="D117" s="52"/>
      <c r="E117" s="53"/>
      <c r="F117" s="54"/>
      <c r="G117" s="54"/>
      <c r="H117" s="52"/>
      <c r="I117" s="53"/>
      <c r="J117" s="53"/>
      <c r="K117" s="55"/>
      <c r="L117" s="56"/>
      <c r="M117" s="56"/>
      <c r="N117" s="57" t="str">
        <f>IF(I117="","",
IF(AND(Percentis!$I$6&gt;=B117,I117&gt;=9,M117="SIM",L117="SIM",OR(H117="Avaliação Regular",H117="Ponderação curricular")),"Excelente",
IF(AND(Percentis!$I$6&gt;=B117,I117&gt;=9,M117="SIM",H117="Ponderação curricular - DLR 17/2010/M"),"Excelente",
IF(AND(COUNTIF($N$4:N116,"Excelente")&lt;Percentis!$I$6,COUNTIF($N$4:N116,"Excelente")+COUNTIF($N$4:N116,"Muito Bom")&lt;Percentis!$J$6,I117&gt;=PERCENTILE($I$4:$I$153,0.75),OR(L117="SIM",AND(H117="Ponderação Curricular - DLR 17/2010/M",I117&gt;=9),AND(H117="Avaliação regular",H117="Ponderação Curricular",L117="SIM"))),"Excelente",
IF(AND(H117&lt;&gt;"Procedimento especial",H117&lt;&gt;"Bom administrativo",I117&gt;=8,M117="SIM",COUNTIF($N$4:N116,"Excelente")+COUNTIF($N$4:N116,"Muito Bom")&lt;Percentis!$J$6),"Muito Bom",
IF(AND(Percentis!$J$6&gt;=B117,I117&gt;=8,M117="SIM",OR(H117&lt;&gt;"Procedimento especial",H117="Bom administrativo")),"Muito Bom",
"Bom"))))))</f>
        <v/>
      </c>
      <c r="O117" s="20"/>
      <c r="Q117" s="22"/>
      <c r="R117" s="22"/>
      <c r="S117" s="22"/>
      <c r="T117" s="22"/>
      <c r="U117" s="22"/>
      <c r="V117" s="22"/>
      <c r="W117" s="22"/>
      <c r="X117" s="22"/>
      <c r="Y117" s="22"/>
      <c r="Z117" s="22"/>
      <c r="AA117" s="22"/>
      <c r="AB117" s="22"/>
      <c r="AC117" s="22"/>
      <c r="AD117" s="22"/>
      <c r="AE117" s="22"/>
      <c r="AF117" s="22"/>
      <c r="AG117" s="22"/>
      <c r="AH117" s="22"/>
      <c r="AI117" s="22"/>
      <c r="AJ117" s="22"/>
    </row>
    <row r="118" spans="2:36" s="21" customFormat="1" ht="26.25" customHeight="1" x14ac:dyDescent="0.3">
      <c r="B118" s="42">
        <v>115</v>
      </c>
      <c r="C118" s="52"/>
      <c r="D118" s="52"/>
      <c r="E118" s="53"/>
      <c r="F118" s="54"/>
      <c r="G118" s="54"/>
      <c r="H118" s="52"/>
      <c r="I118" s="53"/>
      <c r="J118" s="53"/>
      <c r="K118" s="55"/>
      <c r="L118" s="56"/>
      <c r="M118" s="56"/>
      <c r="N118" s="57" t="str">
        <f>IF(I118="","",
IF(AND(Percentis!$I$6&gt;=B118,I118&gt;=9,M118="SIM",L118="SIM",OR(H118="Avaliação Regular",H118="Ponderação curricular")),"Excelente",
IF(AND(Percentis!$I$6&gt;=B118,I118&gt;=9,M118="SIM",H118="Ponderação curricular - DLR 17/2010/M"),"Excelente",
IF(AND(COUNTIF($N$4:N117,"Excelente")&lt;Percentis!$I$6,COUNTIF($N$4:N117,"Excelente")+COUNTIF($N$4:N117,"Muito Bom")&lt;Percentis!$J$6,I118&gt;=PERCENTILE($I$4:$I$153,0.75),OR(L118="SIM",AND(H118="Ponderação Curricular - DLR 17/2010/M",I118&gt;=9),AND(H118="Avaliação regular",H118="Ponderação Curricular",L118="SIM"))),"Excelente",
IF(AND(H118&lt;&gt;"Procedimento especial",H118&lt;&gt;"Bom administrativo",I118&gt;=8,M118="SIM",COUNTIF($N$4:N117,"Excelente")+COUNTIF($N$4:N117,"Muito Bom")&lt;Percentis!$J$6),"Muito Bom",
IF(AND(Percentis!$J$6&gt;=B118,I118&gt;=8,M118="SIM",OR(H118&lt;&gt;"Procedimento especial",H118="Bom administrativo")),"Muito Bom",
"Bom"))))))</f>
        <v/>
      </c>
      <c r="O118" s="20"/>
      <c r="Q118" s="22"/>
      <c r="R118" s="22"/>
      <c r="S118" s="22"/>
      <c r="T118" s="22"/>
      <c r="U118" s="22"/>
      <c r="V118" s="22"/>
      <c r="W118" s="22"/>
      <c r="X118" s="22"/>
      <c r="Y118" s="22"/>
      <c r="Z118" s="22"/>
      <c r="AA118" s="22"/>
      <c r="AB118" s="22"/>
      <c r="AC118" s="22"/>
      <c r="AD118" s="22"/>
      <c r="AE118" s="22"/>
      <c r="AF118" s="22"/>
      <c r="AG118" s="22"/>
      <c r="AH118" s="22"/>
      <c r="AI118" s="22"/>
      <c r="AJ118" s="22"/>
    </row>
    <row r="119" spans="2:36" s="21" customFormat="1" ht="26.25" customHeight="1" x14ac:dyDescent="0.3">
      <c r="B119" s="42">
        <v>116</v>
      </c>
      <c r="C119" s="52"/>
      <c r="D119" s="52"/>
      <c r="E119" s="53"/>
      <c r="F119" s="54"/>
      <c r="G119" s="54"/>
      <c r="H119" s="52"/>
      <c r="I119" s="53"/>
      <c r="J119" s="53"/>
      <c r="K119" s="55"/>
      <c r="L119" s="56"/>
      <c r="M119" s="56"/>
      <c r="N119" s="57" t="str">
        <f>IF(I119="","",
IF(AND(Percentis!$I$6&gt;=B119,I119&gt;=9,M119="SIM",L119="SIM",OR(H119="Avaliação Regular",H119="Ponderação curricular")),"Excelente",
IF(AND(Percentis!$I$6&gt;=B119,I119&gt;=9,M119="SIM",H119="Ponderação curricular - DLR 17/2010/M"),"Excelente",
IF(AND(COUNTIF($N$4:N118,"Excelente")&lt;Percentis!$I$6,COUNTIF($N$4:N118,"Excelente")+COUNTIF($N$4:N118,"Muito Bom")&lt;Percentis!$J$6,I119&gt;=PERCENTILE($I$4:$I$153,0.75),OR(L119="SIM",AND(H119="Ponderação Curricular - DLR 17/2010/M",I119&gt;=9),AND(H119="Avaliação regular",H119="Ponderação Curricular",L119="SIM"))),"Excelente",
IF(AND(H119&lt;&gt;"Procedimento especial",H119&lt;&gt;"Bom administrativo",I119&gt;=8,M119="SIM",COUNTIF($N$4:N118,"Excelente")+COUNTIF($N$4:N118,"Muito Bom")&lt;Percentis!$J$6),"Muito Bom",
IF(AND(Percentis!$J$6&gt;=B119,I119&gt;=8,M119="SIM",OR(H119&lt;&gt;"Procedimento especial",H119="Bom administrativo")),"Muito Bom",
"Bom"))))))</f>
        <v/>
      </c>
      <c r="O119" s="20"/>
      <c r="Q119" s="22"/>
      <c r="R119" s="22"/>
      <c r="S119" s="22"/>
      <c r="T119" s="22"/>
      <c r="U119" s="22"/>
      <c r="V119" s="22"/>
      <c r="W119" s="22"/>
      <c r="X119" s="22"/>
      <c r="Y119" s="22"/>
      <c r="Z119" s="22"/>
      <c r="AA119" s="22"/>
      <c r="AB119" s="22"/>
      <c r="AC119" s="22"/>
      <c r="AD119" s="22"/>
      <c r="AE119" s="22"/>
      <c r="AF119" s="22"/>
      <c r="AG119" s="22"/>
      <c r="AH119" s="22"/>
      <c r="AI119" s="22"/>
      <c r="AJ119" s="22"/>
    </row>
    <row r="120" spans="2:36" s="21" customFormat="1" ht="26.25" customHeight="1" x14ac:dyDescent="0.3">
      <c r="B120" s="42">
        <v>117</v>
      </c>
      <c r="C120" s="52"/>
      <c r="D120" s="52"/>
      <c r="E120" s="53"/>
      <c r="F120" s="54"/>
      <c r="G120" s="54"/>
      <c r="H120" s="52"/>
      <c r="I120" s="53"/>
      <c r="J120" s="53"/>
      <c r="K120" s="55"/>
      <c r="L120" s="56"/>
      <c r="M120" s="56"/>
      <c r="N120" s="57" t="str">
        <f>IF(I120="","",
IF(AND(Percentis!$I$6&gt;=B120,I120&gt;=9,M120="SIM",L120="SIM",OR(H120="Avaliação Regular",H120="Ponderação curricular")),"Excelente",
IF(AND(Percentis!$I$6&gt;=B120,I120&gt;=9,M120="SIM",H120="Ponderação curricular - DLR 17/2010/M"),"Excelente",
IF(AND(COUNTIF($N$4:N119,"Excelente")&lt;Percentis!$I$6,COUNTIF($N$4:N119,"Excelente")+COUNTIF($N$4:N119,"Muito Bom")&lt;Percentis!$J$6,I120&gt;=PERCENTILE($I$4:$I$153,0.75),OR(L120="SIM",AND(H120="Ponderação Curricular - DLR 17/2010/M",I120&gt;=9),AND(H120="Avaliação regular",H120="Ponderação Curricular",L120="SIM"))),"Excelente",
IF(AND(H120&lt;&gt;"Procedimento especial",H120&lt;&gt;"Bom administrativo",I120&gt;=8,M120="SIM",COUNTIF($N$4:N119,"Excelente")+COUNTIF($N$4:N119,"Muito Bom")&lt;Percentis!$J$6),"Muito Bom",
IF(AND(Percentis!$J$6&gt;=B120,I120&gt;=8,M120="SIM",OR(H120&lt;&gt;"Procedimento especial",H120="Bom administrativo")),"Muito Bom",
"Bom"))))))</f>
        <v/>
      </c>
      <c r="O120" s="20"/>
      <c r="Q120" s="22"/>
      <c r="R120" s="22"/>
      <c r="S120" s="22"/>
      <c r="T120" s="22"/>
      <c r="U120" s="22"/>
      <c r="V120" s="22"/>
      <c r="W120" s="22"/>
      <c r="X120" s="22"/>
      <c r="Y120" s="22"/>
      <c r="Z120" s="22"/>
      <c r="AA120" s="22"/>
      <c r="AB120" s="22"/>
      <c r="AC120" s="22"/>
      <c r="AD120" s="22"/>
      <c r="AE120" s="22"/>
      <c r="AF120" s="22"/>
      <c r="AG120" s="22"/>
      <c r="AH120" s="22"/>
      <c r="AI120" s="22"/>
      <c r="AJ120" s="22"/>
    </row>
    <row r="121" spans="2:36" s="21" customFormat="1" ht="26.25" customHeight="1" x14ac:dyDescent="0.3">
      <c r="B121" s="42">
        <v>118</v>
      </c>
      <c r="C121" s="52"/>
      <c r="D121" s="52"/>
      <c r="E121" s="53"/>
      <c r="F121" s="54"/>
      <c r="G121" s="54"/>
      <c r="H121" s="52"/>
      <c r="I121" s="53"/>
      <c r="J121" s="53"/>
      <c r="K121" s="55"/>
      <c r="L121" s="56"/>
      <c r="M121" s="56"/>
      <c r="N121" s="57" t="str">
        <f>IF(I121="","",
IF(AND(Percentis!$I$6&gt;=B121,I121&gt;=9,M121="SIM",L121="SIM",OR(H121="Avaliação Regular",H121="Ponderação curricular")),"Excelente",
IF(AND(Percentis!$I$6&gt;=B121,I121&gt;=9,M121="SIM",H121="Ponderação curricular - DLR 17/2010/M"),"Excelente",
IF(AND(COUNTIF($N$4:N120,"Excelente")&lt;Percentis!$I$6,COUNTIF($N$4:N120,"Excelente")+COUNTIF($N$4:N120,"Muito Bom")&lt;Percentis!$J$6,I121&gt;=PERCENTILE($I$4:$I$153,0.75),OR(L121="SIM",AND(H121="Ponderação Curricular - DLR 17/2010/M",I121&gt;=9),AND(H121="Avaliação regular",H121="Ponderação Curricular",L121="SIM"))),"Excelente",
IF(AND(H121&lt;&gt;"Procedimento especial",H121&lt;&gt;"Bom administrativo",I121&gt;=8,M121="SIM",COUNTIF($N$4:N120,"Excelente")+COUNTIF($N$4:N120,"Muito Bom")&lt;Percentis!$J$6),"Muito Bom",
IF(AND(Percentis!$J$6&gt;=B121,I121&gt;=8,M121="SIM",OR(H121&lt;&gt;"Procedimento especial",H121="Bom administrativo")),"Muito Bom",
"Bom"))))))</f>
        <v/>
      </c>
      <c r="O121" s="20"/>
      <c r="Q121" s="22"/>
      <c r="R121" s="22"/>
      <c r="S121" s="22"/>
      <c r="T121" s="22"/>
      <c r="U121" s="22"/>
      <c r="V121" s="22"/>
      <c r="W121" s="22"/>
      <c r="X121" s="22"/>
      <c r="Y121" s="22"/>
      <c r="Z121" s="22"/>
      <c r="AA121" s="22"/>
      <c r="AB121" s="22"/>
      <c r="AC121" s="22"/>
      <c r="AD121" s="22"/>
      <c r="AE121" s="22"/>
      <c r="AF121" s="22"/>
      <c r="AG121" s="22"/>
      <c r="AH121" s="22"/>
      <c r="AI121" s="22"/>
      <c r="AJ121" s="22"/>
    </row>
    <row r="122" spans="2:36" s="21" customFormat="1" ht="26.25" customHeight="1" x14ac:dyDescent="0.3">
      <c r="B122" s="42">
        <v>119</v>
      </c>
      <c r="C122" s="52"/>
      <c r="D122" s="52"/>
      <c r="E122" s="53"/>
      <c r="F122" s="54"/>
      <c r="G122" s="54"/>
      <c r="H122" s="52"/>
      <c r="I122" s="53"/>
      <c r="J122" s="53"/>
      <c r="K122" s="55"/>
      <c r="L122" s="56"/>
      <c r="M122" s="56"/>
      <c r="N122" s="57" t="str">
        <f>IF(I122="","",
IF(AND(Percentis!$I$6&gt;=B122,I122&gt;=9,M122="SIM",L122="SIM",OR(H122="Avaliação Regular",H122="Ponderação curricular")),"Excelente",
IF(AND(Percentis!$I$6&gt;=B122,I122&gt;=9,M122="SIM",H122="Ponderação curricular - DLR 17/2010/M"),"Excelente",
IF(AND(COUNTIF($N$4:N121,"Excelente")&lt;Percentis!$I$6,COUNTIF($N$4:N121,"Excelente")+COUNTIF($N$4:N121,"Muito Bom")&lt;Percentis!$J$6,I122&gt;=PERCENTILE($I$4:$I$153,0.75),OR(L122="SIM",AND(H122="Ponderação Curricular - DLR 17/2010/M",I122&gt;=9),AND(H122="Avaliação regular",H122="Ponderação Curricular",L122="SIM"))),"Excelente",
IF(AND(H122&lt;&gt;"Procedimento especial",H122&lt;&gt;"Bom administrativo",I122&gt;=8,M122="SIM",COUNTIF($N$4:N121,"Excelente")+COUNTIF($N$4:N121,"Muito Bom")&lt;Percentis!$J$6),"Muito Bom",
IF(AND(Percentis!$J$6&gt;=B122,I122&gt;=8,M122="SIM",OR(H122&lt;&gt;"Procedimento especial",H122="Bom administrativo")),"Muito Bom",
"Bom"))))))</f>
        <v/>
      </c>
      <c r="O122" s="20"/>
      <c r="Q122" s="22"/>
      <c r="R122" s="22"/>
      <c r="S122" s="22"/>
      <c r="T122" s="22"/>
      <c r="U122" s="22"/>
      <c r="V122" s="22"/>
      <c r="W122" s="22"/>
      <c r="X122" s="22"/>
      <c r="Y122" s="22"/>
      <c r="Z122" s="22"/>
      <c r="AA122" s="22"/>
      <c r="AB122" s="22"/>
      <c r="AC122" s="22"/>
      <c r="AD122" s="22"/>
      <c r="AE122" s="22"/>
      <c r="AF122" s="22"/>
      <c r="AG122" s="22"/>
      <c r="AH122" s="22"/>
      <c r="AI122" s="22"/>
      <c r="AJ122" s="22"/>
    </row>
    <row r="123" spans="2:36" s="21" customFormat="1" ht="26.25" customHeight="1" x14ac:dyDescent="0.3">
      <c r="B123" s="42">
        <v>120</v>
      </c>
      <c r="C123" s="52"/>
      <c r="D123" s="52"/>
      <c r="E123" s="53"/>
      <c r="F123" s="54"/>
      <c r="G123" s="54"/>
      <c r="H123" s="52"/>
      <c r="I123" s="53"/>
      <c r="J123" s="53"/>
      <c r="K123" s="55"/>
      <c r="L123" s="56"/>
      <c r="M123" s="56"/>
      <c r="N123" s="57" t="str">
        <f>IF(I123="","",
IF(AND(Percentis!$I$6&gt;=B123,I123&gt;=9,M123="SIM",L123="SIM",OR(H123="Avaliação Regular",H123="Ponderação curricular")),"Excelente",
IF(AND(Percentis!$I$6&gt;=B123,I123&gt;=9,M123="SIM",H123="Ponderação curricular - DLR 17/2010/M"),"Excelente",
IF(AND(COUNTIF($N$4:N122,"Excelente")&lt;Percentis!$I$6,COUNTIF($N$4:N122,"Excelente")+COUNTIF($N$4:N122,"Muito Bom")&lt;Percentis!$J$6,I123&gt;=PERCENTILE($I$4:$I$153,0.75),OR(L123="SIM",AND(H123="Ponderação Curricular - DLR 17/2010/M",I123&gt;=9),AND(H123="Avaliação regular",H123="Ponderação Curricular",L123="SIM"))),"Excelente",
IF(AND(H123&lt;&gt;"Procedimento especial",H123&lt;&gt;"Bom administrativo",I123&gt;=8,M123="SIM",COUNTIF($N$4:N122,"Excelente")+COUNTIF($N$4:N122,"Muito Bom")&lt;Percentis!$J$6),"Muito Bom",
IF(AND(Percentis!$J$6&gt;=B123,I123&gt;=8,M123="SIM",OR(H123&lt;&gt;"Procedimento especial",H123="Bom administrativo")),"Muito Bom",
"Bom"))))))</f>
        <v/>
      </c>
      <c r="O123" s="20"/>
      <c r="Q123" s="22"/>
      <c r="R123" s="22"/>
      <c r="S123" s="22"/>
      <c r="T123" s="22"/>
      <c r="U123" s="22"/>
      <c r="V123" s="22"/>
      <c r="W123" s="22"/>
      <c r="X123" s="22"/>
      <c r="Y123" s="22"/>
      <c r="Z123" s="22"/>
      <c r="AA123" s="22"/>
      <c r="AB123" s="22"/>
      <c r="AC123" s="22"/>
      <c r="AD123" s="22"/>
      <c r="AE123" s="22"/>
      <c r="AF123" s="22"/>
      <c r="AG123" s="22"/>
      <c r="AH123" s="22"/>
      <c r="AI123" s="22"/>
      <c r="AJ123" s="22"/>
    </row>
    <row r="124" spans="2:36" s="21" customFormat="1" ht="26.25" customHeight="1" x14ac:dyDescent="0.3">
      <c r="B124" s="42">
        <v>121</v>
      </c>
      <c r="C124" s="52"/>
      <c r="D124" s="52"/>
      <c r="E124" s="53"/>
      <c r="F124" s="54"/>
      <c r="G124" s="54"/>
      <c r="H124" s="52"/>
      <c r="I124" s="53"/>
      <c r="J124" s="53"/>
      <c r="K124" s="55"/>
      <c r="L124" s="56"/>
      <c r="M124" s="56"/>
      <c r="N124" s="57" t="str">
        <f>IF(I124="","",
IF(AND(Percentis!$I$6&gt;=B124,I124&gt;=9,M124="SIM",L124="SIM",OR(H124="Avaliação Regular",H124="Ponderação curricular")),"Excelente",
IF(AND(Percentis!$I$6&gt;=B124,I124&gt;=9,M124="SIM",H124="Ponderação curricular - DLR 17/2010/M"),"Excelente",
IF(AND(COUNTIF($N$4:N123,"Excelente")&lt;Percentis!$I$6,COUNTIF($N$4:N123,"Excelente")+COUNTIF($N$4:N123,"Muito Bom")&lt;Percentis!$J$6,I124&gt;=PERCENTILE($I$4:$I$153,0.75),OR(L124="SIM",AND(H124="Ponderação Curricular - DLR 17/2010/M",I124&gt;=9),AND(H124="Avaliação regular",H124="Ponderação Curricular",L124="SIM"))),"Excelente",
IF(AND(H124&lt;&gt;"Procedimento especial",H124&lt;&gt;"Bom administrativo",I124&gt;=8,M124="SIM",COUNTIF($N$4:N123,"Excelente")+COUNTIF($N$4:N123,"Muito Bom")&lt;Percentis!$J$6),"Muito Bom",
IF(AND(Percentis!$J$6&gt;=B124,I124&gt;=8,M124="SIM",OR(H124&lt;&gt;"Procedimento especial",H124="Bom administrativo")),"Muito Bom",
"Bom"))))))</f>
        <v/>
      </c>
      <c r="O124" s="20"/>
      <c r="Q124" s="22"/>
      <c r="R124" s="22"/>
      <c r="S124" s="22"/>
      <c r="T124" s="22"/>
      <c r="U124" s="22"/>
      <c r="V124" s="22"/>
      <c r="W124" s="22"/>
      <c r="X124" s="22"/>
      <c r="Y124" s="22"/>
      <c r="Z124" s="22"/>
      <c r="AA124" s="22"/>
      <c r="AB124" s="22"/>
      <c r="AC124" s="22"/>
      <c r="AD124" s="22"/>
      <c r="AE124" s="22"/>
      <c r="AF124" s="22"/>
      <c r="AG124" s="22"/>
      <c r="AH124" s="22"/>
      <c r="AI124" s="22"/>
      <c r="AJ124" s="22"/>
    </row>
    <row r="125" spans="2:36" s="21" customFormat="1" ht="26.25" customHeight="1" x14ac:dyDescent="0.3">
      <c r="B125" s="42">
        <v>122</v>
      </c>
      <c r="C125" s="52"/>
      <c r="D125" s="52"/>
      <c r="E125" s="53"/>
      <c r="F125" s="54"/>
      <c r="G125" s="54"/>
      <c r="H125" s="52"/>
      <c r="I125" s="53"/>
      <c r="J125" s="53"/>
      <c r="K125" s="55"/>
      <c r="L125" s="56"/>
      <c r="M125" s="56"/>
      <c r="N125" s="57" t="str">
        <f>IF(I125="","",
IF(AND(Percentis!$I$6&gt;=B125,I125&gt;=9,M125="SIM",L125="SIM",OR(H125="Avaliação Regular",H125="Ponderação curricular")),"Excelente",
IF(AND(Percentis!$I$6&gt;=B125,I125&gt;=9,M125="SIM",H125="Ponderação curricular - DLR 17/2010/M"),"Excelente",
IF(AND(COUNTIF($N$4:N124,"Excelente")&lt;Percentis!$I$6,COUNTIF($N$4:N124,"Excelente")+COUNTIF($N$4:N124,"Muito Bom")&lt;Percentis!$J$6,I125&gt;=PERCENTILE($I$4:$I$153,0.75),OR(L125="SIM",AND(H125="Ponderação Curricular - DLR 17/2010/M",I125&gt;=9),AND(H125="Avaliação regular",H125="Ponderação Curricular",L125="SIM"))),"Excelente",
IF(AND(H125&lt;&gt;"Procedimento especial",H125&lt;&gt;"Bom administrativo",I125&gt;=8,M125="SIM",COUNTIF($N$4:N124,"Excelente")+COUNTIF($N$4:N124,"Muito Bom")&lt;Percentis!$J$6),"Muito Bom",
IF(AND(Percentis!$J$6&gt;=B125,I125&gt;=8,M125="SIM",OR(H125&lt;&gt;"Procedimento especial",H125="Bom administrativo")),"Muito Bom",
"Bom"))))))</f>
        <v/>
      </c>
      <c r="O125" s="20"/>
      <c r="Q125" s="22"/>
      <c r="R125" s="22"/>
      <c r="S125" s="22"/>
      <c r="T125" s="22"/>
      <c r="U125" s="22"/>
      <c r="V125" s="22"/>
      <c r="W125" s="22"/>
      <c r="X125" s="22"/>
      <c r="Y125" s="22"/>
      <c r="Z125" s="22"/>
      <c r="AA125" s="22"/>
      <c r="AB125" s="22"/>
      <c r="AC125" s="22"/>
      <c r="AD125" s="22"/>
      <c r="AE125" s="22"/>
      <c r="AF125" s="22"/>
      <c r="AG125" s="22"/>
      <c r="AH125" s="22"/>
      <c r="AI125" s="22"/>
      <c r="AJ125" s="22"/>
    </row>
    <row r="126" spans="2:36" s="21" customFormat="1" ht="26.25" customHeight="1" x14ac:dyDescent="0.3">
      <c r="B126" s="42">
        <v>123</v>
      </c>
      <c r="C126" s="52"/>
      <c r="D126" s="52"/>
      <c r="E126" s="53"/>
      <c r="F126" s="54"/>
      <c r="G126" s="54"/>
      <c r="H126" s="52"/>
      <c r="I126" s="53"/>
      <c r="J126" s="53"/>
      <c r="K126" s="55"/>
      <c r="L126" s="56"/>
      <c r="M126" s="56"/>
      <c r="N126" s="57" t="str">
        <f>IF(I126="","",
IF(AND(Percentis!$I$6&gt;=B126,I126&gt;=9,M126="SIM",L126="SIM",OR(H126="Avaliação Regular",H126="Ponderação curricular")),"Excelente",
IF(AND(Percentis!$I$6&gt;=B126,I126&gt;=9,M126="SIM",H126="Ponderação curricular - DLR 17/2010/M"),"Excelente",
IF(AND(COUNTIF($N$4:N125,"Excelente")&lt;Percentis!$I$6,COUNTIF($N$4:N125,"Excelente")+COUNTIF($N$4:N125,"Muito Bom")&lt;Percentis!$J$6,I126&gt;=PERCENTILE($I$4:$I$153,0.75),OR(L126="SIM",AND(H126="Ponderação Curricular - DLR 17/2010/M",I126&gt;=9),AND(H126="Avaliação regular",H126="Ponderação Curricular",L126="SIM"))),"Excelente",
IF(AND(H126&lt;&gt;"Procedimento especial",H126&lt;&gt;"Bom administrativo",I126&gt;=8,M126="SIM",COUNTIF($N$4:N125,"Excelente")+COUNTIF($N$4:N125,"Muito Bom")&lt;Percentis!$J$6),"Muito Bom",
IF(AND(Percentis!$J$6&gt;=B126,I126&gt;=8,M126="SIM",OR(H126&lt;&gt;"Procedimento especial",H126="Bom administrativo")),"Muito Bom",
"Bom"))))))</f>
        <v/>
      </c>
      <c r="O126" s="20"/>
      <c r="Q126" s="22"/>
      <c r="R126" s="22"/>
      <c r="S126" s="22"/>
      <c r="T126" s="22"/>
      <c r="U126" s="22"/>
      <c r="V126" s="22"/>
      <c r="W126" s="22"/>
      <c r="X126" s="22"/>
      <c r="Y126" s="22"/>
      <c r="Z126" s="22"/>
      <c r="AA126" s="22"/>
      <c r="AB126" s="22"/>
      <c r="AC126" s="22"/>
      <c r="AD126" s="22"/>
      <c r="AE126" s="22"/>
      <c r="AF126" s="22"/>
      <c r="AG126" s="22"/>
      <c r="AH126" s="22"/>
      <c r="AI126" s="22"/>
      <c r="AJ126" s="22"/>
    </row>
    <row r="127" spans="2:36" s="21" customFormat="1" ht="26.25" customHeight="1" x14ac:dyDescent="0.3">
      <c r="B127" s="42">
        <v>124</v>
      </c>
      <c r="C127" s="52"/>
      <c r="D127" s="52"/>
      <c r="E127" s="53"/>
      <c r="F127" s="54"/>
      <c r="G127" s="54"/>
      <c r="H127" s="52"/>
      <c r="I127" s="53"/>
      <c r="J127" s="53"/>
      <c r="K127" s="55"/>
      <c r="L127" s="56"/>
      <c r="M127" s="56"/>
      <c r="N127" s="57" t="str">
        <f>IF(I127="","",
IF(AND(Percentis!$I$6&gt;=B127,I127&gt;=9,M127="SIM",L127="SIM",OR(H127="Avaliação Regular",H127="Ponderação curricular")),"Excelente",
IF(AND(Percentis!$I$6&gt;=B127,I127&gt;=9,M127="SIM",H127="Ponderação curricular - DLR 17/2010/M"),"Excelente",
IF(AND(COUNTIF($N$4:N126,"Excelente")&lt;Percentis!$I$6,COUNTIF($N$4:N126,"Excelente")+COUNTIF($N$4:N126,"Muito Bom")&lt;Percentis!$J$6,I127&gt;=PERCENTILE($I$4:$I$153,0.75),OR(L127="SIM",AND(H127="Ponderação Curricular - DLR 17/2010/M",I127&gt;=9),AND(H127="Avaliação regular",H127="Ponderação Curricular",L127="SIM"))),"Excelente",
IF(AND(H127&lt;&gt;"Procedimento especial",H127&lt;&gt;"Bom administrativo",I127&gt;=8,M127="SIM",COUNTIF($N$4:N126,"Excelente")+COUNTIF($N$4:N126,"Muito Bom")&lt;Percentis!$J$6),"Muito Bom",
IF(AND(Percentis!$J$6&gt;=B127,I127&gt;=8,M127="SIM",OR(H127&lt;&gt;"Procedimento especial",H127="Bom administrativo")),"Muito Bom",
"Bom"))))))</f>
        <v/>
      </c>
      <c r="O127" s="20"/>
      <c r="Q127" s="22"/>
      <c r="R127" s="22"/>
      <c r="S127" s="22"/>
      <c r="T127" s="22"/>
      <c r="U127" s="22"/>
      <c r="V127" s="22"/>
      <c r="W127" s="22"/>
      <c r="X127" s="22"/>
      <c r="Y127" s="22"/>
      <c r="Z127" s="22"/>
      <c r="AA127" s="22"/>
      <c r="AB127" s="22"/>
      <c r="AC127" s="22"/>
      <c r="AD127" s="22"/>
      <c r="AE127" s="22"/>
      <c r="AF127" s="22"/>
      <c r="AG127" s="22"/>
      <c r="AH127" s="22"/>
      <c r="AI127" s="22"/>
      <c r="AJ127" s="22"/>
    </row>
    <row r="128" spans="2:36" s="21" customFormat="1" ht="26.25" customHeight="1" x14ac:dyDescent="0.3">
      <c r="B128" s="42">
        <v>125</v>
      </c>
      <c r="C128" s="52"/>
      <c r="D128" s="52"/>
      <c r="E128" s="53"/>
      <c r="F128" s="54"/>
      <c r="G128" s="54"/>
      <c r="H128" s="52"/>
      <c r="I128" s="53"/>
      <c r="J128" s="53"/>
      <c r="K128" s="55"/>
      <c r="L128" s="56"/>
      <c r="M128" s="56"/>
      <c r="N128" s="57" t="str">
        <f>IF(I128="","",
IF(AND(Percentis!$I$6&gt;=B128,I128&gt;=9,M128="SIM",L128="SIM",OR(H128="Avaliação Regular",H128="Ponderação curricular")),"Excelente",
IF(AND(Percentis!$I$6&gt;=B128,I128&gt;=9,M128="SIM",H128="Ponderação curricular - DLR 17/2010/M"),"Excelente",
IF(AND(COUNTIF($N$4:N127,"Excelente")&lt;Percentis!$I$6,COUNTIF($N$4:N127,"Excelente")+COUNTIF($N$4:N127,"Muito Bom")&lt;Percentis!$J$6,I128&gt;=PERCENTILE($I$4:$I$153,0.75),OR(L128="SIM",AND(H128="Ponderação Curricular - DLR 17/2010/M",I128&gt;=9),AND(H128="Avaliação regular",H128="Ponderação Curricular",L128="SIM"))),"Excelente",
IF(AND(H128&lt;&gt;"Procedimento especial",H128&lt;&gt;"Bom administrativo",I128&gt;=8,M128="SIM",COUNTIF($N$4:N127,"Excelente")+COUNTIF($N$4:N127,"Muito Bom")&lt;Percentis!$J$6),"Muito Bom",
IF(AND(Percentis!$J$6&gt;=B128,I128&gt;=8,M128="SIM",OR(H128&lt;&gt;"Procedimento especial",H128="Bom administrativo")),"Muito Bom",
"Bom"))))))</f>
        <v/>
      </c>
      <c r="O128" s="20"/>
      <c r="Q128" s="22"/>
      <c r="R128" s="22"/>
      <c r="S128" s="22"/>
      <c r="T128" s="22"/>
      <c r="U128" s="22"/>
      <c r="V128" s="22"/>
      <c r="W128" s="22"/>
      <c r="X128" s="22"/>
      <c r="Y128" s="22"/>
      <c r="Z128" s="22"/>
      <c r="AA128" s="22"/>
      <c r="AB128" s="22"/>
      <c r="AC128" s="22"/>
      <c r="AD128" s="22"/>
      <c r="AE128" s="22"/>
      <c r="AF128" s="22"/>
      <c r="AG128" s="22"/>
      <c r="AH128" s="22"/>
      <c r="AI128" s="22"/>
      <c r="AJ128" s="22"/>
    </row>
    <row r="129" spans="2:36" s="21" customFormat="1" ht="26.25" customHeight="1" x14ac:dyDescent="0.3">
      <c r="B129" s="42">
        <v>126</v>
      </c>
      <c r="C129" s="52"/>
      <c r="D129" s="52"/>
      <c r="E129" s="53"/>
      <c r="F129" s="54"/>
      <c r="G129" s="54"/>
      <c r="H129" s="52"/>
      <c r="I129" s="53"/>
      <c r="J129" s="53"/>
      <c r="K129" s="55"/>
      <c r="L129" s="56"/>
      <c r="M129" s="56"/>
      <c r="N129" s="57" t="str">
        <f>IF(I129="","",
IF(AND(Percentis!$I$6&gt;=B129,I129&gt;=9,M129="SIM",L129="SIM",OR(H129="Avaliação Regular",H129="Ponderação curricular")),"Excelente",
IF(AND(Percentis!$I$6&gt;=B129,I129&gt;=9,M129="SIM",H129="Ponderação curricular - DLR 17/2010/M"),"Excelente",
IF(AND(COUNTIF($N$4:N128,"Excelente")&lt;Percentis!$I$6,COUNTIF($N$4:N128,"Excelente")+COUNTIF($N$4:N128,"Muito Bom")&lt;Percentis!$J$6,I129&gt;=PERCENTILE($I$4:$I$153,0.75),OR(L129="SIM",AND(H129="Ponderação Curricular - DLR 17/2010/M",I129&gt;=9),AND(H129="Avaliação regular",H129="Ponderação Curricular",L129="SIM"))),"Excelente",
IF(AND(H129&lt;&gt;"Procedimento especial",H129&lt;&gt;"Bom administrativo",I129&gt;=8,M129="SIM",COUNTIF($N$4:N128,"Excelente")+COUNTIF($N$4:N128,"Muito Bom")&lt;Percentis!$J$6),"Muito Bom",
IF(AND(Percentis!$J$6&gt;=B129,I129&gt;=8,M129="SIM",OR(H129&lt;&gt;"Procedimento especial",H129="Bom administrativo")),"Muito Bom",
"Bom"))))))</f>
        <v/>
      </c>
      <c r="O129" s="20"/>
      <c r="Q129" s="22"/>
      <c r="R129" s="22"/>
      <c r="S129" s="22"/>
      <c r="T129" s="22"/>
      <c r="U129" s="22"/>
      <c r="V129" s="22"/>
      <c r="W129" s="22"/>
      <c r="X129" s="22"/>
      <c r="Y129" s="22"/>
      <c r="Z129" s="22"/>
      <c r="AA129" s="22"/>
      <c r="AB129" s="22"/>
      <c r="AC129" s="22"/>
      <c r="AD129" s="22"/>
      <c r="AE129" s="22"/>
      <c r="AF129" s="22"/>
      <c r="AG129" s="22"/>
      <c r="AH129" s="22"/>
      <c r="AI129" s="22"/>
      <c r="AJ129" s="22"/>
    </row>
    <row r="130" spans="2:36" s="21" customFormat="1" ht="26.25" customHeight="1" x14ac:dyDescent="0.3">
      <c r="B130" s="42">
        <v>127</v>
      </c>
      <c r="C130" s="52"/>
      <c r="D130" s="52"/>
      <c r="E130" s="53"/>
      <c r="F130" s="54"/>
      <c r="G130" s="54"/>
      <c r="H130" s="52"/>
      <c r="I130" s="53"/>
      <c r="J130" s="53"/>
      <c r="K130" s="55"/>
      <c r="L130" s="56"/>
      <c r="M130" s="56"/>
      <c r="N130" s="57" t="str">
        <f>IF(I130="","",
IF(AND(Percentis!$I$6&gt;=B130,I130&gt;=9,M130="SIM",L130="SIM",OR(H130="Avaliação Regular",H130="Ponderação curricular")),"Excelente",
IF(AND(Percentis!$I$6&gt;=B130,I130&gt;=9,M130="SIM",H130="Ponderação curricular - DLR 17/2010/M"),"Excelente",
IF(AND(COUNTIF($N$4:N129,"Excelente")&lt;Percentis!$I$6,COUNTIF($N$4:N129,"Excelente")+COUNTIF($N$4:N129,"Muito Bom")&lt;Percentis!$J$6,I130&gt;=PERCENTILE($I$4:$I$153,0.75),OR(L130="SIM",AND(H130="Ponderação Curricular - DLR 17/2010/M",I130&gt;=9),AND(H130="Avaliação regular",H130="Ponderação Curricular",L130="SIM"))),"Excelente",
IF(AND(H130&lt;&gt;"Procedimento especial",H130&lt;&gt;"Bom administrativo",I130&gt;=8,M130="SIM",COUNTIF($N$4:N129,"Excelente")+COUNTIF($N$4:N129,"Muito Bom")&lt;Percentis!$J$6),"Muito Bom",
IF(AND(Percentis!$J$6&gt;=B130,I130&gt;=8,M130="SIM",OR(H130&lt;&gt;"Procedimento especial",H130="Bom administrativo")),"Muito Bom",
"Bom"))))))</f>
        <v/>
      </c>
      <c r="O130" s="20"/>
      <c r="Q130" s="22"/>
      <c r="R130" s="22"/>
      <c r="S130" s="22"/>
      <c r="T130" s="22"/>
      <c r="U130" s="22"/>
      <c r="V130" s="22"/>
      <c r="W130" s="22"/>
      <c r="X130" s="22"/>
      <c r="Y130" s="22"/>
      <c r="Z130" s="22"/>
      <c r="AA130" s="22"/>
      <c r="AB130" s="22"/>
      <c r="AC130" s="22"/>
      <c r="AD130" s="22"/>
      <c r="AE130" s="22"/>
      <c r="AF130" s="22"/>
      <c r="AG130" s="22"/>
      <c r="AH130" s="22"/>
      <c r="AI130" s="22"/>
      <c r="AJ130" s="22"/>
    </row>
    <row r="131" spans="2:36" s="21" customFormat="1" ht="26.25" customHeight="1" x14ac:dyDescent="0.3">
      <c r="B131" s="42">
        <v>128</v>
      </c>
      <c r="C131" s="52"/>
      <c r="D131" s="52"/>
      <c r="E131" s="53"/>
      <c r="F131" s="54"/>
      <c r="G131" s="54"/>
      <c r="H131" s="52"/>
      <c r="I131" s="53"/>
      <c r="J131" s="53"/>
      <c r="K131" s="55"/>
      <c r="L131" s="56"/>
      <c r="M131" s="56"/>
      <c r="N131" s="57" t="str">
        <f>IF(I131="","",
IF(AND(Percentis!$I$6&gt;=B131,I131&gt;=9,M131="SIM",L131="SIM",OR(H131="Avaliação Regular",H131="Ponderação curricular")),"Excelente",
IF(AND(Percentis!$I$6&gt;=B131,I131&gt;=9,M131="SIM",H131="Ponderação curricular - DLR 17/2010/M"),"Excelente",
IF(AND(COUNTIF($N$4:N130,"Excelente")&lt;Percentis!$I$6,COUNTIF($N$4:N130,"Excelente")+COUNTIF($N$4:N130,"Muito Bom")&lt;Percentis!$J$6,I131&gt;=PERCENTILE($I$4:$I$153,0.75),OR(L131="SIM",AND(H131="Ponderação Curricular - DLR 17/2010/M",I131&gt;=9),AND(H131="Avaliação regular",H131="Ponderação Curricular",L131="SIM"))),"Excelente",
IF(AND(H131&lt;&gt;"Procedimento especial",H131&lt;&gt;"Bom administrativo",I131&gt;=8,M131="SIM",COUNTIF($N$4:N130,"Excelente")+COUNTIF($N$4:N130,"Muito Bom")&lt;Percentis!$J$6),"Muito Bom",
IF(AND(Percentis!$J$6&gt;=B131,I131&gt;=8,M131="SIM",OR(H131&lt;&gt;"Procedimento especial",H131="Bom administrativo")),"Muito Bom",
"Bom"))))))</f>
        <v/>
      </c>
      <c r="O131" s="20"/>
      <c r="Q131" s="22"/>
      <c r="R131" s="22"/>
      <c r="S131" s="22"/>
      <c r="T131" s="22"/>
      <c r="U131" s="22"/>
      <c r="V131" s="22"/>
      <c r="W131" s="22"/>
      <c r="X131" s="22"/>
      <c r="Y131" s="22"/>
      <c r="Z131" s="22"/>
      <c r="AA131" s="22"/>
      <c r="AB131" s="22"/>
      <c r="AC131" s="22"/>
      <c r="AD131" s="22"/>
      <c r="AE131" s="22"/>
      <c r="AF131" s="22"/>
      <c r="AG131" s="22"/>
      <c r="AH131" s="22"/>
      <c r="AI131" s="22"/>
      <c r="AJ131" s="22"/>
    </row>
    <row r="132" spans="2:36" s="21" customFormat="1" ht="26.25" customHeight="1" x14ac:dyDescent="0.3">
      <c r="B132" s="42">
        <v>129</v>
      </c>
      <c r="C132" s="52"/>
      <c r="D132" s="52"/>
      <c r="E132" s="53"/>
      <c r="F132" s="54"/>
      <c r="G132" s="54"/>
      <c r="H132" s="52"/>
      <c r="I132" s="53"/>
      <c r="J132" s="53"/>
      <c r="K132" s="55"/>
      <c r="L132" s="56"/>
      <c r="M132" s="56"/>
      <c r="N132" s="57" t="str">
        <f>IF(I132="","",
IF(AND(Percentis!$I$6&gt;=B132,I132&gt;=9,M132="SIM",L132="SIM",OR(H132="Avaliação Regular",H132="Ponderação curricular")),"Excelente",
IF(AND(Percentis!$I$6&gt;=B132,I132&gt;=9,M132="SIM",H132="Ponderação curricular - DLR 17/2010/M"),"Excelente",
IF(AND(COUNTIF($N$4:N131,"Excelente")&lt;Percentis!$I$6,COUNTIF($N$4:N131,"Excelente")+COUNTIF($N$4:N131,"Muito Bom")&lt;Percentis!$J$6,I132&gt;=PERCENTILE($I$4:$I$153,0.75),OR(L132="SIM",AND(H132="Ponderação Curricular - DLR 17/2010/M",I132&gt;=9),AND(H132="Avaliação regular",H132="Ponderação Curricular",L132="SIM"))),"Excelente",
IF(AND(H132&lt;&gt;"Procedimento especial",H132&lt;&gt;"Bom administrativo",I132&gt;=8,M132="SIM",COUNTIF($N$4:N131,"Excelente")+COUNTIF($N$4:N131,"Muito Bom")&lt;Percentis!$J$6),"Muito Bom",
IF(AND(Percentis!$J$6&gt;=B132,I132&gt;=8,M132="SIM",OR(H132&lt;&gt;"Procedimento especial",H132="Bom administrativo")),"Muito Bom",
"Bom"))))))</f>
        <v/>
      </c>
      <c r="O132" s="20"/>
      <c r="Q132" s="22"/>
      <c r="R132" s="22"/>
      <c r="S132" s="22"/>
      <c r="T132" s="22"/>
      <c r="U132" s="22"/>
      <c r="V132" s="22"/>
      <c r="W132" s="22"/>
      <c r="X132" s="22"/>
      <c r="Y132" s="22"/>
      <c r="Z132" s="22"/>
      <c r="AA132" s="22"/>
      <c r="AB132" s="22"/>
      <c r="AC132" s="22"/>
      <c r="AD132" s="22"/>
      <c r="AE132" s="22"/>
      <c r="AF132" s="22"/>
      <c r="AG132" s="22"/>
      <c r="AH132" s="22"/>
      <c r="AI132" s="22"/>
      <c r="AJ132" s="22"/>
    </row>
    <row r="133" spans="2:36" s="21" customFormat="1" ht="26.25" customHeight="1" x14ac:dyDescent="0.3">
      <c r="B133" s="42">
        <v>130</v>
      </c>
      <c r="C133" s="52"/>
      <c r="D133" s="52"/>
      <c r="E133" s="53"/>
      <c r="F133" s="54"/>
      <c r="G133" s="54"/>
      <c r="H133" s="52"/>
      <c r="I133" s="53"/>
      <c r="J133" s="53"/>
      <c r="K133" s="55"/>
      <c r="L133" s="56"/>
      <c r="M133" s="56"/>
      <c r="N133" s="57" t="str">
        <f>IF(I133="","",
IF(AND(Percentis!$I$6&gt;=B133,I133&gt;=9,M133="SIM",L133="SIM",OR(H133="Avaliação Regular",H133="Ponderação curricular")),"Excelente",
IF(AND(Percentis!$I$6&gt;=B133,I133&gt;=9,M133="SIM",H133="Ponderação curricular - DLR 17/2010/M"),"Excelente",
IF(AND(COUNTIF($N$4:N132,"Excelente")&lt;Percentis!$I$6,COUNTIF($N$4:N132,"Excelente")+COUNTIF($N$4:N132,"Muito Bom")&lt;Percentis!$J$6,I133&gt;=PERCENTILE($I$4:$I$153,0.75),OR(L133="SIM",AND(H133="Ponderação Curricular - DLR 17/2010/M",I133&gt;=9),AND(H133="Avaliação regular",H133="Ponderação Curricular",L133="SIM"))),"Excelente",
IF(AND(H133&lt;&gt;"Procedimento especial",H133&lt;&gt;"Bom administrativo",I133&gt;=8,M133="SIM",COUNTIF($N$4:N132,"Excelente")+COUNTIF($N$4:N132,"Muito Bom")&lt;Percentis!$J$6),"Muito Bom",
IF(AND(Percentis!$J$6&gt;=B133,I133&gt;=8,M133="SIM",OR(H133&lt;&gt;"Procedimento especial",H133="Bom administrativo")),"Muito Bom",
"Bom"))))))</f>
        <v/>
      </c>
      <c r="O133" s="20"/>
      <c r="Q133" s="22"/>
      <c r="R133" s="22"/>
      <c r="S133" s="22"/>
      <c r="T133" s="22"/>
      <c r="U133" s="22"/>
      <c r="V133" s="22"/>
      <c r="W133" s="22"/>
      <c r="X133" s="22"/>
      <c r="Y133" s="22"/>
      <c r="Z133" s="22"/>
      <c r="AA133" s="22"/>
      <c r="AB133" s="22"/>
      <c r="AC133" s="22"/>
      <c r="AD133" s="22"/>
      <c r="AE133" s="22"/>
      <c r="AF133" s="22"/>
      <c r="AG133" s="22"/>
      <c r="AH133" s="22"/>
      <c r="AI133" s="22"/>
      <c r="AJ133" s="22"/>
    </row>
    <row r="134" spans="2:36" s="21" customFormat="1" ht="26.25" customHeight="1" x14ac:dyDescent="0.3">
      <c r="B134" s="42">
        <v>131</v>
      </c>
      <c r="C134" s="52"/>
      <c r="D134" s="52"/>
      <c r="E134" s="53"/>
      <c r="F134" s="54"/>
      <c r="G134" s="54"/>
      <c r="H134" s="52"/>
      <c r="I134" s="53"/>
      <c r="J134" s="53"/>
      <c r="K134" s="55"/>
      <c r="L134" s="56"/>
      <c r="M134" s="56"/>
      <c r="N134" s="57" t="str">
        <f>IF(I134="","",
IF(AND(Percentis!$I$6&gt;=B134,I134&gt;=9,M134="SIM",L134="SIM",OR(H134="Avaliação Regular",H134="Ponderação curricular")),"Excelente",
IF(AND(Percentis!$I$6&gt;=B134,I134&gt;=9,M134="SIM",H134="Ponderação curricular - DLR 17/2010/M"),"Excelente",
IF(AND(COUNTIF($N$4:N133,"Excelente")&lt;Percentis!$I$6,COUNTIF($N$4:N133,"Excelente")+COUNTIF($N$4:N133,"Muito Bom")&lt;Percentis!$J$6,I134&gt;=PERCENTILE($I$4:$I$153,0.75),OR(L134="SIM",AND(H134="Ponderação Curricular - DLR 17/2010/M",I134&gt;=9),AND(H134="Avaliação regular",H134="Ponderação Curricular",L134="SIM"))),"Excelente",
IF(AND(H134&lt;&gt;"Procedimento especial",H134&lt;&gt;"Bom administrativo",I134&gt;=8,M134="SIM",COUNTIF($N$4:N133,"Excelente")+COUNTIF($N$4:N133,"Muito Bom")&lt;Percentis!$J$6),"Muito Bom",
IF(AND(Percentis!$J$6&gt;=B134,I134&gt;=8,M134="SIM",OR(H134&lt;&gt;"Procedimento especial",H134="Bom administrativo")),"Muito Bom",
"Bom"))))))</f>
        <v/>
      </c>
      <c r="O134" s="20"/>
      <c r="Q134" s="22"/>
      <c r="R134" s="22"/>
      <c r="S134" s="22"/>
      <c r="T134" s="22"/>
      <c r="U134" s="22"/>
      <c r="V134" s="22"/>
      <c r="W134" s="22"/>
      <c r="X134" s="22"/>
      <c r="Y134" s="22"/>
      <c r="Z134" s="22"/>
      <c r="AA134" s="22"/>
      <c r="AB134" s="22"/>
      <c r="AC134" s="22"/>
      <c r="AD134" s="22"/>
      <c r="AE134" s="22"/>
      <c r="AF134" s="22"/>
      <c r="AG134" s="22"/>
      <c r="AH134" s="22"/>
      <c r="AI134" s="22"/>
      <c r="AJ134" s="22"/>
    </row>
    <row r="135" spans="2:36" s="21" customFormat="1" ht="26.25" customHeight="1" x14ac:dyDescent="0.3">
      <c r="B135" s="42">
        <v>132</v>
      </c>
      <c r="C135" s="52"/>
      <c r="D135" s="52"/>
      <c r="E135" s="53"/>
      <c r="F135" s="54"/>
      <c r="G135" s="54"/>
      <c r="H135" s="52"/>
      <c r="I135" s="53"/>
      <c r="J135" s="53"/>
      <c r="K135" s="55"/>
      <c r="L135" s="56"/>
      <c r="M135" s="56"/>
      <c r="N135" s="57" t="str">
        <f>IF(I135="","",
IF(AND(Percentis!$I$6&gt;=B135,I135&gt;=9,M135="SIM",L135="SIM",OR(H135="Avaliação Regular",H135="Ponderação curricular")),"Excelente",
IF(AND(Percentis!$I$6&gt;=B135,I135&gt;=9,M135="SIM",H135="Ponderação curricular - DLR 17/2010/M"),"Excelente",
IF(AND(COUNTIF($N$4:N134,"Excelente")&lt;Percentis!$I$6,COUNTIF($N$4:N134,"Excelente")+COUNTIF($N$4:N134,"Muito Bom")&lt;Percentis!$J$6,I135&gt;=PERCENTILE($I$4:$I$153,0.75),OR(L135="SIM",AND(H135="Ponderação Curricular - DLR 17/2010/M",I135&gt;=9),AND(H135="Avaliação regular",H135="Ponderação Curricular",L135="SIM"))),"Excelente",
IF(AND(H135&lt;&gt;"Procedimento especial",H135&lt;&gt;"Bom administrativo",I135&gt;=8,M135="SIM",COUNTIF($N$4:N134,"Excelente")+COUNTIF($N$4:N134,"Muito Bom")&lt;Percentis!$J$6),"Muito Bom",
IF(AND(Percentis!$J$6&gt;=B135,I135&gt;=8,M135="SIM",OR(H135&lt;&gt;"Procedimento especial",H135="Bom administrativo")),"Muito Bom",
"Bom"))))))</f>
        <v/>
      </c>
      <c r="O135" s="20"/>
      <c r="Q135" s="22"/>
      <c r="R135" s="22"/>
      <c r="S135" s="22"/>
      <c r="T135" s="22"/>
      <c r="U135" s="22"/>
      <c r="V135" s="22"/>
      <c r="W135" s="22"/>
      <c r="X135" s="22"/>
      <c r="Y135" s="22"/>
      <c r="Z135" s="22"/>
      <c r="AA135" s="22"/>
      <c r="AB135" s="22"/>
      <c r="AC135" s="22"/>
      <c r="AD135" s="22"/>
      <c r="AE135" s="22"/>
      <c r="AF135" s="22"/>
      <c r="AG135" s="22"/>
      <c r="AH135" s="22"/>
      <c r="AI135" s="22"/>
      <c r="AJ135" s="22"/>
    </row>
    <row r="136" spans="2:36" s="21" customFormat="1" ht="26.25" customHeight="1" x14ac:dyDescent="0.3">
      <c r="B136" s="42">
        <v>133</v>
      </c>
      <c r="C136" s="52"/>
      <c r="D136" s="52"/>
      <c r="E136" s="53"/>
      <c r="F136" s="54"/>
      <c r="G136" s="54"/>
      <c r="H136" s="52"/>
      <c r="I136" s="53"/>
      <c r="J136" s="53"/>
      <c r="K136" s="55"/>
      <c r="L136" s="56"/>
      <c r="M136" s="56"/>
      <c r="N136" s="57" t="str">
        <f>IF(I136="","",
IF(AND(Percentis!$I$6&gt;=B136,I136&gt;=9,M136="SIM",L136="SIM",OR(H136="Avaliação Regular",H136="Ponderação curricular")),"Excelente",
IF(AND(Percentis!$I$6&gt;=B136,I136&gt;=9,M136="SIM",H136="Ponderação curricular - DLR 17/2010/M"),"Excelente",
IF(AND(COUNTIF($N$4:N135,"Excelente")&lt;Percentis!$I$6,COUNTIF($N$4:N135,"Excelente")+COUNTIF($N$4:N135,"Muito Bom")&lt;Percentis!$J$6,I136&gt;=PERCENTILE($I$4:$I$153,0.75),OR(L136="SIM",AND(H136="Ponderação Curricular - DLR 17/2010/M",I136&gt;=9),AND(H136="Avaliação regular",H136="Ponderação Curricular",L136="SIM"))),"Excelente",
IF(AND(H136&lt;&gt;"Procedimento especial",H136&lt;&gt;"Bom administrativo",I136&gt;=8,M136="SIM",COUNTIF($N$4:N135,"Excelente")+COUNTIF($N$4:N135,"Muito Bom")&lt;Percentis!$J$6),"Muito Bom",
IF(AND(Percentis!$J$6&gt;=B136,I136&gt;=8,M136="SIM",OR(H136&lt;&gt;"Procedimento especial",H136="Bom administrativo")),"Muito Bom",
"Bom"))))))</f>
        <v/>
      </c>
      <c r="O136" s="20"/>
      <c r="Q136" s="22"/>
      <c r="R136" s="22"/>
      <c r="S136" s="22"/>
      <c r="T136" s="22"/>
      <c r="U136" s="22"/>
      <c r="V136" s="22"/>
      <c r="W136" s="22"/>
      <c r="X136" s="22"/>
      <c r="Y136" s="22"/>
      <c r="Z136" s="22"/>
      <c r="AA136" s="22"/>
      <c r="AB136" s="22"/>
      <c r="AC136" s="22"/>
      <c r="AD136" s="22"/>
      <c r="AE136" s="22"/>
      <c r="AF136" s="22"/>
      <c r="AG136" s="22"/>
      <c r="AH136" s="22"/>
      <c r="AI136" s="22"/>
      <c r="AJ136" s="22"/>
    </row>
    <row r="137" spans="2:36" s="21" customFormat="1" ht="26.25" customHeight="1" x14ac:dyDescent="0.3">
      <c r="B137" s="42">
        <v>134</v>
      </c>
      <c r="C137" s="52"/>
      <c r="D137" s="52"/>
      <c r="E137" s="53"/>
      <c r="F137" s="54"/>
      <c r="G137" s="54"/>
      <c r="H137" s="52"/>
      <c r="I137" s="53"/>
      <c r="J137" s="53"/>
      <c r="K137" s="55"/>
      <c r="L137" s="56"/>
      <c r="M137" s="56"/>
      <c r="N137" s="57" t="str">
        <f>IF(I137="","",
IF(AND(Percentis!$I$6&gt;=B137,I137&gt;=9,M137="SIM",L137="SIM",OR(H137="Avaliação Regular",H137="Ponderação curricular")),"Excelente",
IF(AND(Percentis!$I$6&gt;=B137,I137&gt;=9,M137="SIM",H137="Ponderação curricular - DLR 17/2010/M"),"Excelente",
IF(AND(COUNTIF($N$4:N136,"Excelente")&lt;Percentis!$I$6,COUNTIF($N$4:N136,"Excelente")+COUNTIF($N$4:N136,"Muito Bom")&lt;Percentis!$J$6,I137&gt;=PERCENTILE($I$4:$I$153,0.75),OR(L137="SIM",AND(H137="Ponderação Curricular - DLR 17/2010/M",I137&gt;=9),AND(H137="Avaliação regular",H137="Ponderação Curricular",L137="SIM"))),"Excelente",
IF(AND(H137&lt;&gt;"Procedimento especial",H137&lt;&gt;"Bom administrativo",I137&gt;=8,M137="SIM",COUNTIF($N$4:N136,"Excelente")+COUNTIF($N$4:N136,"Muito Bom")&lt;Percentis!$J$6),"Muito Bom",
IF(AND(Percentis!$J$6&gt;=B137,I137&gt;=8,M137="SIM",OR(H137&lt;&gt;"Procedimento especial",H137="Bom administrativo")),"Muito Bom",
"Bom"))))))</f>
        <v/>
      </c>
      <c r="O137" s="20"/>
      <c r="Q137" s="22"/>
      <c r="R137" s="22"/>
      <c r="S137" s="22"/>
      <c r="T137" s="22"/>
      <c r="U137" s="22"/>
      <c r="V137" s="22"/>
      <c r="W137" s="22"/>
      <c r="X137" s="22"/>
      <c r="Y137" s="22"/>
      <c r="Z137" s="22"/>
      <c r="AA137" s="22"/>
      <c r="AB137" s="22"/>
      <c r="AC137" s="22"/>
      <c r="AD137" s="22"/>
      <c r="AE137" s="22"/>
      <c r="AF137" s="22"/>
      <c r="AG137" s="22"/>
      <c r="AH137" s="22"/>
      <c r="AI137" s="22"/>
      <c r="AJ137" s="22"/>
    </row>
    <row r="138" spans="2:36" s="21" customFormat="1" ht="26.25" customHeight="1" x14ac:dyDescent="0.3">
      <c r="B138" s="42">
        <v>135</v>
      </c>
      <c r="C138" s="52"/>
      <c r="D138" s="52"/>
      <c r="E138" s="53"/>
      <c r="F138" s="54"/>
      <c r="G138" s="54"/>
      <c r="H138" s="52"/>
      <c r="I138" s="53"/>
      <c r="J138" s="53"/>
      <c r="K138" s="55"/>
      <c r="L138" s="56"/>
      <c r="M138" s="56"/>
      <c r="N138" s="57" t="str">
        <f>IF(I138="","",
IF(AND(Percentis!$I$6&gt;=B138,I138&gt;=9,M138="SIM",L138="SIM",OR(H138="Avaliação Regular",H138="Ponderação curricular")),"Excelente",
IF(AND(Percentis!$I$6&gt;=B138,I138&gt;=9,M138="SIM",H138="Ponderação curricular - DLR 17/2010/M"),"Excelente",
IF(AND(COUNTIF($N$4:N137,"Excelente")&lt;Percentis!$I$6,COUNTIF($N$4:N137,"Excelente")+COUNTIF($N$4:N137,"Muito Bom")&lt;Percentis!$J$6,I138&gt;=PERCENTILE($I$4:$I$153,0.75),OR(L138="SIM",AND(H138="Ponderação Curricular - DLR 17/2010/M",I138&gt;=9),AND(H138="Avaliação regular",H138="Ponderação Curricular",L138="SIM"))),"Excelente",
IF(AND(H138&lt;&gt;"Procedimento especial",H138&lt;&gt;"Bom administrativo",I138&gt;=8,M138="SIM",COUNTIF($N$4:N137,"Excelente")+COUNTIF($N$4:N137,"Muito Bom")&lt;Percentis!$J$6),"Muito Bom",
IF(AND(Percentis!$J$6&gt;=B138,I138&gt;=8,M138="SIM",OR(H138&lt;&gt;"Procedimento especial",H138="Bom administrativo")),"Muito Bom",
"Bom"))))))</f>
        <v/>
      </c>
      <c r="O138" s="20"/>
      <c r="Q138" s="22"/>
      <c r="R138" s="22"/>
      <c r="S138" s="22"/>
      <c r="T138" s="22"/>
      <c r="U138" s="22"/>
      <c r="V138" s="22"/>
      <c r="W138" s="22"/>
      <c r="X138" s="22"/>
      <c r="Y138" s="22"/>
      <c r="Z138" s="22"/>
      <c r="AA138" s="22"/>
      <c r="AB138" s="22"/>
      <c r="AC138" s="22"/>
      <c r="AD138" s="22"/>
      <c r="AE138" s="22"/>
      <c r="AF138" s="22"/>
      <c r="AG138" s="22"/>
      <c r="AH138" s="22"/>
      <c r="AI138" s="22"/>
      <c r="AJ138" s="22"/>
    </row>
    <row r="139" spans="2:36" s="21" customFormat="1" ht="26.25" customHeight="1" x14ac:dyDescent="0.3">
      <c r="B139" s="42">
        <v>136</v>
      </c>
      <c r="C139" s="52"/>
      <c r="D139" s="52"/>
      <c r="E139" s="53"/>
      <c r="F139" s="54"/>
      <c r="G139" s="54"/>
      <c r="H139" s="52"/>
      <c r="I139" s="53"/>
      <c r="J139" s="53"/>
      <c r="K139" s="55"/>
      <c r="L139" s="56"/>
      <c r="M139" s="56"/>
      <c r="N139" s="57" t="str">
        <f>IF(I139="","",
IF(AND(Percentis!$I$6&gt;=B139,I139&gt;=9,M139="SIM",L139="SIM",OR(H139="Avaliação Regular",H139="Ponderação curricular")),"Excelente",
IF(AND(Percentis!$I$6&gt;=B139,I139&gt;=9,M139="SIM",H139="Ponderação curricular - DLR 17/2010/M"),"Excelente",
IF(AND(COUNTIF($N$4:N138,"Excelente")&lt;Percentis!$I$6,COUNTIF($N$4:N138,"Excelente")+COUNTIF($N$4:N138,"Muito Bom")&lt;Percentis!$J$6,I139&gt;=PERCENTILE($I$4:$I$153,0.75),OR(L139="SIM",AND(H139="Ponderação Curricular - DLR 17/2010/M",I139&gt;=9),AND(H139="Avaliação regular",H139="Ponderação Curricular",L139="SIM"))),"Excelente",
IF(AND(H139&lt;&gt;"Procedimento especial",H139&lt;&gt;"Bom administrativo",I139&gt;=8,M139="SIM",COUNTIF($N$4:N138,"Excelente")+COUNTIF($N$4:N138,"Muito Bom")&lt;Percentis!$J$6),"Muito Bom",
IF(AND(Percentis!$J$6&gt;=B139,I139&gt;=8,M139="SIM",OR(H139&lt;&gt;"Procedimento especial",H139="Bom administrativo")),"Muito Bom",
"Bom"))))))</f>
        <v/>
      </c>
      <c r="O139" s="20"/>
      <c r="Q139" s="22"/>
      <c r="R139" s="22"/>
      <c r="S139" s="22"/>
      <c r="T139" s="22"/>
      <c r="U139" s="22"/>
      <c r="V139" s="22"/>
      <c r="W139" s="22"/>
      <c r="X139" s="22"/>
      <c r="Y139" s="22"/>
      <c r="Z139" s="22"/>
      <c r="AA139" s="22"/>
      <c r="AB139" s="22"/>
      <c r="AC139" s="22"/>
      <c r="AD139" s="22"/>
      <c r="AE139" s="22"/>
      <c r="AF139" s="22"/>
      <c r="AG139" s="22"/>
      <c r="AH139" s="22"/>
      <c r="AI139" s="22"/>
      <c r="AJ139" s="22"/>
    </row>
    <row r="140" spans="2:36" s="21" customFormat="1" ht="26.25" customHeight="1" x14ac:dyDescent="0.3">
      <c r="B140" s="42">
        <v>137</v>
      </c>
      <c r="C140" s="52"/>
      <c r="D140" s="52"/>
      <c r="E140" s="53"/>
      <c r="F140" s="54"/>
      <c r="G140" s="54"/>
      <c r="H140" s="52"/>
      <c r="I140" s="53"/>
      <c r="J140" s="53"/>
      <c r="K140" s="55"/>
      <c r="L140" s="56"/>
      <c r="M140" s="56"/>
      <c r="N140" s="57" t="str">
        <f>IF(I140="","",
IF(AND(Percentis!$I$6&gt;=B140,I140&gt;=9,M140="SIM",L140="SIM",OR(H140="Avaliação Regular",H140="Ponderação curricular")),"Excelente",
IF(AND(Percentis!$I$6&gt;=B140,I140&gt;=9,M140="SIM",H140="Ponderação curricular - DLR 17/2010/M"),"Excelente",
IF(AND(COUNTIF($N$4:N139,"Excelente")&lt;Percentis!$I$6,COUNTIF($N$4:N139,"Excelente")+COUNTIF($N$4:N139,"Muito Bom")&lt;Percentis!$J$6,I140&gt;=PERCENTILE($I$4:$I$153,0.75),OR(L140="SIM",AND(H140="Ponderação Curricular - DLR 17/2010/M",I140&gt;=9),AND(H140="Avaliação regular",H140="Ponderação Curricular",L140="SIM"))),"Excelente",
IF(AND(H140&lt;&gt;"Procedimento especial",H140&lt;&gt;"Bom administrativo",I140&gt;=8,M140="SIM",COUNTIF($N$4:N139,"Excelente")+COUNTIF($N$4:N139,"Muito Bom")&lt;Percentis!$J$6),"Muito Bom",
IF(AND(Percentis!$J$6&gt;=B140,I140&gt;=8,M140="SIM",OR(H140&lt;&gt;"Procedimento especial",H140="Bom administrativo")),"Muito Bom",
"Bom"))))))</f>
        <v/>
      </c>
      <c r="O140" s="20"/>
      <c r="Q140" s="22"/>
      <c r="R140" s="22"/>
      <c r="S140" s="22"/>
      <c r="T140" s="22"/>
      <c r="U140" s="22"/>
      <c r="V140" s="22"/>
      <c r="W140" s="22"/>
      <c r="X140" s="22"/>
      <c r="Y140" s="22"/>
      <c r="Z140" s="22"/>
      <c r="AA140" s="22"/>
      <c r="AB140" s="22"/>
      <c r="AC140" s="22"/>
      <c r="AD140" s="22"/>
      <c r="AE140" s="22"/>
      <c r="AF140" s="22"/>
      <c r="AG140" s="22"/>
      <c r="AH140" s="22"/>
      <c r="AI140" s="22"/>
      <c r="AJ140" s="22"/>
    </row>
    <row r="141" spans="2:36" s="21" customFormat="1" ht="26.25" customHeight="1" x14ac:dyDescent="0.3">
      <c r="B141" s="42">
        <v>138</v>
      </c>
      <c r="C141" s="52"/>
      <c r="D141" s="52"/>
      <c r="E141" s="53"/>
      <c r="F141" s="54"/>
      <c r="G141" s="54"/>
      <c r="H141" s="52"/>
      <c r="I141" s="53"/>
      <c r="J141" s="53"/>
      <c r="K141" s="55"/>
      <c r="L141" s="56"/>
      <c r="M141" s="56"/>
      <c r="N141" s="57" t="str">
        <f>IF(I141="","",
IF(AND(Percentis!$I$6&gt;=B141,I141&gt;=9,M141="SIM",L141="SIM",OR(H141="Avaliação Regular",H141="Ponderação curricular")),"Excelente",
IF(AND(Percentis!$I$6&gt;=B141,I141&gt;=9,M141="SIM",H141="Ponderação curricular - DLR 17/2010/M"),"Excelente",
IF(AND(COUNTIF($N$4:N140,"Excelente")&lt;Percentis!$I$6,COUNTIF($N$4:N140,"Excelente")+COUNTIF($N$4:N140,"Muito Bom")&lt;Percentis!$J$6,I141&gt;=PERCENTILE($I$4:$I$153,0.75),OR(L141="SIM",AND(H141="Ponderação Curricular - DLR 17/2010/M",I141&gt;=9),AND(H141="Avaliação regular",H141="Ponderação Curricular",L141="SIM"))),"Excelente",
IF(AND(H141&lt;&gt;"Procedimento especial",H141&lt;&gt;"Bom administrativo",I141&gt;=8,M141="SIM",COUNTIF($N$4:N140,"Excelente")+COUNTIF($N$4:N140,"Muito Bom")&lt;Percentis!$J$6),"Muito Bom",
IF(AND(Percentis!$J$6&gt;=B141,I141&gt;=8,M141="SIM",OR(H141&lt;&gt;"Procedimento especial",H141="Bom administrativo")),"Muito Bom",
"Bom"))))))</f>
        <v/>
      </c>
      <c r="O141" s="20"/>
      <c r="Q141" s="22"/>
      <c r="R141" s="22"/>
      <c r="S141" s="22"/>
      <c r="T141" s="22"/>
      <c r="U141" s="22"/>
      <c r="V141" s="22"/>
      <c r="W141" s="22"/>
      <c r="X141" s="22"/>
      <c r="Y141" s="22"/>
      <c r="Z141" s="22"/>
      <c r="AA141" s="22"/>
      <c r="AB141" s="22"/>
      <c r="AC141" s="22"/>
      <c r="AD141" s="22"/>
      <c r="AE141" s="22"/>
      <c r="AF141" s="22"/>
      <c r="AG141" s="22"/>
      <c r="AH141" s="22"/>
      <c r="AI141" s="22"/>
      <c r="AJ141" s="22"/>
    </row>
    <row r="142" spans="2:36" s="21" customFormat="1" ht="26.25" customHeight="1" x14ac:dyDescent="0.3">
      <c r="B142" s="42">
        <v>139</v>
      </c>
      <c r="C142" s="52"/>
      <c r="D142" s="52"/>
      <c r="E142" s="53"/>
      <c r="F142" s="54"/>
      <c r="G142" s="54"/>
      <c r="H142" s="52"/>
      <c r="I142" s="53"/>
      <c r="J142" s="53"/>
      <c r="K142" s="55"/>
      <c r="L142" s="56"/>
      <c r="M142" s="56"/>
      <c r="N142" s="57" t="str">
        <f>IF(I142="","",
IF(AND(Percentis!$I$6&gt;=B142,I142&gt;=9,M142="SIM",L142="SIM",OR(H142="Avaliação Regular",H142="Ponderação curricular")),"Excelente",
IF(AND(Percentis!$I$6&gt;=B142,I142&gt;=9,M142="SIM",H142="Ponderação curricular - DLR 17/2010/M"),"Excelente",
IF(AND(COUNTIF($N$4:N141,"Excelente")&lt;Percentis!$I$6,COUNTIF($N$4:N141,"Excelente")+COUNTIF($N$4:N141,"Muito Bom")&lt;Percentis!$J$6,I142&gt;=PERCENTILE($I$4:$I$153,0.75),OR(L142="SIM",AND(H142="Ponderação Curricular - DLR 17/2010/M",I142&gt;=9),AND(H142="Avaliação regular",H142="Ponderação Curricular",L142="SIM"))),"Excelente",
IF(AND(H142&lt;&gt;"Procedimento especial",H142&lt;&gt;"Bom administrativo",I142&gt;=8,M142="SIM",COUNTIF($N$4:N141,"Excelente")+COUNTIF($N$4:N141,"Muito Bom")&lt;Percentis!$J$6),"Muito Bom",
IF(AND(Percentis!$J$6&gt;=B142,I142&gt;=8,M142="SIM",OR(H142&lt;&gt;"Procedimento especial",H142="Bom administrativo")),"Muito Bom",
"Bom"))))))</f>
        <v/>
      </c>
      <c r="O142" s="20"/>
      <c r="Q142" s="22"/>
      <c r="R142" s="22"/>
      <c r="S142" s="22"/>
      <c r="T142" s="22"/>
      <c r="U142" s="22"/>
      <c r="V142" s="22"/>
      <c r="W142" s="22"/>
      <c r="X142" s="22"/>
      <c r="Y142" s="22"/>
      <c r="Z142" s="22"/>
      <c r="AA142" s="22"/>
      <c r="AB142" s="22"/>
      <c r="AC142" s="22"/>
      <c r="AD142" s="22"/>
      <c r="AE142" s="22"/>
      <c r="AF142" s="22"/>
      <c r="AG142" s="22"/>
      <c r="AH142" s="22"/>
      <c r="AI142" s="22"/>
      <c r="AJ142" s="22"/>
    </row>
    <row r="143" spans="2:36" s="21" customFormat="1" ht="26.25" customHeight="1" x14ac:dyDescent="0.3">
      <c r="B143" s="42">
        <v>140</v>
      </c>
      <c r="C143" s="52"/>
      <c r="D143" s="52"/>
      <c r="E143" s="53"/>
      <c r="F143" s="54"/>
      <c r="G143" s="54"/>
      <c r="H143" s="52"/>
      <c r="I143" s="53"/>
      <c r="J143" s="53"/>
      <c r="K143" s="55"/>
      <c r="L143" s="56"/>
      <c r="M143" s="56"/>
      <c r="N143" s="57" t="str">
        <f>IF(I143="","",
IF(AND(Percentis!$I$6&gt;=B143,I143&gt;=9,M143="SIM",L143="SIM",OR(H143="Avaliação Regular",H143="Ponderação curricular")),"Excelente",
IF(AND(Percentis!$I$6&gt;=B143,I143&gt;=9,M143="SIM",H143="Ponderação curricular - DLR 17/2010/M"),"Excelente",
IF(AND(COUNTIF($N$4:N142,"Excelente")&lt;Percentis!$I$6,COUNTIF($N$4:N142,"Excelente")+COUNTIF($N$4:N142,"Muito Bom")&lt;Percentis!$J$6,I143&gt;=PERCENTILE($I$4:$I$153,0.75),OR(L143="SIM",AND(H143="Ponderação Curricular - DLR 17/2010/M",I143&gt;=9),AND(H143="Avaliação regular",H143="Ponderação Curricular",L143="SIM"))),"Excelente",
IF(AND(H143&lt;&gt;"Procedimento especial",H143&lt;&gt;"Bom administrativo",I143&gt;=8,M143="SIM",COUNTIF($N$4:N142,"Excelente")+COUNTIF($N$4:N142,"Muito Bom")&lt;Percentis!$J$6),"Muito Bom",
IF(AND(Percentis!$J$6&gt;=B143,I143&gt;=8,M143="SIM",OR(H143&lt;&gt;"Procedimento especial",H143="Bom administrativo")),"Muito Bom",
"Bom"))))))</f>
        <v/>
      </c>
      <c r="O143" s="20"/>
      <c r="Q143" s="22"/>
      <c r="R143" s="22"/>
      <c r="S143" s="22"/>
      <c r="T143" s="22"/>
      <c r="U143" s="22"/>
      <c r="V143" s="22"/>
      <c r="W143" s="22"/>
      <c r="X143" s="22"/>
      <c r="Y143" s="22"/>
      <c r="Z143" s="22"/>
      <c r="AA143" s="22"/>
      <c r="AB143" s="22"/>
      <c r="AC143" s="22"/>
      <c r="AD143" s="22"/>
      <c r="AE143" s="22"/>
      <c r="AF143" s="22"/>
      <c r="AG143" s="22"/>
      <c r="AH143" s="22"/>
      <c r="AI143" s="22"/>
      <c r="AJ143" s="22"/>
    </row>
    <row r="144" spans="2:36" s="21" customFormat="1" ht="26.25" customHeight="1" x14ac:dyDescent="0.3">
      <c r="B144" s="42">
        <v>141</v>
      </c>
      <c r="C144" s="52"/>
      <c r="D144" s="52"/>
      <c r="E144" s="53"/>
      <c r="F144" s="54"/>
      <c r="G144" s="54"/>
      <c r="H144" s="52"/>
      <c r="I144" s="53"/>
      <c r="J144" s="53"/>
      <c r="K144" s="55"/>
      <c r="L144" s="56"/>
      <c r="M144" s="56"/>
      <c r="N144" s="57" t="str">
        <f>IF(I144="","",
IF(AND(Percentis!$I$6&gt;=B144,I144&gt;=9,M144="SIM",L144="SIM",OR(H144="Avaliação Regular",H144="Ponderação curricular")),"Excelente",
IF(AND(Percentis!$I$6&gt;=B144,I144&gt;=9,M144="SIM",H144="Ponderação curricular - DLR 17/2010/M"),"Excelente",
IF(AND(COUNTIF($N$4:N143,"Excelente")&lt;Percentis!$I$6,COUNTIF($N$4:N143,"Excelente")+COUNTIF($N$4:N143,"Muito Bom")&lt;Percentis!$J$6,I144&gt;=PERCENTILE($I$4:$I$153,0.75),OR(L144="SIM",AND(H144="Ponderação Curricular - DLR 17/2010/M",I144&gt;=9),AND(H144="Avaliação regular",H144="Ponderação Curricular",L144="SIM"))),"Excelente",
IF(AND(H144&lt;&gt;"Procedimento especial",H144&lt;&gt;"Bom administrativo",I144&gt;=8,M144="SIM",COUNTIF($N$4:N143,"Excelente")+COUNTIF($N$4:N143,"Muito Bom")&lt;Percentis!$J$6),"Muito Bom",
IF(AND(Percentis!$J$6&gt;=B144,I144&gt;=8,M144="SIM",OR(H144&lt;&gt;"Procedimento especial",H144="Bom administrativo")),"Muito Bom",
"Bom"))))))</f>
        <v/>
      </c>
      <c r="O144" s="20"/>
      <c r="Q144" s="22"/>
      <c r="R144" s="22"/>
      <c r="S144" s="22"/>
      <c r="T144" s="22"/>
      <c r="U144" s="22"/>
      <c r="V144" s="22"/>
      <c r="W144" s="22"/>
      <c r="X144" s="22"/>
      <c r="Y144" s="22"/>
      <c r="Z144" s="22"/>
      <c r="AA144" s="22"/>
      <c r="AB144" s="22"/>
      <c r="AC144" s="22"/>
      <c r="AD144" s="22"/>
      <c r="AE144" s="22"/>
      <c r="AF144" s="22"/>
      <c r="AG144" s="22"/>
      <c r="AH144" s="22"/>
      <c r="AI144" s="22"/>
      <c r="AJ144" s="22"/>
    </row>
    <row r="145" spans="2:36" s="21" customFormat="1" ht="26.25" customHeight="1" x14ac:dyDescent="0.3">
      <c r="B145" s="42">
        <v>142</v>
      </c>
      <c r="C145" s="52"/>
      <c r="D145" s="52"/>
      <c r="E145" s="53"/>
      <c r="F145" s="54"/>
      <c r="G145" s="54"/>
      <c r="H145" s="52"/>
      <c r="I145" s="53"/>
      <c r="J145" s="53"/>
      <c r="K145" s="55"/>
      <c r="L145" s="56"/>
      <c r="M145" s="56"/>
      <c r="N145" s="57" t="str">
        <f>IF(I145="","",
IF(AND(Percentis!$I$6&gt;=B145,I145&gt;=9,M145="SIM",L145="SIM",OR(H145="Avaliação Regular",H145="Ponderação curricular")),"Excelente",
IF(AND(Percentis!$I$6&gt;=B145,I145&gt;=9,M145="SIM",H145="Ponderação curricular - DLR 17/2010/M"),"Excelente",
IF(AND(COUNTIF($N$4:N144,"Excelente")&lt;Percentis!$I$6,COUNTIF($N$4:N144,"Excelente")+COUNTIF($N$4:N144,"Muito Bom")&lt;Percentis!$J$6,I145&gt;=PERCENTILE($I$4:$I$153,0.75),OR(L145="SIM",AND(H145="Ponderação Curricular - DLR 17/2010/M",I145&gt;=9),AND(H145="Avaliação regular",H145="Ponderação Curricular",L145="SIM"))),"Excelente",
IF(AND(H145&lt;&gt;"Procedimento especial",H145&lt;&gt;"Bom administrativo",I145&gt;=8,M145="SIM",COUNTIF($N$4:N144,"Excelente")+COUNTIF($N$4:N144,"Muito Bom")&lt;Percentis!$J$6),"Muito Bom",
IF(AND(Percentis!$J$6&gt;=B145,I145&gt;=8,M145="SIM",OR(H145&lt;&gt;"Procedimento especial",H145="Bom administrativo")),"Muito Bom",
"Bom"))))))</f>
        <v/>
      </c>
      <c r="O145" s="20"/>
      <c r="Q145" s="22"/>
      <c r="R145" s="22"/>
      <c r="S145" s="22"/>
      <c r="T145" s="22"/>
      <c r="U145" s="22"/>
      <c r="V145" s="22"/>
      <c r="W145" s="22"/>
      <c r="X145" s="22"/>
      <c r="Y145" s="22"/>
      <c r="Z145" s="22"/>
      <c r="AA145" s="22"/>
      <c r="AB145" s="22"/>
      <c r="AC145" s="22"/>
      <c r="AD145" s="22"/>
      <c r="AE145" s="22"/>
      <c r="AF145" s="22"/>
      <c r="AG145" s="22"/>
      <c r="AH145" s="22"/>
      <c r="AI145" s="22"/>
      <c r="AJ145" s="22"/>
    </row>
    <row r="146" spans="2:36" s="21" customFormat="1" ht="26.25" customHeight="1" x14ac:dyDescent="0.3">
      <c r="B146" s="42">
        <v>143</v>
      </c>
      <c r="C146" s="52"/>
      <c r="D146" s="52"/>
      <c r="E146" s="53"/>
      <c r="F146" s="54"/>
      <c r="G146" s="54"/>
      <c r="H146" s="52"/>
      <c r="I146" s="53"/>
      <c r="J146" s="53"/>
      <c r="K146" s="55"/>
      <c r="L146" s="56"/>
      <c r="M146" s="56"/>
      <c r="N146" s="57" t="str">
        <f>IF(I146="","",
IF(AND(Percentis!$I$6&gt;=B146,I146&gt;=9,M146="SIM",L146="SIM",OR(H146="Avaliação Regular",H146="Ponderação curricular")),"Excelente",
IF(AND(Percentis!$I$6&gt;=B146,I146&gt;=9,M146="SIM",H146="Ponderação curricular - DLR 17/2010/M"),"Excelente",
IF(AND(COUNTIF($N$4:N145,"Excelente")&lt;Percentis!$I$6,COUNTIF($N$4:N145,"Excelente")+COUNTIF($N$4:N145,"Muito Bom")&lt;Percentis!$J$6,I146&gt;=PERCENTILE($I$4:$I$153,0.75),OR(L146="SIM",AND(H146="Ponderação Curricular - DLR 17/2010/M",I146&gt;=9),AND(H146="Avaliação regular",H146="Ponderação Curricular",L146="SIM"))),"Excelente",
IF(AND(H146&lt;&gt;"Procedimento especial",H146&lt;&gt;"Bom administrativo",I146&gt;=8,M146="SIM",COUNTIF($N$4:N145,"Excelente")+COUNTIF($N$4:N145,"Muito Bom")&lt;Percentis!$J$6),"Muito Bom",
IF(AND(Percentis!$J$6&gt;=B146,I146&gt;=8,M146="SIM",OR(H146&lt;&gt;"Procedimento especial",H146="Bom administrativo")),"Muito Bom",
"Bom"))))))</f>
        <v/>
      </c>
      <c r="O146" s="20"/>
      <c r="Q146" s="22"/>
      <c r="R146" s="22"/>
      <c r="S146" s="22"/>
      <c r="T146" s="22"/>
      <c r="U146" s="22"/>
      <c r="V146" s="22"/>
      <c r="W146" s="22"/>
      <c r="X146" s="22"/>
      <c r="Y146" s="22"/>
      <c r="Z146" s="22"/>
      <c r="AA146" s="22"/>
      <c r="AB146" s="22"/>
      <c r="AC146" s="22"/>
      <c r="AD146" s="22"/>
      <c r="AE146" s="22"/>
      <c r="AF146" s="22"/>
      <c r="AG146" s="22"/>
      <c r="AH146" s="22"/>
      <c r="AI146" s="22"/>
      <c r="AJ146" s="22"/>
    </row>
    <row r="147" spans="2:36" s="21" customFormat="1" ht="26.25" customHeight="1" x14ac:dyDescent="0.3">
      <c r="B147" s="42">
        <v>144</v>
      </c>
      <c r="C147" s="52"/>
      <c r="D147" s="52"/>
      <c r="E147" s="53"/>
      <c r="F147" s="54"/>
      <c r="G147" s="54"/>
      <c r="H147" s="52"/>
      <c r="I147" s="53"/>
      <c r="J147" s="53"/>
      <c r="K147" s="55"/>
      <c r="L147" s="56"/>
      <c r="M147" s="56"/>
      <c r="N147" s="57" t="str">
        <f>IF(I147="","",
IF(AND(Percentis!$I$6&gt;=B147,I147&gt;=9,M147="SIM",L147="SIM",OR(H147="Avaliação Regular",H147="Ponderação curricular")),"Excelente",
IF(AND(Percentis!$I$6&gt;=B147,I147&gt;=9,M147="SIM",H147="Ponderação curricular - DLR 17/2010/M"),"Excelente",
IF(AND(COUNTIF($N$4:N146,"Excelente")&lt;Percentis!$I$6,COUNTIF($N$4:N146,"Excelente")+COUNTIF($N$4:N146,"Muito Bom")&lt;Percentis!$J$6,I147&gt;=PERCENTILE($I$4:$I$153,0.75),OR(L147="SIM",AND(H147="Ponderação Curricular - DLR 17/2010/M",I147&gt;=9),AND(H147="Avaliação regular",H147="Ponderação Curricular",L147="SIM"))),"Excelente",
IF(AND(H147&lt;&gt;"Procedimento especial",H147&lt;&gt;"Bom administrativo",I147&gt;=8,M147="SIM",COUNTIF($N$4:N146,"Excelente")+COUNTIF($N$4:N146,"Muito Bom")&lt;Percentis!$J$6),"Muito Bom",
IF(AND(Percentis!$J$6&gt;=B147,I147&gt;=8,M147="SIM",OR(H147&lt;&gt;"Procedimento especial",H147="Bom administrativo")),"Muito Bom",
"Bom"))))))</f>
        <v/>
      </c>
      <c r="O147" s="20"/>
      <c r="Q147" s="22"/>
      <c r="R147" s="22"/>
      <c r="S147" s="22"/>
      <c r="T147" s="22"/>
      <c r="U147" s="22"/>
      <c r="V147" s="22"/>
      <c r="W147" s="22"/>
      <c r="X147" s="22"/>
      <c r="Y147" s="22"/>
      <c r="Z147" s="22"/>
      <c r="AA147" s="22"/>
      <c r="AB147" s="22"/>
      <c r="AC147" s="22"/>
      <c r="AD147" s="22"/>
      <c r="AE147" s="22"/>
      <c r="AF147" s="22"/>
      <c r="AG147" s="22"/>
      <c r="AH147" s="22"/>
      <c r="AI147" s="22"/>
      <c r="AJ147" s="22"/>
    </row>
    <row r="148" spans="2:36" s="21" customFormat="1" ht="26.25" customHeight="1" x14ac:dyDescent="0.3">
      <c r="B148" s="42">
        <v>145</v>
      </c>
      <c r="C148" s="52"/>
      <c r="D148" s="52"/>
      <c r="E148" s="53"/>
      <c r="F148" s="54"/>
      <c r="G148" s="54"/>
      <c r="H148" s="52"/>
      <c r="I148" s="53"/>
      <c r="J148" s="53"/>
      <c r="K148" s="55"/>
      <c r="L148" s="56"/>
      <c r="M148" s="56"/>
      <c r="N148" s="57" t="str">
        <f>IF(I148="","",
IF(AND(Percentis!$I$6&gt;=B148,I148&gt;=9,M148="SIM",L148="SIM",OR(H148="Avaliação Regular",H148="Ponderação curricular")),"Excelente",
IF(AND(Percentis!$I$6&gt;=B148,I148&gt;=9,M148="SIM",H148="Ponderação curricular - DLR 17/2010/M"),"Excelente",
IF(AND(COUNTIF($N$4:N147,"Excelente")&lt;Percentis!$I$6,COUNTIF($N$4:N147,"Excelente")+COUNTIF($N$4:N147,"Muito Bom")&lt;Percentis!$J$6,I148&gt;=PERCENTILE($I$4:$I$153,0.75),OR(L148="SIM",AND(H148="Ponderação Curricular - DLR 17/2010/M",I148&gt;=9),AND(H148="Avaliação regular",H148="Ponderação Curricular",L148="SIM"))),"Excelente",
IF(AND(H148&lt;&gt;"Procedimento especial",H148&lt;&gt;"Bom administrativo",I148&gt;=8,M148="SIM",COUNTIF($N$4:N147,"Excelente")+COUNTIF($N$4:N147,"Muito Bom")&lt;Percentis!$J$6),"Muito Bom",
IF(AND(Percentis!$J$6&gt;=B148,I148&gt;=8,M148="SIM",OR(H148&lt;&gt;"Procedimento especial",H148="Bom administrativo")),"Muito Bom",
"Bom"))))))</f>
        <v/>
      </c>
      <c r="O148" s="20"/>
      <c r="Q148" s="22"/>
      <c r="R148" s="22"/>
      <c r="S148" s="22"/>
      <c r="T148" s="22"/>
      <c r="U148" s="22"/>
      <c r="V148" s="22"/>
      <c r="W148" s="22"/>
      <c r="X148" s="22"/>
      <c r="Y148" s="22"/>
      <c r="Z148" s="22"/>
      <c r="AA148" s="22"/>
      <c r="AB148" s="22"/>
      <c r="AC148" s="22"/>
      <c r="AD148" s="22"/>
      <c r="AE148" s="22"/>
      <c r="AF148" s="22"/>
      <c r="AG148" s="22"/>
      <c r="AH148" s="22"/>
      <c r="AI148" s="22"/>
      <c r="AJ148" s="22"/>
    </row>
    <row r="149" spans="2:36" s="21" customFormat="1" ht="26.25" customHeight="1" x14ac:dyDescent="0.3">
      <c r="B149" s="42">
        <v>146</v>
      </c>
      <c r="C149" s="52"/>
      <c r="D149" s="52"/>
      <c r="E149" s="53"/>
      <c r="F149" s="54"/>
      <c r="G149" s="54"/>
      <c r="H149" s="52"/>
      <c r="I149" s="53"/>
      <c r="J149" s="53"/>
      <c r="K149" s="55"/>
      <c r="L149" s="56"/>
      <c r="M149" s="56"/>
      <c r="N149" s="57" t="str">
        <f>IF(I149="","",
IF(AND(Percentis!$I$6&gt;=B149,I149&gt;=9,M149="SIM",L149="SIM",OR(H149="Avaliação Regular",H149="Ponderação curricular")),"Excelente",
IF(AND(Percentis!$I$6&gt;=B149,I149&gt;=9,M149="SIM",H149="Ponderação curricular - DLR 17/2010/M"),"Excelente",
IF(AND(COUNTIF($N$4:N148,"Excelente")&lt;Percentis!$I$6,COUNTIF($N$4:N148,"Excelente")+COUNTIF($N$4:N148,"Muito Bom")&lt;Percentis!$J$6,I149&gt;=PERCENTILE($I$4:$I$153,0.75),OR(L149="SIM",AND(H149="Ponderação Curricular - DLR 17/2010/M",I149&gt;=9),AND(H149="Avaliação regular",H149="Ponderação Curricular",L149="SIM"))),"Excelente",
IF(AND(H149&lt;&gt;"Procedimento especial",H149&lt;&gt;"Bom administrativo",I149&gt;=8,M149="SIM",COUNTIF($N$4:N148,"Excelente")+COUNTIF($N$4:N148,"Muito Bom")&lt;Percentis!$J$6),"Muito Bom",
IF(AND(Percentis!$J$6&gt;=B149,I149&gt;=8,M149="SIM",OR(H149&lt;&gt;"Procedimento especial",H149="Bom administrativo")),"Muito Bom",
"Bom"))))))</f>
        <v/>
      </c>
      <c r="O149" s="20"/>
      <c r="Q149" s="22"/>
      <c r="R149" s="22"/>
      <c r="S149" s="22"/>
      <c r="T149" s="22"/>
      <c r="U149" s="22"/>
      <c r="V149" s="22"/>
      <c r="W149" s="22"/>
      <c r="X149" s="22"/>
      <c r="Y149" s="22"/>
      <c r="Z149" s="22"/>
      <c r="AA149" s="22"/>
      <c r="AB149" s="22"/>
      <c r="AC149" s="22"/>
      <c r="AD149" s="22"/>
      <c r="AE149" s="22"/>
      <c r="AF149" s="22"/>
      <c r="AG149" s="22"/>
      <c r="AH149" s="22"/>
      <c r="AI149" s="22"/>
      <c r="AJ149" s="22"/>
    </row>
    <row r="150" spans="2:36" s="21" customFormat="1" ht="26.25" customHeight="1" x14ac:dyDescent="0.3">
      <c r="B150" s="42">
        <v>147</v>
      </c>
      <c r="C150" s="52"/>
      <c r="D150" s="52"/>
      <c r="E150" s="53"/>
      <c r="F150" s="54"/>
      <c r="G150" s="54"/>
      <c r="H150" s="52"/>
      <c r="I150" s="53"/>
      <c r="J150" s="53"/>
      <c r="K150" s="55"/>
      <c r="L150" s="56"/>
      <c r="M150" s="56"/>
      <c r="N150" s="57" t="str">
        <f>IF(I150="","",
IF(AND(Percentis!$I$6&gt;=B150,I150&gt;=9,M150="SIM",L150="SIM",OR(H150="Avaliação Regular",H150="Ponderação curricular")),"Excelente",
IF(AND(Percentis!$I$6&gt;=B150,I150&gt;=9,M150="SIM",H150="Ponderação curricular - DLR 17/2010/M"),"Excelente",
IF(AND(COUNTIF($N$4:N149,"Excelente")&lt;Percentis!$I$6,COUNTIF($N$4:N149,"Excelente")+COUNTIF($N$4:N149,"Muito Bom")&lt;Percentis!$J$6,I150&gt;=PERCENTILE($I$4:$I$153,0.75),OR(L150="SIM",AND(H150="Ponderação Curricular - DLR 17/2010/M",I150&gt;=9),AND(H150="Avaliação regular",H150="Ponderação Curricular",L150="SIM"))),"Excelente",
IF(AND(H150&lt;&gt;"Procedimento especial",H150&lt;&gt;"Bom administrativo",I150&gt;=8,M150="SIM",COUNTIF($N$4:N149,"Excelente")+COUNTIF($N$4:N149,"Muito Bom")&lt;Percentis!$J$6),"Muito Bom",
IF(AND(Percentis!$J$6&gt;=B150,I150&gt;=8,M150="SIM",OR(H150&lt;&gt;"Procedimento especial",H150="Bom administrativo")),"Muito Bom",
"Bom"))))))</f>
        <v/>
      </c>
      <c r="O150" s="20"/>
      <c r="Q150" s="22"/>
      <c r="R150" s="22"/>
      <c r="S150" s="22"/>
      <c r="T150" s="22"/>
      <c r="U150" s="22"/>
      <c r="V150" s="22"/>
      <c r="W150" s="22"/>
      <c r="X150" s="22"/>
      <c r="Y150" s="22"/>
      <c r="Z150" s="22"/>
      <c r="AA150" s="22"/>
      <c r="AB150" s="22"/>
      <c r="AC150" s="22"/>
      <c r="AD150" s="22"/>
      <c r="AE150" s="22"/>
      <c r="AF150" s="22"/>
      <c r="AG150" s="22"/>
      <c r="AH150" s="22"/>
      <c r="AI150" s="22"/>
      <c r="AJ150" s="22"/>
    </row>
    <row r="151" spans="2:36" s="21" customFormat="1" ht="26.25" customHeight="1" x14ac:dyDescent="0.3">
      <c r="B151" s="42">
        <v>148</v>
      </c>
      <c r="C151" s="52"/>
      <c r="D151" s="52"/>
      <c r="E151" s="53"/>
      <c r="F151" s="54"/>
      <c r="G151" s="54"/>
      <c r="H151" s="52"/>
      <c r="I151" s="53"/>
      <c r="J151" s="53"/>
      <c r="K151" s="55"/>
      <c r="L151" s="56"/>
      <c r="M151" s="56"/>
      <c r="N151" s="57" t="str">
        <f>IF(I151="","",
IF(AND(Percentis!$I$6&gt;=B151,I151&gt;=9,M151="SIM",L151="SIM",OR(H151="Avaliação Regular",H151="Ponderação curricular")),"Excelente",
IF(AND(Percentis!$I$6&gt;=B151,I151&gt;=9,M151="SIM",H151="Ponderação curricular - DLR 17/2010/M"),"Excelente",
IF(AND(COUNTIF($N$4:N150,"Excelente")&lt;Percentis!$I$6,COUNTIF($N$4:N150,"Excelente")+COUNTIF($N$4:N150,"Muito Bom")&lt;Percentis!$J$6,I151&gt;=PERCENTILE($I$4:$I$153,0.75),OR(L151="SIM",AND(H151="Ponderação Curricular - DLR 17/2010/M",I151&gt;=9),AND(H151="Avaliação regular",H151="Ponderação Curricular",L151="SIM"))),"Excelente",
IF(AND(H151&lt;&gt;"Procedimento especial",H151&lt;&gt;"Bom administrativo",I151&gt;=8,M151="SIM",COUNTIF($N$4:N150,"Excelente")+COUNTIF($N$4:N150,"Muito Bom")&lt;Percentis!$J$6),"Muito Bom",
IF(AND(Percentis!$J$6&gt;=B151,I151&gt;=8,M151="SIM",OR(H151&lt;&gt;"Procedimento especial",H151="Bom administrativo")),"Muito Bom",
"Bom"))))))</f>
        <v/>
      </c>
      <c r="O151" s="20"/>
      <c r="Q151" s="22"/>
      <c r="R151" s="22"/>
      <c r="S151" s="22"/>
      <c r="T151" s="22"/>
      <c r="U151" s="22"/>
      <c r="V151" s="22"/>
      <c r="W151" s="22"/>
      <c r="X151" s="22"/>
      <c r="Y151" s="22"/>
      <c r="Z151" s="22"/>
      <c r="AA151" s="22"/>
      <c r="AB151" s="22"/>
      <c r="AC151" s="22"/>
      <c r="AD151" s="22"/>
      <c r="AE151" s="22"/>
      <c r="AF151" s="22"/>
      <c r="AG151" s="22"/>
      <c r="AH151" s="22"/>
      <c r="AI151" s="22"/>
      <c r="AJ151" s="22"/>
    </row>
    <row r="152" spans="2:36" s="21" customFormat="1" ht="26.25" customHeight="1" x14ac:dyDescent="0.3">
      <c r="B152" s="42">
        <v>149</v>
      </c>
      <c r="C152" s="52"/>
      <c r="D152" s="52"/>
      <c r="E152" s="53"/>
      <c r="F152" s="54"/>
      <c r="G152" s="54"/>
      <c r="H152" s="52"/>
      <c r="I152" s="53"/>
      <c r="J152" s="53"/>
      <c r="K152" s="55"/>
      <c r="L152" s="56"/>
      <c r="M152" s="56"/>
      <c r="N152" s="57" t="str">
        <f>IF(I152="","",
IF(AND(Percentis!$I$6&gt;=B152,I152&gt;=9,M152="SIM",L152="SIM",OR(H152="Avaliação Regular",H152="Ponderação curricular")),"Excelente",
IF(AND(Percentis!$I$6&gt;=B152,I152&gt;=9,M152="SIM",H152="Ponderação curricular - DLR 17/2010/M"),"Excelente",
IF(AND(COUNTIF($N$4:N151,"Excelente")&lt;Percentis!$I$6,COUNTIF($N$4:N151,"Excelente")+COUNTIF($N$4:N151,"Muito Bom")&lt;Percentis!$J$6,I152&gt;=PERCENTILE($I$4:$I$153,0.75),OR(L152="SIM",AND(H152="Ponderação Curricular - DLR 17/2010/M",I152&gt;=9),AND(H152="Avaliação regular",H152="Ponderação Curricular",L152="SIM"))),"Excelente",
IF(AND(H152&lt;&gt;"Procedimento especial",H152&lt;&gt;"Bom administrativo",I152&gt;=8,M152="SIM",COUNTIF($N$4:N151,"Excelente")+COUNTIF($N$4:N151,"Muito Bom")&lt;Percentis!$J$6),"Muito Bom",
IF(AND(Percentis!$J$6&gt;=B152,I152&gt;=8,M152="SIM",OR(H152&lt;&gt;"Procedimento especial",H152="Bom administrativo")),"Muito Bom",
"Bom"))))))</f>
        <v/>
      </c>
      <c r="O152" s="20"/>
      <c r="Q152" s="22"/>
      <c r="R152" s="22"/>
      <c r="S152" s="22"/>
      <c r="T152" s="22"/>
      <c r="U152" s="22"/>
      <c r="V152" s="22"/>
      <c r="W152" s="22"/>
      <c r="X152" s="22"/>
      <c r="Y152" s="22"/>
      <c r="Z152" s="22"/>
      <c r="AA152" s="22"/>
      <c r="AB152" s="22"/>
      <c r="AC152" s="22"/>
      <c r="AD152" s="22"/>
      <c r="AE152" s="22"/>
      <c r="AF152" s="22"/>
      <c r="AG152" s="22"/>
      <c r="AH152" s="22"/>
      <c r="AI152" s="22"/>
      <c r="AJ152" s="22"/>
    </row>
    <row r="153" spans="2:36" s="21" customFormat="1" ht="26.25" customHeight="1" x14ac:dyDescent="0.3">
      <c r="B153" s="42">
        <v>150</v>
      </c>
      <c r="C153" s="52"/>
      <c r="D153" s="52"/>
      <c r="E153" s="53"/>
      <c r="F153" s="54"/>
      <c r="G153" s="54"/>
      <c r="H153" s="52"/>
      <c r="I153" s="53"/>
      <c r="J153" s="53"/>
      <c r="K153" s="55"/>
      <c r="L153" s="56"/>
      <c r="M153" s="56"/>
      <c r="N153" s="57" t="str">
        <f>IF(I153="","",
IF(AND(Percentis!$I$6&gt;=B153,I153&gt;=9,M153="SIM",L153="SIM",OR(H153="Avaliação Regular",H153="Ponderação curricular")),"Excelente",
IF(AND(Percentis!$I$6&gt;=B153,I153&gt;=9,M153="SIM",H153="Ponderação curricular - DLR 17/2010/M"),"Excelente",
IF(AND(COUNTIF($N$4:N152,"Excelente")&lt;Percentis!$I$6,COUNTIF($N$4:N152,"Excelente")+COUNTIF($N$4:N152,"Muito Bom")&lt;Percentis!$J$6,I153&gt;=PERCENTILE($I$4:$I$153,0.75),OR(L153="SIM",AND(H153="Ponderação Curricular - DLR 17/2010/M",I153&gt;=9),AND(H153="Avaliação regular",H153="Ponderação Curricular",L153="SIM"))),"Excelente",
IF(AND(H153&lt;&gt;"Procedimento especial",H153&lt;&gt;"Bom administrativo",I153&gt;=8,M153="SIM",COUNTIF($N$4:N152,"Excelente")+COUNTIF($N$4:N152,"Muito Bom")&lt;Percentis!$J$6),"Muito Bom",
IF(AND(Percentis!$J$6&gt;=B153,I153&gt;=8,M153="SIM",OR(H153&lt;&gt;"Procedimento especial",H153="Bom administrativo")),"Muito Bom",
"Bom"))))))</f>
        <v/>
      </c>
      <c r="O153" s="20"/>
      <c r="Q153" s="22"/>
      <c r="R153" s="22"/>
      <c r="S153" s="22"/>
      <c r="T153" s="22"/>
      <c r="U153" s="22"/>
      <c r="V153" s="22"/>
      <c r="W153" s="22"/>
      <c r="X153" s="22"/>
      <c r="Y153" s="22"/>
      <c r="Z153" s="22"/>
      <c r="AA153" s="22"/>
      <c r="AB153" s="22"/>
      <c r="AC153" s="22"/>
      <c r="AD153" s="22"/>
      <c r="AE153" s="22"/>
      <c r="AF153" s="22"/>
      <c r="AG153" s="22"/>
      <c r="AH153" s="22"/>
      <c r="AI153" s="22"/>
      <c r="AJ153" s="22"/>
    </row>
    <row r="154" spans="2:36" s="21" customFormat="1" ht="26.25" customHeight="1" x14ac:dyDescent="0.3">
      <c r="B154" s="42">
        <v>151</v>
      </c>
      <c r="C154" s="52"/>
      <c r="D154" s="52"/>
      <c r="E154" s="53"/>
      <c r="F154" s="54"/>
      <c r="G154" s="54"/>
      <c r="H154" s="52"/>
      <c r="I154" s="53"/>
      <c r="J154" s="53"/>
      <c r="K154" s="55"/>
      <c r="L154" s="56"/>
      <c r="M154" s="56"/>
      <c r="N154" s="57" t="str">
        <f>IF(I154="","",
IF(AND(Percentis!$I$6&gt;=B154,I154&gt;=9,M154="SIM",L154="SIM",OR(H154="Avaliação Regular",H154="Ponderação curricular")),"Excelente",
IF(AND(Percentis!$I$6&gt;=B154,I154&gt;=9,M154="SIM",H154="Ponderação curricular - DLR 17/2010/M"),"Excelente",
IF(AND(COUNTIF($N$4:N153,"Excelente")&lt;Percentis!$I$6,COUNTIF($N$4:N153,"Excelente")+COUNTIF($N$4:N153,"Muito Bom")&lt;Percentis!$J$6,I154&gt;=PERCENTILE($I$4:$I$153,0.75),OR(L154="SIM",AND(H154="Ponderação Curricular - DLR 17/2010/M",I154&gt;=9),AND(H154="Avaliação regular",H154="Ponderação Curricular",L154="SIM"))),"Excelente",
IF(AND(H154&lt;&gt;"Procedimento especial",H154&lt;&gt;"Bom administrativo",I154&gt;=8,M154="SIM",COUNTIF($N$4:N153,"Excelente")+COUNTIF($N$4:N153,"Muito Bom")&lt;Percentis!$J$6),"Muito Bom",
IF(AND(Percentis!$J$6&gt;=B154,I154&gt;=8,M154="SIM",OR(H154&lt;&gt;"Procedimento especial",H154="Bom administrativo")),"Muito Bom",
"Bom"))))))</f>
        <v/>
      </c>
      <c r="O154" s="20"/>
      <c r="Q154" s="22"/>
      <c r="R154" s="22"/>
      <c r="S154" s="22"/>
      <c r="T154" s="22"/>
      <c r="U154" s="22"/>
      <c r="V154" s="22"/>
      <c r="W154" s="22"/>
      <c r="X154" s="22"/>
      <c r="Y154" s="22"/>
      <c r="Z154" s="22"/>
      <c r="AA154" s="22"/>
      <c r="AB154" s="22"/>
      <c r="AC154" s="22"/>
      <c r="AD154" s="22"/>
      <c r="AE154" s="22"/>
      <c r="AF154" s="22"/>
      <c r="AG154" s="22"/>
      <c r="AH154" s="22"/>
      <c r="AI154" s="22"/>
      <c r="AJ154" s="22"/>
    </row>
    <row r="155" spans="2:36" s="21" customFormat="1" ht="26.25" customHeight="1" x14ac:dyDescent="0.3">
      <c r="B155" s="42">
        <v>152</v>
      </c>
      <c r="C155" s="52"/>
      <c r="D155" s="52"/>
      <c r="E155" s="53"/>
      <c r="F155" s="54"/>
      <c r="G155" s="54"/>
      <c r="H155" s="52"/>
      <c r="I155" s="53"/>
      <c r="J155" s="53"/>
      <c r="K155" s="55"/>
      <c r="L155" s="56"/>
      <c r="M155" s="56"/>
      <c r="N155" s="57" t="str">
        <f>IF(I155="","",
IF(AND(Percentis!$I$6&gt;=B155,I155&gt;=9,M155="SIM",L155="SIM",OR(H155="Avaliação Regular",H155="Ponderação curricular")),"Excelente",
IF(AND(Percentis!$I$6&gt;=B155,I155&gt;=9,M155="SIM",H155="Ponderação curricular - DLR 17/2010/M"),"Excelente",
IF(AND(COUNTIF($N$4:N154,"Excelente")&lt;Percentis!$I$6,COUNTIF($N$4:N154,"Excelente")+COUNTIF($N$4:N154,"Muito Bom")&lt;Percentis!$J$6,I155&gt;=PERCENTILE($I$4:$I$153,0.75),OR(L155="SIM",AND(H155="Ponderação Curricular - DLR 17/2010/M",I155&gt;=9),AND(H155="Avaliação regular",H155="Ponderação Curricular",L155="SIM"))),"Excelente",
IF(AND(H155&lt;&gt;"Procedimento especial",H155&lt;&gt;"Bom administrativo",I155&gt;=8,M155="SIM",COUNTIF($N$4:N154,"Excelente")+COUNTIF($N$4:N154,"Muito Bom")&lt;Percentis!$J$6),"Muito Bom",
IF(AND(Percentis!$J$6&gt;=B155,I155&gt;=8,M155="SIM",OR(H155&lt;&gt;"Procedimento especial",H155="Bom administrativo")),"Muito Bom",
"Bom"))))))</f>
        <v/>
      </c>
      <c r="O155" s="20"/>
      <c r="Q155" s="22"/>
      <c r="R155" s="22"/>
      <c r="S155" s="22"/>
      <c r="T155" s="22"/>
      <c r="U155" s="22"/>
      <c r="V155" s="22"/>
      <c r="W155" s="22"/>
      <c r="X155" s="22"/>
      <c r="Y155" s="22"/>
      <c r="Z155" s="22"/>
      <c r="AA155" s="22"/>
      <c r="AB155" s="22"/>
      <c r="AC155" s="22"/>
      <c r="AD155" s="22"/>
      <c r="AE155" s="22"/>
      <c r="AF155" s="22"/>
      <c r="AG155" s="22"/>
      <c r="AH155" s="22"/>
      <c r="AI155" s="22"/>
      <c r="AJ155" s="22"/>
    </row>
    <row r="156" spans="2:36" s="21" customFormat="1" ht="26.25" customHeight="1" x14ac:dyDescent="0.3">
      <c r="B156" s="42">
        <v>153</v>
      </c>
      <c r="C156" s="52"/>
      <c r="D156" s="52"/>
      <c r="E156" s="53"/>
      <c r="F156" s="54"/>
      <c r="G156" s="54"/>
      <c r="H156" s="52"/>
      <c r="I156" s="53"/>
      <c r="J156" s="53"/>
      <c r="K156" s="55"/>
      <c r="L156" s="56"/>
      <c r="M156" s="56"/>
      <c r="N156" s="57" t="str">
        <f>IF(I156="","",
IF(AND(Percentis!$I$6&gt;=B156,I156&gt;=9,M156="SIM",L156="SIM",OR(H156="Avaliação Regular",H156="Ponderação curricular")),"Excelente",
IF(AND(Percentis!$I$6&gt;=B156,I156&gt;=9,M156="SIM",H156="Ponderação curricular - DLR 17/2010/M"),"Excelente",
IF(AND(COUNTIF($N$4:N155,"Excelente")&lt;Percentis!$I$6,COUNTIF($N$4:N155,"Excelente")+COUNTIF($N$4:N155,"Muito Bom")&lt;Percentis!$J$6,I156&gt;=PERCENTILE($I$4:$I$153,0.75),OR(L156="SIM",AND(H156="Ponderação Curricular - DLR 17/2010/M",I156&gt;=9),AND(H156="Avaliação regular",H156="Ponderação Curricular",L156="SIM"))),"Excelente",
IF(AND(H156&lt;&gt;"Procedimento especial",H156&lt;&gt;"Bom administrativo",I156&gt;=8,M156="SIM",COUNTIF($N$4:N155,"Excelente")+COUNTIF($N$4:N155,"Muito Bom")&lt;Percentis!$J$6),"Muito Bom",
IF(AND(Percentis!$J$6&gt;=B156,I156&gt;=8,M156="SIM",OR(H156&lt;&gt;"Procedimento especial",H156="Bom administrativo")),"Muito Bom",
"Bom"))))))</f>
        <v/>
      </c>
      <c r="O156" s="20"/>
      <c r="Q156" s="22"/>
      <c r="R156" s="22"/>
      <c r="S156" s="22"/>
      <c r="T156" s="22"/>
      <c r="U156" s="22"/>
      <c r="V156" s="22"/>
      <c r="W156" s="22"/>
      <c r="X156" s="22"/>
      <c r="Y156" s="22"/>
      <c r="Z156" s="22"/>
      <c r="AA156" s="22"/>
      <c r="AB156" s="22"/>
      <c r="AC156" s="22"/>
      <c r="AD156" s="22"/>
      <c r="AE156" s="22"/>
      <c r="AF156" s="22"/>
      <c r="AG156" s="22"/>
      <c r="AH156" s="22"/>
      <c r="AI156" s="22"/>
      <c r="AJ156" s="22"/>
    </row>
    <row r="157" spans="2:36" s="21" customFormat="1" ht="26.25" customHeight="1" x14ac:dyDescent="0.3">
      <c r="B157" s="42">
        <v>154</v>
      </c>
      <c r="C157" s="52"/>
      <c r="D157" s="52"/>
      <c r="E157" s="53"/>
      <c r="F157" s="54"/>
      <c r="G157" s="54"/>
      <c r="H157" s="52"/>
      <c r="I157" s="53"/>
      <c r="J157" s="53"/>
      <c r="K157" s="55"/>
      <c r="L157" s="56"/>
      <c r="M157" s="56"/>
      <c r="N157" s="57" t="str">
        <f>IF(I157="","",
IF(AND(Percentis!$I$6&gt;=B157,I157&gt;=9,M157="SIM",L157="SIM",OR(H157="Avaliação Regular",H157="Ponderação curricular")),"Excelente",
IF(AND(Percentis!$I$6&gt;=B157,I157&gt;=9,M157="SIM",H157="Ponderação curricular - DLR 17/2010/M"),"Excelente",
IF(AND(COUNTIF($N$4:N156,"Excelente")&lt;Percentis!$I$6,COUNTIF($N$4:N156,"Excelente")+COUNTIF($N$4:N156,"Muito Bom")&lt;Percentis!$J$6,I157&gt;=PERCENTILE($I$4:$I$153,0.75),OR(L157="SIM",AND(H157="Ponderação Curricular - DLR 17/2010/M",I157&gt;=9),AND(H157="Avaliação regular",H157="Ponderação Curricular",L157="SIM"))),"Excelente",
IF(AND(H157&lt;&gt;"Procedimento especial",H157&lt;&gt;"Bom administrativo",I157&gt;=8,M157="SIM",COUNTIF($N$4:N156,"Excelente")+COUNTIF($N$4:N156,"Muito Bom")&lt;Percentis!$J$6),"Muito Bom",
IF(AND(Percentis!$J$6&gt;=B157,I157&gt;=8,M157="SIM",OR(H157&lt;&gt;"Procedimento especial",H157="Bom administrativo")),"Muito Bom",
"Bom"))))))</f>
        <v/>
      </c>
      <c r="O157" s="20"/>
      <c r="Q157" s="22"/>
      <c r="R157" s="22"/>
      <c r="S157" s="22"/>
      <c r="T157" s="22"/>
      <c r="U157" s="22"/>
      <c r="V157" s="22"/>
      <c r="W157" s="22"/>
      <c r="X157" s="22"/>
      <c r="Y157" s="22"/>
      <c r="Z157" s="22"/>
      <c r="AA157" s="22"/>
      <c r="AB157" s="22"/>
      <c r="AC157" s="22"/>
      <c r="AD157" s="22"/>
      <c r="AE157" s="22"/>
      <c r="AF157" s="22"/>
      <c r="AG157" s="22"/>
      <c r="AH157" s="22"/>
      <c r="AI157" s="22"/>
      <c r="AJ157" s="22"/>
    </row>
    <row r="158" spans="2:36" s="21" customFormat="1" ht="26.25" customHeight="1" x14ac:dyDescent="0.3">
      <c r="B158" s="42">
        <v>155</v>
      </c>
      <c r="C158" s="52"/>
      <c r="D158" s="52"/>
      <c r="E158" s="53"/>
      <c r="F158" s="54"/>
      <c r="G158" s="54"/>
      <c r="H158" s="52"/>
      <c r="I158" s="53"/>
      <c r="J158" s="53"/>
      <c r="K158" s="55"/>
      <c r="L158" s="56"/>
      <c r="M158" s="56"/>
      <c r="N158" s="57" t="str">
        <f>IF(I158="","",
IF(AND(Percentis!$I$6&gt;=B158,I158&gt;=9,M158="SIM",L158="SIM",OR(H158="Avaliação Regular",H158="Ponderação curricular")),"Excelente",
IF(AND(Percentis!$I$6&gt;=B158,I158&gt;=9,M158="SIM",H158="Ponderação curricular - DLR 17/2010/M"),"Excelente",
IF(AND(COUNTIF($N$4:N157,"Excelente")&lt;Percentis!$I$6,COUNTIF($N$4:N157,"Excelente")+COUNTIF($N$4:N157,"Muito Bom")&lt;Percentis!$J$6,I158&gt;=PERCENTILE($I$4:$I$153,0.75),OR(L158="SIM",AND(H158="Ponderação Curricular - DLR 17/2010/M",I158&gt;=9),AND(H158="Avaliação regular",H158="Ponderação Curricular",L158="SIM"))),"Excelente",
IF(AND(H158&lt;&gt;"Procedimento especial",H158&lt;&gt;"Bom administrativo",I158&gt;=8,M158="SIM",COUNTIF($N$4:N157,"Excelente")+COUNTIF($N$4:N157,"Muito Bom")&lt;Percentis!$J$6),"Muito Bom",
IF(AND(Percentis!$J$6&gt;=B158,I158&gt;=8,M158="SIM",OR(H158&lt;&gt;"Procedimento especial",H158="Bom administrativo")),"Muito Bom",
"Bom"))))))</f>
        <v/>
      </c>
      <c r="O158" s="20"/>
      <c r="Q158" s="22"/>
      <c r="R158" s="22"/>
      <c r="S158" s="22"/>
      <c r="T158" s="22"/>
      <c r="U158" s="22"/>
      <c r="V158" s="22"/>
      <c r="W158" s="22"/>
      <c r="X158" s="22"/>
      <c r="Y158" s="22"/>
      <c r="Z158" s="22"/>
      <c r="AA158" s="22"/>
      <c r="AB158" s="22"/>
      <c r="AC158" s="22"/>
      <c r="AD158" s="22"/>
      <c r="AE158" s="22"/>
      <c r="AF158" s="22"/>
      <c r="AG158" s="22"/>
      <c r="AH158" s="22"/>
      <c r="AI158" s="22"/>
      <c r="AJ158" s="22"/>
    </row>
    <row r="159" spans="2:36" s="21" customFormat="1" ht="26.25" customHeight="1" x14ac:dyDescent="0.3">
      <c r="B159" s="42">
        <v>156</v>
      </c>
      <c r="C159" s="52"/>
      <c r="D159" s="52"/>
      <c r="E159" s="53"/>
      <c r="F159" s="54"/>
      <c r="G159" s="54"/>
      <c r="H159" s="52"/>
      <c r="I159" s="53"/>
      <c r="J159" s="53"/>
      <c r="K159" s="55"/>
      <c r="L159" s="56"/>
      <c r="M159" s="56"/>
      <c r="N159" s="57" t="str">
        <f>IF(I159="","",
IF(AND(Percentis!$I$6&gt;=B159,I159&gt;=9,M159="SIM",L159="SIM",OR(H159="Avaliação Regular",H159="Ponderação curricular")),"Excelente",
IF(AND(Percentis!$I$6&gt;=B159,I159&gt;=9,M159="SIM",H159="Ponderação curricular - DLR 17/2010/M"),"Excelente",
IF(AND(COUNTIF($N$4:N158,"Excelente")&lt;Percentis!$I$6,COUNTIF($N$4:N158,"Excelente")+COUNTIF($N$4:N158,"Muito Bom")&lt;Percentis!$J$6,I159&gt;=PERCENTILE($I$4:$I$153,0.75),OR(L159="SIM",AND(H159="Ponderação Curricular - DLR 17/2010/M",I159&gt;=9),AND(H159="Avaliação regular",H159="Ponderação Curricular",L159="SIM"))),"Excelente",
IF(AND(H159&lt;&gt;"Procedimento especial",H159&lt;&gt;"Bom administrativo",I159&gt;=8,M159="SIM",COUNTIF($N$4:N158,"Excelente")+COUNTIF($N$4:N158,"Muito Bom")&lt;Percentis!$J$6),"Muito Bom",
IF(AND(Percentis!$J$6&gt;=B159,I159&gt;=8,M159="SIM",OR(H159&lt;&gt;"Procedimento especial",H159="Bom administrativo")),"Muito Bom",
"Bom"))))))</f>
        <v/>
      </c>
      <c r="O159" s="20"/>
      <c r="Q159" s="22"/>
      <c r="R159" s="22"/>
      <c r="S159" s="22"/>
      <c r="T159" s="22"/>
      <c r="U159" s="22"/>
      <c r="V159" s="22"/>
      <c r="W159" s="22"/>
      <c r="X159" s="22"/>
      <c r="Y159" s="22"/>
      <c r="Z159" s="22"/>
      <c r="AA159" s="22"/>
      <c r="AB159" s="22"/>
      <c r="AC159" s="22"/>
      <c r="AD159" s="22"/>
      <c r="AE159" s="22"/>
      <c r="AF159" s="22"/>
      <c r="AG159" s="22"/>
      <c r="AH159" s="22"/>
      <c r="AI159" s="22"/>
      <c r="AJ159" s="22"/>
    </row>
    <row r="160" spans="2:36" s="21" customFormat="1" ht="26.25" customHeight="1" x14ac:dyDescent="0.3">
      <c r="B160" s="42">
        <v>157</v>
      </c>
      <c r="C160" s="52"/>
      <c r="D160" s="52"/>
      <c r="E160" s="53"/>
      <c r="F160" s="54"/>
      <c r="G160" s="54"/>
      <c r="H160" s="52"/>
      <c r="I160" s="53"/>
      <c r="J160" s="53"/>
      <c r="K160" s="55"/>
      <c r="L160" s="56"/>
      <c r="M160" s="56"/>
      <c r="N160" s="57" t="str">
        <f>IF(I160="","",
IF(AND(Percentis!$I$6&gt;=B160,I160&gt;=9,M160="SIM",L160="SIM",OR(H160="Avaliação Regular",H160="Ponderação curricular")),"Excelente",
IF(AND(Percentis!$I$6&gt;=B160,I160&gt;=9,M160="SIM",H160="Ponderação curricular - DLR 17/2010/M"),"Excelente",
IF(AND(COUNTIF($N$4:N159,"Excelente")&lt;Percentis!$I$6,COUNTIF($N$4:N159,"Excelente")+COUNTIF($N$4:N159,"Muito Bom")&lt;Percentis!$J$6,I160&gt;=PERCENTILE($I$4:$I$153,0.75),OR(L160="SIM",AND(H160="Ponderação Curricular - DLR 17/2010/M",I160&gt;=9),AND(H160="Avaliação regular",H160="Ponderação Curricular",L160="SIM"))),"Excelente",
IF(AND(H160&lt;&gt;"Procedimento especial",H160&lt;&gt;"Bom administrativo",I160&gt;=8,M160="SIM",COUNTIF($N$4:N159,"Excelente")+COUNTIF($N$4:N159,"Muito Bom")&lt;Percentis!$J$6),"Muito Bom",
IF(AND(Percentis!$J$6&gt;=B160,I160&gt;=8,M160="SIM",OR(H160&lt;&gt;"Procedimento especial",H160="Bom administrativo")),"Muito Bom",
"Bom"))))))</f>
        <v/>
      </c>
      <c r="O160" s="20"/>
      <c r="Q160" s="22"/>
      <c r="R160" s="22"/>
      <c r="S160" s="22"/>
      <c r="T160" s="22"/>
      <c r="U160" s="22"/>
      <c r="V160" s="22"/>
      <c r="W160" s="22"/>
      <c r="X160" s="22"/>
      <c r="Y160" s="22"/>
      <c r="Z160" s="22"/>
      <c r="AA160" s="22"/>
      <c r="AB160" s="22"/>
      <c r="AC160" s="22"/>
      <c r="AD160" s="22"/>
      <c r="AE160" s="22"/>
      <c r="AF160" s="22"/>
      <c r="AG160" s="22"/>
      <c r="AH160" s="22"/>
      <c r="AI160" s="22"/>
      <c r="AJ160" s="22"/>
    </row>
    <row r="161" spans="2:36" s="21" customFormat="1" ht="26.25" customHeight="1" x14ac:dyDescent="0.3">
      <c r="B161" s="42">
        <v>158</v>
      </c>
      <c r="C161" s="52"/>
      <c r="D161" s="52"/>
      <c r="E161" s="53"/>
      <c r="F161" s="54"/>
      <c r="G161" s="54"/>
      <c r="H161" s="52"/>
      <c r="I161" s="53"/>
      <c r="J161" s="53"/>
      <c r="K161" s="55"/>
      <c r="L161" s="56"/>
      <c r="M161" s="56"/>
      <c r="N161" s="57" t="str">
        <f>IF(I161="","",
IF(AND(Percentis!$I$6&gt;=B161,I161&gt;=9,M161="SIM",L161="SIM",OR(H161="Avaliação Regular",H161="Ponderação curricular")),"Excelente",
IF(AND(Percentis!$I$6&gt;=B161,I161&gt;=9,M161="SIM",H161="Ponderação curricular - DLR 17/2010/M"),"Excelente",
IF(AND(COUNTIF($N$4:N160,"Excelente")&lt;Percentis!$I$6,COUNTIF($N$4:N160,"Excelente")+COUNTIF($N$4:N160,"Muito Bom")&lt;Percentis!$J$6,I161&gt;=PERCENTILE($I$4:$I$153,0.75),OR(L161="SIM",AND(H161="Ponderação Curricular - DLR 17/2010/M",I161&gt;=9),AND(H161="Avaliação regular",H161="Ponderação Curricular",L161="SIM"))),"Excelente",
IF(AND(H161&lt;&gt;"Procedimento especial",H161&lt;&gt;"Bom administrativo",I161&gt;=8,M161="SIM",COUNTIF($N$4:N160,"Excelente")+COUNTIF($N$4:N160,"Muito Bom")&lt;Percentis!$J$6),"Muito Bom",
IF(AND(Percentis!$J$6&gt;=B161,I161&gt;=8,M161="SIM",OR(H161&lt;&gt;"Procedimento especial",H161="Bom administrativo")),"Muito Bom",
"Bom"))))))</f>
        <v/>
      </c>
      <c r="O161" s="20"/>
      <c r="Q161" s="22"/>
      <c r="R161" s="22"/>
      <c r="S161" s="22"/>
      <c r="T161" s="22"/>
      <c r="U161" s="22"/>
      <c r="V161" s="22"/>
      <c r="W161" s="22"/>
      <c r="X161" s="22"/>
      <c r="Y161" s="22"/>
      <c r="Z161" s="22"/>
      <c r="AA161" s="22"/>
      <c r="AB161" s="22"/>
      <c r="AC161" s="22"/>
      <c r="AD161" s="22"/>
      <c r="AE161" s="22"/>
      <c r="AF161" s="22"/>
      <c r="AG161" s="22"/>
      <c r="AH161" s="22"/>
      <c r="AI161" s="22"/>
      <c r="AJ161" s="22"/>
    </row>
    <row r="162" spans="2:36" s="21" customFormat="1" ht="26.25" customHeight="1" x14ac:dyDescent="0.3">
      <c r="B162" s="42">
        <v>159</v>
      </c>
      <c r="C162" s="52"/>
      <c r="D162" s="52"/>
      <c r="E162" s="53"/>
      <c r="F162" s="54"/>
      <c r="G162" s="54"/>
      <c r="H162" s="52"/>
      <c r="I162" s="53"/>
      <c r="J162" s="53"/>
      <c r="K162" s="55"/>
      <c r="L162" s="56"/>
      <c r="M162" s="56"/>
      <c r="N162" s="57" t="str">
        <f>IF(I162="","",
IF(AND(Percentis!$I$6&gt;=B162,I162&gt;=9,M162="SIM",L162="SIM",OR(H162="Avaliação Regular",H162="Ponderação curricular")),"Excelente",
IF(AND(Percentis!$I$6&gt;=B162,I162&gt;=9,M162="SIM",H162="Ponderação curricular - DLR 17/2010/M"),"Excelente",
IF(AND(COUNTIF($N$4:N161,"Excelente")&lt;Percentis!$I$6,COUNTIF($N$4:N161,"Excelente")+COUNTIF($N$4:N161,"Muito Bom")&lt;Percentis!$J$6,I162&gt;=PERCENTILE($I$4:$I$153,0.75),OR(L162="SIM",AND(H162="Ponderação Curricular - DLR 17/2010/M",I162&gt;=9),AND(H162="Avaliação regular",H162="Ponderação Curricular",L162="SIM"))),"Excelente",
IF(AND(H162&lt;&gt;"Procedimento especial",H162&lt;&gt;"Bom administrativo",I162&gt;=8,M162="SIM",COUNTIF($N$4:N161,"Excelente")+COUNTIF($N$4:N161,"Muito Bom")&lt;Percentis!$J$6),"Muito Bom",
IF(AND(Percentis!$J$6&gt;=B162,I162&gt;=8,M162="SIM",OR(H162&lt;&gt;"Procedimento especial",H162="Bom administrativo")),"Muito Bom",
"Bom"))))))</f>
        <v/>
      </c>
      <c r="O162" s="20"/>
      <c r="Q162" s="22"/>
      <c r="R162" s="22"/>
      <c r="S162" s="22"/>
      <c r="T162" s="22"/>
      <c r="U162" s="22"/>
      <c r="V162" s="22"/>
      <c r="W162" s="22"/>
      <c r="X162" s="22"/>
      <c r="Y162" s="22"/>
      <c r="Z162" s="22"/>
      <c r="AA162" s="22"/>
      <c r="AB162" s="22"/>
      <c r="AC162" s="22"/>
      <c r="AD162" s="22"/>
      <c r="AE162" s="22"/>
      <c r="AF162" s="22"/>
      <c r="AG162" s="22"/>
      <c r="AH162" s="22"/>
      <c r="AI162" s="22"/>
      <c r="AJ162" s="22"/>
    </row>
    <row r="163" spans="2:36" s="21" customFormat="1" ht="26.25" customHeight="1" x14ac:dyDescent="0.3">
      <c r="B163" s="42">
        <v>160</v>
      </c>
      <c r="C163" s="52"/>
      <c r="D163" s="52"/>
      <c r="E163" s="53"/>
      <c r="F163" s="54"/>
      <c r="G163" s="54"/>
      <c r="H163" s="52"/>
      <c r="I163" s="53"/>
      <c r="J163" s="53"/>
      <c r="K163" s="55"/>
      <c r="L163" s="56"/>
      <c r="M163" s="56"/>
      <c r="N163" s="57" t="str">
        <f>IF(I163="","",
IF(AND(Percentis!$I$6&gt;=B163,I163&gt;=9,M163="SIM",L163="SIM",OR(H163="Avaliação Regular",H163="Ponderação curricular")),"Excelente",
IF(AND(Percentis!$I$6&gt;=B163,I163&gt;=9,M163="SIM",H163="Ponderação curricular - DLR 17/2010/M"),"Excelente",
IF(AND(COUNTIF($N$4:N162,"Excelente")&lt;Percentis!$I$6,COUNTIF($N$4:N162,"Excelente")+COUNTIF($N$4:N162,"Muito Bom")&lt;Percentis!$J$6,I163&gt;=PERCENTILE($I$4:$I$153,0.75),OR(L163="SIM",AND(H163="Ponderação Curricular - DLR 17/2010/M",I163&gt;=9),AND(H163="Avaliação regular",H163="Ponderação Curricular",L163="SIM"))),"Excelente",
IF(AND(H163&lt;&gt;"Procedimento especial",H163&lt;&gt;"Bom administrativo",I163&gt;=8,M163="SIM",COUNTIF($N$4:N162,"Excelente")+COUNTIF($N$4:N162,"Muito Bom")&lt;Percentis!$J$6),"Muito Bom",
IF(AND(Percentis!$J$6&gt;=B163,I163&gt;=8,M163="SIM",OR(H163&lt;&gt;"Procedimento especial",H163="Bom administrativo")),"Muito Bom",
"Bom"))))))</f>
        <v/>
      </c>
      <c r="O163" s="20"/>
      <c r="Q163" s="22"/>
      <c r="R163" s="22"/>
      <c r="S163" s="22"/>
      <c r="T163" s="22"/>
      <c r="U163" s="22"/>
      <c r="V163" s="22"/>
      <c r="W163" s="22"/>
      <c r="X163" s="22"/>
      <c r="Y163" s="22"/>
      <c r="Z163" s="22"/>
      <c r="AA163" s="22"/>
      <c r="AB163" s="22"/>
      <c r="AC163" s="22"/>
      <c r="AD163" s="22"/>
      <c r="AE163" s="22"/>
      <c r="AF163" s="22"/>
      <c r="AG163" s="22"/>
      <c r="AH163" s="22"/>
      <c r="AI163" s="22"/>
      <c r="AJ163" s="22"/>
    </row>
    <row r="164" spans="2:36" s="21" customFormat="1" ht="26.25" customHeight="1" x14ac:dyDescent="0.3">
      <c r="B164" s="42">
        <v>161</v>
      </c>
      <c r="C164" s="52"/>
      <c r="D164" s="52"/>
      <c r="E164" s="53"/>
      <c r="F164" s="54"/>
      <c r="G164" s="54"/>
      <c r="H164" s="52"/>
      <c r="I164" s="53"/>
      <c r="J164" s="53"/>
      <c r="K164" s="55"/>
      <c r="L164" s="56"/>
      <c r="M164" s="56"/>
      <c r="N164" s="57" t="str">
        <f>IF(I164="","",
IF(AND(Percentis!$I$6&gt;=B164,I164&gt;=9,M164="SIM",L164="SIM",OR(H164="Avaliação Regular",H164="Ponderação curricular")),"Excelente",
IF(AND(Percentis!$I$6&gt;=B164,I164&gt;=9,M164="SIM",H164="Ponderação curricular - DLR 17/2010/M"),"Excelente",
IF(AND(COUNTIF($N$4:N163,"Excelente")&lt;Percentis!$I$6,COUNTIF($N$4:N163,"Excelente")+COUNTIF($N$4:N163,"Muito Bom")&lt;Percentis!$J$6,I164&gt;=PERCENTILE($I$4:$I$153,0.75),OR(L164="SIM",AND(H164="Ponderação Curricular - DLR 17/2010/M",I164&gt;=9),AND(H164="Avaliação regular",H164="Ponderação Curricular",L164="SIM"))),"Excelente",
IF(AND(H164&lt;&gt;"Procedimento especial",H164&lt;&gt;"Bom administrativo",I164&gt;=8,M164="SIM",COUNTIF($N$4:N163,"Excelente")+COUNTIF($N$4:N163,"Muito Bom")&lt;Percentis!$J$6),"Muito Bom",
IF(AND(Percentis!$J$6&gt;=B164,I164&gt;=8,M164="SIM",OR(H164&lt;&gt;"Procedimento especial",H164="Bom administrativo")),"Muito Bom",
"Bom"))))))</f>
        <v/>
      </c>
      <c r="O164" s="20"/>
      <c r="Q164" s="22"/>
      <c r="R164" s="22"/>
      <c r="S164" s="22"/>
      <c r="T164" s="22"/>
      <c r="U164" s="22"/>
      <c r="V164" s="22"/>
      <c r="W164" s="22"/>
      <c r="X164" s="22"/>
      <c r="Y164" s="22"/>
      <c r="Z164" s="22"/>
      <c r="AA164" s="22"/>
      <c r="AB164" s="22"/>
      <c r="AC164" s="22"/>
      <c r="AD164" s="22"/>
      <c r="AE164" s="22"/>
      <c r="AF164" s="22"/>
      <c r="AG164" s="22"/>
      <c r="AH164" s="22"/>
      <c r="AI164" s="22"/>
      <c r="AJ164" s="22"/>
    </row>
    <row r="165" spans="2:36" s="21" customFormat="1" ht="26.25" customHeight="1" x14ac:dyDescent="0.3">
      <c r="B165" s="42">
        <v>162</v>
      </c>
      <c r="C165" s="52"/>
      <c r="D165" s="52"/>
      <c r="E165" s="53"/>
      <c r="F165" s="54"/>
      <c r="G165" s="54"/>
      <c r="H165" s="52"/>
      <c r="I165" s="53"/>
      <c r="J165" s="53"/>
      <c r="K165" s="55"/>
      <c r="L165" s="56"/>
      <c r="M165" s="56"/>
      <c r="N165" s="57" t="str">
        <f>IF(I165="","",
IF(AND(Percentis!$I$6&gt;=B165,I165&gt;=9,M165="SIM",L165="SIM",OR(H165="Avaliação Regular",H165="Ponderação curricular")),"Excelente",
IF(AND(Percentis!$I$6&gt;=B165,I165&gt;=9,M165="SIM",H165="Ponderação curricular - DLR 17/2010/M"),"Excelente",
IF(AND(COUNTIF($N$4:N164,"Excelente")&lt;Percentis!$I$6,COUNTIF($N$4:N164,"Excelente")+COUNTIF($N$4:N164,"Muito Bom")&lt;Percentis!$J$6,I165&gt;=PERCENTILE($I$4:$I$153,0.75),OR(L165="SIM",AND(H165="Ponderação Curricular - DLR 17/2010/M",I165&gt;=9),AND(H165="Avaliação regular",H165="Ponderação Curricular",L165="SIM"))),"Excelente",
IF(AND(H165&lt;&gt;"Procedimento especial",H165&lt;&gt;"Bom administrativo",I165&gt;=8,M165="SIM",COUNTIF($N$4:N164,"Excelente")+COUNTIF($N$4:N164,"Muito Bom")&lt;Percentis!$J$6),"Muito Bom",
IF(AND(Percentis!$J$6&gt;=B165,I165&gt;=8,M165="SIM",OR(H165&lt;&gt;"Procedimento especial",H165="Bom administrativo")),"Muito Bom",
"Bom"))))))</f>
        <v/>
      </c>
      <c r="O165" s="20"/>
      <c r="Q165" s="22"/>
      <c r="R165" s="22"/>
      <c r="S165" s="22"/>
      <c r="T165" s="22"/>
      <c r="U165" s="22"/>
      <c r="V165" s="22"/>
      <c r="W165" s="22"/>
      <c r="X165" s="22"/>
      <c r="Y165" s="22"/>
      <c r="Z165" s="22"/>
      <c r="AA165" s="22"/>
      <c r="AB165" s="22"/>
      <c r="AC165" s="22"/>
      <c r="AD165" s="22"/>
      <c r="AE165" s="22"/>
      <c r="AF165" s="22"/>
      <c r="AG165" s="22"/>
      <c r="AH165" s="22"/>
      <c r="AI165" s="22"/>
      <c r="AJ165" s="22"/>
    </row>
    <row r="166" spans="2:36" s="21" customFormat="1" ht="26.25" customHeight="1" x14ac:dyDescent="0.3">
      <c r="B166" s="42">
        <v>163</v>
      </c>
      <c r="C166" s="52"/>
      <c r="D166" s="52"/>
      <c r="E166" s="53"/>
      <c r="F166" s="54"/>
      <c r="G166" s="54"/>
      <c r="H166" s="52"/>
      <c r="I166" s="53"/>
      <c r="J166" s="53"/>
      <c r="K166" s="55"/>
      <c r="L166" s="56"/>
      <c r="M166" s="56"/>
      <c r="N166" s="57" t="str">
        <f>IF(I166="","",
IF(AND(Percentis!$I$6&gt;=B166,I166&gt;=9,M166="SIM",L166="SIM",OR(H166="Avaliação Regular",H166="Ponderação curricular")),"Excelente",
IF(AND(Percentis!$I$6&gt;=B166,I166&gt;=9,M166="SIM",H166="Ponderação curricular - DLR 17/2010/M"),"Excelente",
IF(AND(COUNTIF($N$4:N165,"Excelente")&lt;Percentis!$I$6,COUNTIF($N$4:N165,"Excelente")+COUNTIF($N$4:N165,"Muito Bom")&lt;Percentis!$J$6,I166&gt;=PERCENTILE($I$4:$I$153,0.75),OR(L166="SIM",AND(H166="Ponderação Curricular - DLR 17/2010/M",I166&gt;=9),AND(H166="Avaliação regular",H166="Ponderação Curricular",L166="SIM"))),"Excelente",
IF(AND(H166&lt;&gt;"Procedimento especial",H166&lt;&gt;"Bom administrativo",I166&gt;=8,M166="SIM",COUNTIF($N$4:N165,"Excelente")+COUNTIF($N$4:N165,"Muito Bom")&lt;Percentis!$J$6),"Muito Bom",
IF(AND(Percentis!$J$6&gt;=B166,I166&gt;=8,M166="SIM",OR(H166&lt;&gt;"Procedimento especial",H166="Bom administrativo")),"Muito Bom",
"Bom"))))))</f>
        <v/>
      </c>
      <c r="O166" s="20"/>
      <c r="Q166" s="22"/>
      <c r="R166" s="22"/>
      <c r="S166" s="22"/>
      <c r="T166" s="22"/>
      <c r="U166" s="22"/>
      <c r="V166" s="22"/>
      <c r="W166" s="22"/>
      <c r="X166" s="22"/>
      <c r="Y166" s="22"/>
      <c r="Z166" s="22"/>
      <c r="AA166" s="22"/>
      <c r="AB166" s="22"/>
      <c r="AC166" s="22"/>
      <c r="AD166" s="22"/>
      <c r="AE166" s="22"/>
      <c r="AF166" s="22"/>
      <c r="AG166" s="22"/>
      <c r="AH166" s="22"/>
      <c r="AI166" s="22"/>
      <c r="AJ166" s="22"/>
    </row>
    <row r="167" spans="2:36" s="21" customFormat="1" ht="26.25" customHeight="1" x14ac:dyDescent="0.3">
      <c r="B167" s="42">
        <v>164</v>
      </c>
      <c r="C167" s="52"/>
      <c r="D167" s="52"/>
      <c r="E167" s="53"/>
      <c r="F167" s="54"/>
      <c r="G167" s="54"/>
      <c r="H167" s="52"/>
      <c r="I167" s="53"/>
      <c r="J167" s="53"/>
      <c r="K167" s="55"/>
      <c r="L167" s="56"/>
      <c r="M167" s="56"/>
      <c r="N167" s="57" t="str">
        <f>IF(I167="","",
IF(AND(Percentis!$I$6&gt;=B167,I167&gt;=9,M167="SIM",L167="SIM",OR(H167="Avaliação Regular",H167="Ponderação curricular")),"Excelente",
IF(AND(Percentis!$I$6&gt;=B167,I167&gt;=9,M167="SIM",H167="Ponderação curricular - DLR 17/2010/M"),"Excelente",
IF(AND(COUNTIF($N$4:N166,"Excelente")&lt;Percentis!$I$6,COUNTIF($N$4:N166,"Excelente")+COUNTIF($N$4:N166,"Muito Bom")&lt;Percentis!$J$6,I167&gt;=PERCENTILE($I$4:$I$153,0.75),OR(L167="SIM",AND(H167="Ponderação Curricular - DLR 17/2010/M",I167&gt;=9),AND(H167="Avaliação regular",H167="Ponderação Curricular",L167="SIM"))),"Excelente",
IF(AND(H167&lt;&gt;"Procedimento especial",H167&lt;&gt;"Bom administrativo",I167&gt;=8,M167="SIM",COUNTIF($N$4:N166,"Excelente")+COUNTIF($N$4:N166,"Muito Bom")&lt;Percentis!$J$6),"Muito Bom",
IF(AND(Percentis!$J$6&gt;=B167,I167&gt;=8,M167="SIM",OR(H167&lt;&gt;"Procedimento especial",H167="Bom administrativo")),"Muito Bom",
"Bom"))))))</f>
        <v/>
      </c>
      <c r="O167" s="20"/>
      <c r="Q167" s="22"/>
      <c r="R167" s="22"/>
      <c r="S167" s="22"/>
      <c r="T167" s="22"/>
      <c r="U167" s="22"/>
      <c r="V167" s="22"/>
      <c r="W167" s="22"/>
      <c r="X167" s="22"/>
      <c r="Y167" s="22"/>
      <c r="Z167" s="22"/>
      <c r="AA167" s="22"/>
      <c r="AB167" s="22"/>
      <c r="AC167" s="22"/>
      <c r="AD167" s="22"/>
      <c r="AE167" s="22"/>
      <c r="AF167" s="22"/>
      <c r="AG167" s="22"/>
      <c r="AH167" s="22"/>
      <c r="AI167" s="22"/>
      <c r="AJ167" s="22"/>
    </row>
    <row r="168" spans="2:36" s="21" customFormat="1" ht="26.25" customHeight="1" x14ac:dyDescent="0.3">
      <c r="B168" s="42">
        <v>165</v>
      </c>
      <c r="C168" s="52"/>
      <c r="D168" s="52"/>
      <c r="E168" s="53"/>
      <c r="F168" s="54"/>
      <c r="G168" s="54"/>
      <c r="H168" s="52"/>
      <c r="I168" s="53"/>
      <c r="J168" s="53"/>
      <c r="K168" s="55"/>
      <c r="L168" s="56"/>
      <c r="M168" s="56"/>
      <c r="N168" s="57" t="str">
        <f>IF(I168="","",
IF(AND(Percentis!$I$6&gt;=B168,I168&gt;=9,M168="SIM",L168="SIM",OR(H168="Avaliação Regular",H168="Ponderação curricular")),"Excelente",
IF(AND(Percentis!$I$6&gt;=B168,I168&gt;=9,M168="SIM",H168="Ponderação curricular - DLR 17/2010/M"),"Excelente",
IF(AND(COUNTIF($N$4:N167,"Excelente")&lt;Percentis!$I$6,COUNTIF($N$4:N167,"Excelente")+COUNTIF($N$4:N167,"Muito Bom")&lt;Percentis!$J$6,I168&gt;=PERCENTILE($I$4:$I$153,0.75),OR(L168="SIM",AND(H168="Ponderação Curricular - DLR 17/2010/M",I168&gt;=9),AND(H168="Avaliação regular",H168="Ponderação Curricular",L168="SIM"))),"Excelente",
IF(AND(H168&lt;&gt;"Procedimento especial",H168&lt;&gt;"Bom administrativo",I168&gt;=8,M168="SIM",COUNTIF($N$4:N167,"Excelente")+COUNTIF($N$4:N167,"Muito Bom")&lt;Percentis!$J$6),"Muito Bom",
IF(AND(Percentis!$J$6&gt;=B168,I168&gt;=8,M168="SIM",OR(H168&lt;&gt;"Procedimento especial",H168="Bom administrativo")),"Muito Bom",
"Bom"))))))</f>
        <v/>
      </c>
      <c r="O168" s="20"/>
      <c r="Q168" s="22"/>
      <c r="R168" s="22"/>
      <c r="S168" s="22"/>
      <c r="T168" s="22"/>
      <c r="U168" s="22"/>
      <c r="V168" s="22"/>
      <c r="W168" s="22"/>
      <c r="X168" s="22"/>
      <c r="Y168" s="22"/>
      <c r="Z168" s="22"/>
      <c r="AA168" s="22"/>
      <c r="AB168" s="22"/>
      <c r="AC168" s="22"/>
      <c r="AD168" s="22"/>
      <c r="AE168" s="22"/>
      <c r="AF168" s="22"/>
      <c r="AG168" s="22"/>
      <c r="AH168" s="22"/>
      <c r="AI168" s="22"/>
      <c r="AJ168" s="22"/>
    </row>
    <row r="169" spans="2:36" s="21" customFormat="1" ht="26.25" customHeight="1" x14ac:dyDescent="0.3">
      <c r="B169" s="42">
        <v>166</v>
      </c>
      <c r="C169" s="52"/>
      <c r="D169" s="52"/>
      <c r="E169" s="53"/>
      <c r="F169" s="54"/>
      <c r="G169" s="54"/>
      <c r="H169" s="52"/>
      <c r="I169" s="53"/>
      <c r="J169" s="53"/>
      <c r="K169" s="55"/>
      <c r="L169" s="56"/>
      <c r="M169" s="56"/>
      <c r="N169" s="57" t="str">
        <f>IF(I169="","",
IF(AND(Percentis!$I$6&gt;=B169,I169&gt;=9,M169="SIM",L169="SIM",OR(H169="Avaliação Regular",H169="Ponderação curricular")),"Excelente",
IF(AND(Percentis!$I$6&gt;=B169,I169&gt;=9,M169="SIM",H169="Ponderação curricular - DLR 17/2010/M"),"Excelente",
IF(AND(COUNTIF($N$4:N168,"Excelente")&lt;Percentis!$I$6,COUNTIF($N$4:N168,"Excelente")+COUNTIF($N$4:N168,"Muito Bom")&lt;Percentis!$J$6,I169&gt;=PERCENTILE($I$4:$I$153,0.75),OR(L169="SIM",AND(H169="Ponderação Curricular - DLR 17/2010/M",I169&gt;=9),AND(H169="Avaliação regular",H169="Ponderação Curricular",L169="SIM"))),"Excelente",
IF(AND(H169&lt;&gt;"Procedimento especial",H169&lt;&gt;"Bom administrativo",I169&gt;=8,M169="SIM",COUNTIF($N$4:N168,"Excelente")+COUNTIF($N$4:N168,"Muito Bom")&lt;Percentis!$J$6),"Muito Bom",
IF(AND(Percentis!$J$6&gt;=B169,I169&gt;=8,M169="SIM",OR(H169&lt;&gt;"Procedimento especial",H169="Bom administrativo")),"Muito Bom",
"Bom"))))))</f>
        <v/>
      </c>
      <c r="O169" s="20"/>
      <c r="Q169" s="22"/>
      <c r="R169" s="22"/>
      <c r="S169" s="22"/>
      <c r="T169" s="22"/>
      <c r="U169" s="22"/>
      <c r="V169" s="22"/>
      <c r="W169" s="22"/>
      <c r="X169" s="22"/>
      <c r="Y169" s="22"/>
      <c r="Z169" s="22"/>
      <c r="AA169" s="22"/>
      <c r="AB169" s="22"/>
      <c r="AC169" s="22"/>
      <c r="AD169" s="22"/>
      <c r="AE169" s="22"/>
      <c r="AF169" s="22"/>
      <c r="AG169" s="22"/>
      <c r="AH169" s="22"/>
      <c r="AI169" s="22"/>
      <c r="AJ169" s="22"/>
    </row>
    <row r="170" spans="2:36" s="21" customFormat="1" ht="26.25" customHeight="1" x14ac:dyDescent="0.3">
      <c r="B170" s="42">
        <v>167</v>
      </c>
      <c r="C170" s="52"/>
      <c r="D170" s="52"/>
      <c r="E170" s="53"/>
      <c r="F170" s="54"/>
      <c r="G170" s="54"/>
      <c r="H170" s="52"/>
      <c r="I170" s="53"/>
      <c r="J170" s="53"/>
      <c r="K170" s="55"/>
      <c r="L170" s="56"/>
      <c r="M170" s="56"/>
      <c r="N170" s="57" t="str">
        <f>IF(I170="","",
IF(AND(Percentis!$I$6&gt;=B170,I170&gt;=9,M170="SIM",L170="SIM",OR(H170="Avaliação Regular",H170="Ponderação curricular")),"Excelente",
IF(AND(Percentis!$I$6&gt;=B170,I170&gt;=9,M170="SIM",H170="Ponderação curricular - DLR 17/2010/M"),"Excelente",
IF(AND(COUNTIF($N$4:N169,"Excelente")&lt;Percentis!$I$6,COUNTIF($N$4:N169,"Excelente")+COUNTIF($N$4:N169,"Muito Bom")&lt;Percentis!$J$6,I170&gt;=PERCENTILE($I$4:$I$153,0.75),OR(L170="SIM",AND(H170="Ponderação Curricular - DLR 17/2010/M",I170&gt;=9),AND(H170="Avaliação regular",H170="Ponderação Curricular",L170="SIM"))),"Excelente",
IF(AND(H170&lt;&gt;"Procedimento especial",H170&lt;&gt;"Bom administrativo",I170&gt;=8,M170="SIM",COUNTIF($N$4:N169,"Excelente")+COUNTIF($N$4:N169,"Muito Bom")&lt;Percentis!$J$6),"Muito Bom",
IF(AND(Percentis!$J$6&gt;=B170,I170&gt;=8,M170="SIM",OR(H170&lt;&gt;"Procedimento especial",H170="Bom administrativo")),"Muito Bom",
"Bom"))))))</f>
        <v/>
      </c>
      <c r="O170" s="20"/>
      <c r="Q170" s="22"/>
      <c r="R170" s="22"/>
      <c r="S170" s="22"/>
      <c r="T170" s="22"/>
      <c r="U170" s="22"/>
      <c r="V170" s="22"/>
      <c r="W170" s="22"/>
      <c r="X170" s="22"/>
      <c r="Y170" s="22"/>
      <c r="Z170" s="22"/>
      <c r="AA170" s="22"/>
      <c r="AB170" s="22"/>
      <c r="AC170" s="22"/>
      <c r="AD170" s="22"/>
      <c r="AE170" s="22"/>
      <c r="AF170" s="22"/>
      <c r="AG170" s="22"/>
      <c r="AH170" s="22"/>
      <c r="AI170" s="22"/>
      <c r="AJ170" s="22"/>
    </row>
    <row r="171" spans="2:36" s="21" customFormat="1" ht="26.25" customHeight="1" x14ac:dyDescent="0.3">
      <c r="B171" s="42">
        <v>168</v>
      </c>
      <c r="C171" s="52"/>
      <c r="D171" s="52"/>
      <c r="E171" s="53"/>
      <c r="F171" s="54"/>
      <c r="G171" s="54"/>
      <c r="H171" s="52"/>
      <c r="I171" s="53"/>
      <c r="J171" s="53"/>
      <c r="K171" s="55"/>
      <c r="L171" s="56"/>
      <c r="M171" s="56"/>
      <c r="N171" s="57" t="str">
        <f>IF(I171="","",
IF(AND(Percentis!$I$6&gt;=B171,I171&gt;=9,M171="SIM",L171="SIM",OR(H171="Avaliação Regular",H171="Ponderação curricular")),"Excelente",
IF(AND(Percentis!$I$6&gt;=B171,I171&gt;=9,M171="SIM",H171="Ponderação curricular - DLR 17/2010/M"),"Excelente",
IF(AND(COUNTIF($N$4:N170,"Excelente")&lt;Percentis!$I$6,COUNTIF($N$4:N170,"Excelente")+COUNTIF($N$4:N170,"Muito Bom")&lt;Percentis!$J$6,I171&gt;=PERCENTILE($I$4:$I$153,0.75),OR(L171="SIM",AND(H171="Ponderação Curricular - DLR 17/2010/M",I171&gt;=9),AND(H171="Avaliação regular",H171="Ponderação Curricular",L171="SIM"))),"Excelente",
IF(AND(H171&lt;&gt;"Procedimento especial",H171&lt;&gt;"Bom administrativo",I171&gt;=8,M171="SIM",COUNTIF($N$4:N170,"Excelente")+COUNTIF($N$4:N170,"Muito Bom")&lt;Percentis!$J$6),"Muito Bom",
IF(AND(Percentis!$J$6&gt;=B171,I171&gt;=8,M171="SIM",OR(H171&lt;&gt;"Procedimento especial",H171="Bom administrativo")),"Muito Bom",
"Bom"))))))</f>
        <v/>
      </c>
      <c r="O171" s="20"/>
      <c r="Q171" s="22"/>
      <c r="R171" s="22"/>
      <c r="S171" s="22"/>
      <c r="T171" s="22"/>
      <c r="U171" s="22"/>
      <c r="V171" s="22"/>
      <c r="W171" s="22"/>
      <c r="X171" s="22"/>
      <c r="Y171" s="22"/>
      <c r="Z171" s="22"/>
      <c r="AA171" s="22"/>
      <c r="AB171" s="22"/>
      <c r="AC171" s="22"/>
      <c r="AD171" s="22"/>
      <c r="AE171" s="22"/>
      <c r="AF171" s="22"/>
      <c r="AG171" s="22"/>
      <c r="AH171" s="22"/>
      <c r="AI171" s="22"/>
      <c r="AJ171" s="22"/>
    </row>
    <row r="172" spans="2:36" s="21" customFormat="1" ht="26.25" customHeight="1" x14ac:dyDescent="0.3">
      <c r="B172" s="42">
        <v>169</v>
      </c>
      <c r="C172" s="52"/>
      <c r="D172" s="52"/>
      <c r="E172" s="53"/>
      <c r="F172" s="54"/>
      <c r="G172" s="54"/>
      <c r="H172" s="52"/>
      <c r="I172" s="53"/>
      <c r="J172" s="53"/>
      <c r="K172" s="55"/>
      <c r="L172" s="56"/>
      <c r="M172" s="56"/>
      <c r="N172" s="57" t="str">
        <f>IF(I172="","",
IF(AND(Percentis!$I$6&gt;=B172,I172&gt;=9,M172="SIM",L172="SIM",OR(H172="Avaliação Regular",H172="Ponderação curricular")),"Excelente",
IF(AND(Percentis!$I$6&gt;=B172,I172&gt;=9,M172="SIM",H172="Ponderação curricular - DLR 17/2010/M"),"Excelente",
IF(AND(COUNTIF($N$4:N171,"Excelente")&lt;Percentis!$I$6,COUNTIF($N$4:N171,"Excelente")+COUNTIF($N$4:N171,"Muito Bom")&lt;Percentis!$J$6,I172&gt;=PERCENTILE($I$4:$I$153,0.75),OR(L172="SIM",AND(H172="Ponderação Curricular - DLR 17/2010/M",I172&gt;=9),AND(H172="Avaliação regular",H172="Ponderação Curricular",L172="SIM"))),"Excelente",
IF(AND(H172&lt;&gt;"Procedimento especial",H172&lt;&gt;"Bom administrativo",I172&gt;=8,M172="SIM",COUNTIF($N$4:N171,"Excelente")+COUNTIF($N$4:N171,"Muito Bom")&lt;Percentis!$J$6),"Muito Bom",
IF(AND(Percentis!$J$6&gt;=B172,I172&gt;=8,M172="SIM",OR(H172&lt;&gt;"Procedimento especial",H172="Bom administrativo")),"Muito Bom",
"Bom"))))))</f>
        <v/>
      </c>
      <c r="O172" s="20"/>
      <c r="Q172" s="22"/>
      <c r="R172" s="22"/>
      <c r="S172" s="22"/>
      <c r="T172" s="22"/>
      <c r="U172" s="22"/>
      <c r="V172" s="22"/>
      <c r="W172" s="22"/>
      <c r="X172" s="22"/>
      <c r="Y172" s="22"/>
      <c r="Z172" s="22"/>
      <c r="AA172" s="22"/>
      <c r="AB172" s="22"/>
      <c r="AC172" s="22"/>
      <c r="AD172" s="22"/>
      <c r="AE172" s="22"/>
      <c r="AF172" s="22"/>
      <c r="AG172" s="22"/>
      <c r="AH172" s="22"/>
      <c r="AI172" s="22"/>
      <c r="AJ172" s="22"/>
    </row>
    <row r="173" spans="2:36" s="21" customFormat="1" ht="26.25" customHeight="1" x14ac:dyDescent="0.3">
      <c r="B173" s="42">
        <v>170</v>
      </c>
      <c r="C173" s="52"/>
      <c r="D173" s="52"/>
      <c r="E173" s="53"/>
      <c r="F173" s="54"/>
      <c r="G173" s="54"/>
      <c r="H173" s="52"/>
      <c r="I173" s="53"/>
      <c r="J173" s="53"/>
      <c r="K173" s="55"/>
      <c r="L173" s="56"/>
      <c r="M173" s="56"/>
      <c r="N173" s="57" t="str">
        <f>IF(I173="","",
IF(AND(Percentis!$I$6&gt;=B173,I173&gt;=9,M173="SIM",L173="SIM",OR(H173="Avaliação Regular",H173="Ponderação curricular")),"Excelente",
IF(AND(Percentis!$I$6&gt;=B173,I173&gt;=9,M173="SIM",H173="Ponderação curricular - DLR 17/2010/M"),"Excelente",
IF(AND(COUNTIF($N$4:N172,"Excelente")&lt;Percentis!$I$6,COUNTIF($N$4:N172,"Excelente")+COUNTIF($N$4:N172,"Muito Bom")&lt;Percentis!$J$6,I173&gt;=PERCENTILE($I$4:$I$153,0.75),OR(L173="SIM",AND(H173="Ponderação Curricular - DLR 17/2010/M",I173&gt;=9),AND(H173="Avaliação regular",H173="Ponderação Curricular",L173="SIM"))),"Excelente",
IF(AND(H173&lt;&gt;"Procedimento especial",H173&lt;&gt;"Bom administrativo",I173&gt;=8,M173="SIM",COUNTIF($N$4:N172,"Excelente")+COUNTIF($N$4:N172,"Muito Bom")&lt;Percentis!$J$6),"Muito Bom",
IF(AND(Percentis!$J$6&gt;=B173,I173&gt;=8,M173="SIM",OR(H173&lt;&gt;"Procedimento especial",H173="Bom administrativo")),"Muito Bom",
"Bom"))))))</f>
        <v/>
      </c>
      <c r="O173" s="20"/>
      <c r="Q173" s="22"/>
      <c r="R173" s="22"/>
      <c r="S173" s="22"/>
      <c r="T173" s="22"/>
      <c r="U173" s="22"/>
      <c r="V173" s="22"/>
      <c r="W173" s="22"/>
      <c r="X173" s="22"/>
      <c r="Y173" s="22"/>
      <c r="Z173" s="22"/>
      <c r="AA173" s="22"/>
      <c r="AB173" s="22"/>
      <c r="AC173" s="22"/>
      <c r="AD173" s="22"/>
      <c r="AE173" s="22"/>
      <c r="AF173" s="22"/>
      <c r="AG173" s="22"/>
      <c r="AH173" s="22"/>
      <c r="AI173" s="22"/>
      <c r="AJ173" s="22"/>
    </row>
    <row r="174" spans="2:36" s="21" customFormat="1" ht="26.25" customHeight="1" x14ac:dyDescent="0.3">
      <c r="B174" s="42">
        <v>171</v>
      </c>
      <c r="C174" s="52"/>
      <c r="D174" s="52"/>
      <c r="E174" s="53"/>
      <c r="F174" s="54"/>
      <c r="G174" s="54"/>
      <c r="H174" s="52"/>
      <c r="I174" s="53"/>
      <c r="J174" s="53"/>
      <c r="K174" s="55"/>
      <c r="L174" s="56"/>
      <c r="M174" s="56"/>
      <c r="N174" s="57" t="str">
        <f>IF(I174="","",
IF(AND(Percentis!$I$6&gt;=B174,I174&gt;=9,M174="SIM",L174="SIM",OR(H174="Avaliação Regular",H174="Ponderação curricular")),"Excelente",
IF(AND(Percentis!$I$6&gt;=B174,I174&gt;=9,M174="SIM",H174="Ponderação curricular - DLR 17/2010/M"),"Excelente",
IF(AND(COUNTIF($N$4:N173,"Excelente")&lt;Percentis!$I$6,COUNTIF($N$4:N173,"Excelente")+COUNTIF($N$4:N173,"Muito Bom")&lt;Percentis!$J$6,I174&gt;=PERCENTILE($I$4:$I$153,0.75),OR(L174="SIM",AND(H174="Ponderação Curricular - DLR 17/2010/M",I174&gt;=9),AND(H174="Avaliação regular",H174="Ponderação Curricular",L174="SIM"))),"Excelente",
IF(AND(H174&lt;&gt;"Procedimento especial",H174&lt;&gt;"Bom administrativo",I174&gt;=8,M174="SIM",COUNTIF($N$4:N173,"Excelente")+COUNTIF($N$4:N173,"Muito Bom")&lt;Percentis!$J$6),"Muito Bom",
IF(AND(Percentis!$J$6&gt;=B174,I174&gt;=8,M174="SIM",OR(H174&lt;&gt;"Procedimento especial",H174="Bom administrativo")),"Muito Bom",
"Bom"))))))</f>
        <v/>
      </c>
      <c r="O174" s="20"/>
      <c r="Q174" s="22"/>
      <c r="R174" s="22"/>
      <c r="S174" s="22"/>
      <c r="T174" s="22"/>
      <c r="U174" s="22"/>
      <c r="V174" s="22"/>
      <c r="W174" s="22"/>
      <c r="X174" s="22"/>
      <c r="Y174" s="22"/>
      <c r="Z174" s="22"/>
      <c r="AA174" s="22"/>
      <c r="AB174" s="22"/>
      <c r="AC174" s="22"/>
      <c r="AD174" s="22"/>
      <c r="AE174" s="22"/>
      <c r="AF174" s="22"/>
      <c r="AG174" s="22"/>
      <c r="AH174" s="22"/>
      <c r="AI174" s="22"/>
      <c r="AJ174" s="22"/>
    </row>
    <row r="175" spans="2:36" s="21" customFormat="1" ht="26.25" customHeight="1" x14ac:dyDescent="0.3">
      <c r="B175" s="42">
        <v>172</v>
      </c>
      <c r="C175" s="52"/>
      <c r="D175" s="52"/>
      <c r="E175" s="53"/>
      <c r="F175" s="54"/>
      <c r="G175" s="54"/>
      <c r="H175" s="52"/>
      <c r="I175" s="53"/>
      <c r="J175" s="53"/>
      <c r="K175" s="55"/>
      <c r="L175" s="56"/>
      <c r="M175" s="56"/>
      <c r="N175" s="57" t="str">
        <f>IF(I175="","",
IF(AND(Percentis!$I$6&gt;=B175,I175&gt;=9,M175="SIM",L175="SIM",OR(H175="Avaliação Regular",H175="Ponderação curricular")),"Excelente",
IF(AND(Percentis!$I$6&gt;=B175,I175&gt;=9,M175="SIM",H175="Ponderação curricular - DLR 17/2010/M"),"Excelente",
IF(AND(COUNTIF($N$4:N174,"Excelente")&lt;Percentis!$I$6,COUNTIF($N$4:N174,"Excelente")+COUNTIF($N$4:N174,"Muito Bom")&lt;Percentis!$J$6,I175&gt;=PERCENTILE($I$4:$I$153,0.75),OR(L175="SIM",AND(H175="Ponderação Curricular - DLR 17/2010/M",I175&gt;=9),AND(H175="Avaliação regular",H175="Ponderação Curricular",L175="SIM"))),"Excelente",
IF(AND(H175&lt;&gt;"Procedimento especial",H175&lt;&gt;"Bom administrativo",I175&gt;=8,M175="SIM",COUNTIF($N$4:N174,"Excelente")+COUNTIF($N$4:N174,"Muito Bom")&lt;Percentis!$J$6),"Muito Bom",
IF(AND(Percentis!$J$6&gt;=B175,I175&gt;=8,M175="SIM",OR(H175&lt;&gt;"Procedimento especial",H175="Bom administrativo")),"Muito Bom",
"Bom"))))))</f>
        <v/>
      </c>
      <c r="O175" s="20"/>
      <c r="Q175" s="22"/>
      <c r="R175" s="22"/>
      <c r="S175" s="22"/>
      <c r="T175" s="22"/>
      <c r="U175" s="22"/>
      <c r="V175" s="22"/>
      <c r="W175" s="22"/>
      <c r="X175" s="22"/>
      <c r="Y175" s="22"/>
      <c r="Z175" s="22"/>
      <c r="AA175" s="22"/>
      <c r="AB175" s="22"/>
      <c r="AC175" s="22"/>
      <c r="AD175" s="22"/>
      <c r="AE175" s="22"/>
      <c r="AF175" s="22"/>
      <c r="AG175" s="22"/>
      <c r="AH175" s="22"/>
      <c r="AI175" s="22"/>
      <c r="AJ175" s="22"/>
    </row>
    <row r="176" spans="2:36" s="21" customFormat="1" ht="26.25" customHeight="1" x14ac:dyDescent="0.3">
      <c r="B176" s="42">
        <v>173</v>
      </c>
      <c r="C176" s="52"/>
      <c r="D176" s="52"/>
      <c r="E176" s="53"/>
      <c r="F176" s="54"/>
      <c r="G176" s="54"/>
      <c r="H176" s="52"/>
      <c r="I176" s="53"/>
      <c r="J176" s="53"/>
      <c r="K176" s="55"/>
      <c r="L176" s="56"/>
      <c r="M176" s="56"/>
      <c r="N176" s="57" t="str">
        <f>IF(I176="","",
IF(AND(Percentis!$I$6&gt;=B176,I176&gt;=9,M176="SIM",L176="SIM",OR(H176="Avaliação Regular",H176="Ponderação curricular")),"Excelente",
IF(AND(Percentis!$I$6&gt;=B176,I176&gt;=9,M176="SIM",H176="Ponderação curricular - DLR 17/2010/M"),"Excelente",
IF(AND(COUNTIF($N$4:N175,"Excelente")&lt;Percentis!$I$6,COUNTIF($N$4:N175,"Excelente")+COUNTIF($N$4:N175,"Muito Bom")&lt;Percentis!$J$6,I176&gt;=PERCENTILE($I$4:$I$153,0.75),OR(L176="SIM",AND(H176="Ponderação Curricular - DLR 17/2010/M",I176&gt;=9),AND(H176="Avaliação regular",H176="Ponderação Curricular",L176="SIM"))),"Excelente",
IF(AND(H176&lt;&gt;"Procedimento especial",H176&lt;&gt;"Bom administrativo",I176&gt;=8,M176="SIM",COUNTIF($N$4:N175,"Excelente")+COUNTIF($N$4:N175,"Muito Bom")&lt;Percentis!$J$6),"Muito Bom",
IF(AND(Percentis!$J$6&gt;=B176,I176&gt;=8,M176="SIM",OR(H176&lt;&gt;"Procedimento especial",H176="Bom administrativo")),"Muito Bom",
"Bom"))))))</f>
        <v/>
      </c>
      <c r="O176" s="20"/>
      <c r="Q176" s="22"/>
      <c r="R176" s="22"/>
      <c r="S176" s="22"/>
      <c r="T176" s="22"/>
      <c r="U176" s="22"/>
      <c r="V176" s="22"/>
      <c r="W176" s="22"/>
      <c r="X176" s="22"/>
      <c r="Y176" s="22"/>
      <c r="Z176" s="22"/>
      <c r="AA176" s="22"/>
      <c r="AB176" s="22"/>
      <c r="AC176" s="22"/>
      <c r="AD176" s="22"/>
      <c r="AE176" s="22"/>
      <c r="AF176" s="22"/>
      <c r="AG176" s="22"/>
      <c r="AH176" s="22"/>
      <c r="AI176" s="22"/>
      <c r="AJ176" s="22"/>
    </row>
    <row r="177" spans="2:36" s="21" customFormat="1" ht="26.25" customHeight="1" x14ac:dyDescent="0.3">
      <c r="B177" s="42">
        <v>174</v>
      </c>
      <c r="C177" s="52"/>
      <c r="D177" s="52"/>
      <c r="E177" s="53"/>
      <c r="F177" s="54"/>
      <c r="G177" s="54"/>
      <c r="H177" s="52"/>
      <c r="I177" s="53"/>
      <c r="J177" s="53"/>
      <c r="K177" s="55"/>
      <c r="L177" s="56"/>
      <c r="M177" s="56"/>
      <c r="N177" s="57" t="str">
        <f>IF(I177="","",
IF(AND(Percentis!$I$6&gt;=B177,I177&gt;=9,M177="SIM",L177="SIM",OR(H177="Avaliação Regular",H177="Ponderação curricular")),"Excelente",
IF(AND(Percentis!$I$6&gt;=B177,I177&gt;=9,M177="SIM",H177="Ponderação curricular - DLR 17/2010/M"),"Excelente",
IF(AND(COUNTIF($N$4:N176,"Excelente")&lt;Percentis!$I$6,COUNTIF($N$4:N176,"Excelente")+COUNTIF($N$4:N176,"Muito Bom")&lt;Percentis!$J$6,I177&gt;=PERCENTILE($I$4:$I$153,0.75),OR(L177="SIM",AND(H177="Ponderação Curricular - DLR 17/2010/M",I177&gt;=9),AND(H177="Avaliação regular",H177="Ponderação Curricular",L177="SIM"))),"Excelente",
IF(AND(H177&lt;&gt;"Procedimento especial",H177&lt;&gt;"Bom administrativo",I177&gt;=8,M177="SIM",COUNTIF($N$4:N176,"Excelente")+COUNTIF($N$4:N176,"Muito Bom")&lt;Percentis!$J$6),"Muito Bom",
IF(AND(Percentis!$J$6&gt;=B177,I177&gt;=8,M177="SIM",OR(H177&lt;&gt;"Procedimento especial",H177="Bom administrativo")),"Muito Bom",
"Bom"))))))</f>
        <v/>
      </c>
      <c r="O177" s="20"/>
      <c r="Q177" s="22"/>
      <c r="R177" s="22"/>
      <c r="S177" s="22"/>
      <c r="T177" s="22"/>
      <c r="U177" s="22"/>
      <c r="V177" s="22"/>
      <c r="W177" s="22"/>
      <c r="X177" s="22"/>
      <c r="Y177" s="22"/>
      <c r="Z177" s="22"/>
      <c r="AA177" s="22"/>
      <c r="AB177" s="22"/>
      <c r="AC177" s="22"/>
      <c r="AD177" s="22"/>
      <c r="AE177" s="22"/>
      <c r="AF177" s="22"/>
      <c r="AG177" s="22"/>
      <c r="AH177" s="22"/>
      <c r="AI177" s="22"/>
      <c r="AJ177" s="22"/>
    </row>
    <row r="178" spans="2:36" s="21" customFormat="1" ht="26.25" customHeight="1" x14ac:dyDescent="0.3">
      <c r="B178" s="42">
        <v>175</v>
      </c>
      <c r="C178" s="52"/>
      <c r="D178" s="52"/>
      <c r="E178" s="53"/>
      <c r="F178" s="54"/>
      <c r="G178" s="54"/>
      <c r="H178" s="52"/>
      <c r="I178" s="53"/>
      <c r="J178" s="53"/>
      <c r="K178" s="55"/>
      <c r="L178" s="56"/>
      <c r="M178" s="56"/>
      <c r="N178" s="57" t="str">
        <f>IF(I178="","",
IF(AND(Percentis!$I$6&gt;=B178,I178&gt;=9,M178="SIM",L178="SIM",OR(H178="Avaliação Regular",H178="Ponderação curricular")),"Excelente",
IF(AND(Percentis!$I$6&gt;=B178,I178&gt;=9,M178="SIM",H178="Ponderação curricular - DLR 17/2010/M"),"Excelente",
IF(AND(COUNTIF($N$4:N177,"Excelente")&lt;Percentis!$I$6,COUNTIF($N$4:N177,"Excelente")+COUNTIF($N$4:N177,"Muito Bom")&lt;Percentis!$J$6,I178&gt;=PERCENTILE($I$4:$I$153,0.75),OR(L178="SIM",AND(H178="Ponderação Curricular - DLR 17/2010/M",I178&gt;=9),AND(H178="Avaliação regular",H178="Ponderação Curricular",L178="SIM"))),"Excelente",
IF(AND(H178&lt;&gt;"Procedimento especial",H178&lt;&gt;"Bom administrativo",I178&gt;=8,M178="SIM",COUNTIF($N$4:N177,"Excelente")+COUNTIF($N$4:N177,"Muito Bom")&lt;Percentis!$J$6),"Muito Bom",
IF(AND(Percentis!$J$6&gt;=B178,I178&gt;=8,M178="SIM",OR(H178&lt;&gt;"Procedimento especial",H178="Bom administrativo")),"Muito Bom",
"Bom"))))))</f>
        <v/>
      </c>
      <c r="O178" s="20"/>
      <c r="Q178" s="22"/>
      <c r="R178" s="22"/>
      <c r="S178" s="22"/>
      <c r="T178" s="22"/>
      <c r="U178" s="22"/>
      <c r="V178" s="22"/>
      <c r="W178" s="22"/>
      <c r="X178" s="22"/>
      <c r="Y178" s="22"/>
      <c r="Z178" s="22"/>
      <c r="AA178" s="22"/>
      <c r="AB178" s="22"/>
      <c r="AC178" s="22"/>
      <c r="AD178" s="22"/>
      <c r="AE178" s="22"/>
      <c r="AF178" s="22"/>
      <c r="AG178" s="22"/>
      <c r="AH178" s="22"/>
      <c r="AI178" s="22"/>
      <c r="AJ178" s="22"/>
    </row>
    <row r="179" spans="2:36" s="21" customFormat="1" ht="26.25" customHeight="1" x14ac:dyDescent="0.3">
      <c r="B179" s="42">
        <v>176</v>
      </c>
      <c r="C179" s="52"/>
      <c r="D179" s="52"/>
      <c r="E179" s="53"/>
      <c r="F179" s="54"/>
      <c r="G179" s="54"/>
      <c r="H179" s="52"/>
      <c r="I179" s="53"/>
      <c r="J179" s="53"/>
      <c r="K179" s="55"/>
      <c r="L179" s="56"/>
      <c r="M179" s="56"/>
      <c r="N179" s="57" t="str">
        <f>IF(I179="","",
IF(AND(Percentis!$I$6&gt;=B179,I179&gt;=9,M179="SIM",L179="SIM",OR(H179="Avaliação Regular",H179="Ponderação curricular")),"Excelente",
IF(AND(Percentis!$I$6&gt;=B179,I179&gt;=9,M179="SIM",H179="Ponderação curricular - DLR 17/2010/M"),"Excelente",
IF(AND(COUNTIF($N$4:N178,"Excelente")&lt;Percentis!$I$6,COUNTIF($N$4:N178,"Excelente")+COUNTIF($N$4:N178,"Muito Bom")&lt;Percentis!$J$6,I179&gt;=PERCENTILE($I$4:$I$153,0.75),OR(L179="SIM",AND(H179="Ponderação Curricular - DLR 17/2010/M",I179&gt;=9),AND(H179="Avaliação regular",H179="Ponderação Curricular",L179="SIM"))),"Excelente",
IF(AND(H179&lt;&gt;"Procedimento especial",H179&lt;&gt;"Bom administrativo",I179&gt;=8,M179="SIM",COUNTIF($N$4:N178,"Excelente")+COUNTIF($N$4:N178,"Muito Bom")&lt;Percentis!$J$6),"Muito Bom",
IF(AND(Percentis!$J$6&gt;=B179,I179&gt;=8,M179="SIM",OR(H179&lt;&gt;"Procedimento especial",H179="Bom administrativo")),"Muito Bom",
"Bom"))))))</f>
        <v/>
      </c>
      <c r="O179" s="20"/>
      <c r="Q179" s="22"/>
      <c r="R179" s="22"/>
      <c r="S179" s="22"/>
      <c r="T179" s="22"/>
      <c r="U179" s="22"/>
      <c r="V179" s="22"/>
      <c r="W179" s="22"/>
      <c r="X179" s="22"/>
      <c r="Y179" s="22"/>
      <c r="Z179" s="22"/>
      <c r="AA179" s="22"/>
      <c r="AB179" s="22"/>
      <c r="AC179" s="22"/>
      <c r="AD179" s="22"/>
      <c r="AE179" s="22"/>
      <c r="AF179" s="22"/>
      <c r="AG179" s="22"/>
      <c r="AH179" s="22"/>
      <c r="AI179" s="22"/>
      <c r="AJ179" s="22"/>
    </row>
    <row r="180" spans="2:36" s="21" customFormat="1" ht="26.25" customHeight="1" x14ac:dyDescent="0.3">
      <c r="B180" s="42">
        <v>177</v>
      </c>
      <c r="C180" s="52"/>
      <c r="D180" s="52"/>
      <c r="E180" s="53"/>
      <c r="F180" s="54"/>
      <c r="G180" s="54"/>
      <c r="H180" s="52"/>
      <c r="I180" s="53"/>
      <c r="J180" s="53"/>
      <c r="K180" s="55"/>
      <c r="L180" s="56"/>
      <c r="M180" s="56"/>
      <c r="N180" s="57" t="str">
        <f>IF(I180="","",
IF(AND(Percentis!$I$6&gt;=B180,I180&gt;=9,M180="SIM",L180="SIM",OR(H180="Avaliação Regular",H180="Ponderação curricular")),"Excelente",
IF(AND(Percentis!$I$6&gt;=B180,I180&gt;=9,M180="SIM",H180="Ponderação curricular - DLR 17/2010/M"),"Excelente",
IF(AND(COUNTIF($N$4:N179,"Excelente")&lt;Percentis!$I$6,COUNTIF($N$4:N179,"Excelente")+COUNTIF($N$4:N179,"Muito Bom")&lt;Percentis!$J$6,I180&gt;=PERCENTILE($I$4:$I$153,0.75),OR(L180="SIM",AND(H180="Ponderação Curricular - DLR 17/2010/M",I180&gt;=9),AND(H180="Avaliação regular",H180="Ponderação Curricular",L180="SIM"))),"Excelente",
IF(AND(H180&lt;&gt;"Procedimento especial",H180&lt;&gt;"Bom administrativo",I180&gt;=8,M180="SIM",COUNTIF($N$4:N179,"Excelente")+COUNTIF($N$4:N179,"Muito Bom")&lt;Percentis!$J$6),"Muito Bom",
IF(AND(Percentis!$J$6&gt;=B180,I180&gt;=8,M180="SIM",OR(H180&lt;&gt;"Procedimento especial",H180="Bom administrativo")),"Muito Bom",
"Bom"))))))</f>
        <v/>
      </c>
      <c r="O180" s="20"/>
      <c r="Q180" s="22"/>
      <c r="R180" s="22"/>
      <c r="S180" s="22"/>
      <c r="T180" s="22"/>
      <c r="U180" s="22"/>
      <c r="V180" s="22"/>
      <c r="W180" s="22"/>
      <c r="X180" s="22"/>
      <c r="Y180" s="22"/>
      <c r="Z180" s="22"/>
      <c r="AA180" s="22"/>
      <c r="AB180" s="22"/>
      <c r="AC180" s="22"/>
      <c r="AD180" s="22"/>
      <c r="AE180" s="22"/>
      <c r="AF180" s="22"/>
      <c r="AG180" s="22"/>
      <c r="AH180" s="22"/>
      <c r="AI180" s="22"/>
      <c r="AJ180" s="22"/>
    </row>
    <row r="181" spans="2:36" s="21" customFormat="1" ht="26.25" customHeight="1" x14ac:dyDescent="0.3">
      <c r="B181" s="42">
        <v>178</v>
      </c>
      <c r="C181" s="52"/>
      <c r="D181" s="52"/>
      <c r="E181" s="53"/>
      <c r="F181" s="54"/>
      <c r="G181" s="54"/>
      <c r="H181" s="52"/>
      <c r="I181" s="53"/>
      <c r="J181" s="53"/>
      <c r="K181" s="55"/>
      <c r="L181" s="56"/>
      <c r="M181" s="56"/>
      <c r="N181" s="57" t="str">
        <f>IF(I181="","",
IF(AND(Percentis!$I$6&gt;=B181,I181&gt;=9,M181="SIM",L181="SIM",OR(H181="Avaliação Regular",H181="Ponderação curricular")),"Excelente",
IF(AND(Percentis!$I$6&gt;=B181,I181&gt;=9,M181="SIM",H181="Ponderação curricular - DLR 17/2010/M"),"Excelente",
IF(AND(COUNTIF($N$4:N180,"Excelente")&lt;Percentis!$I$6,COUNTIF($N$4:N180,"Excelente")+COUNTIF($N$4:N180,"Muito Bom")&lt;Percentis!$J$6,I181&gt;=PERCENTILE($I$4:$I$153,0.75),OR(L181="SIM",AND(H181="Ponderação Curricular - DLR 17/2010/M",I181&gt;=9),AND(H181="Avaliação regular",H181="Ponderação Curricular",L181="SIM"))),"Excelente",
IF(AND(H181&lt;&gt;"Procedimento especial",H181&lt;&gt;"Bom administrativo",I181&gt;=8,M181="SIM",COUNTIF($N$4:N180,"Excelente")+COUNTIF($N$4:N180,"Muito Bom")&lt;Percentis!$J$6),"Muito Bom",
IF(AND(Percentis!$J$6&gt;=B181,I181&gt;=8,M181="SIM",OR(H181&lt;&gt;"Procedimento especial",H181="Bom administrativo")),"Muito Bom",
"Bom"))))))</f>
        <v/>
      </c>
      <c r="O181" s="20"/>
      <c r="Q181" s="22"/>
      <c r="R181" s="22"/>
      <c r="S181" s="22"/>
      <c r="T181" s="22"/>
      <c r="U181" s="22"/>
      <c r="V181" s="22"/>
      <c r="W181" s="22"/>
      <c r="X181" s="22"/>
      <c r="Y181" s="22"/>
      <c r="Z181" s="22"/>
      <c r="AA181" s="22"/>
      <c r="AB181" s="22"/>
      <c r="AC181" s="22"/>
      <c r="AD181" s="22"/>
      <c r="AE181" s="22"/>
      <c r="AF181" s="22"/>
      <c r="AG181" s="22"/>
      <c r="AH181" s="22"/>
      <c r="AI181" s="22"/>
      <c r="AJ181" s="22"/>
    </row>
    <row r="182" spans="2:36" s="21" customFormat="1" ht="26.25" customHeight="1" x14ac:dyDescent="0.3">
      <c r="B182" s="42">
        <v>179</v>
      </c>
      <c r="C182" s="52"/>
      <c r="D182" s="52"/>
      <c r="E182" s="53"/>
      <c r="F182" s="54"/>
      <c r="G182" s="54"/>
      <c r="H182" s="52"/>
      <c r="I182" s="53"/>
      <c r="J182" s="53"/>
      <c r="K182" s="55"/>
      <c r="L182" s="56"/>
      <c r="M182" s="56"/>
      <c r="N182" s="57" t="str">
        <f>IF(I182="","",
IF(AND(Percentis!$I$6&gt;=B182,I182&gt;=9,M182="SIM",L182="SIM",OR(H182="Avaliação Regular",H182="Ponderação curricular")),"Excelente",
IF(AND(Percentis!$I$6&gt;=B182,I182&gt;=9,M182="SIM",H182="Ponderação curricular - DLR 17/2010/M"),"Excelente",
IF(AND(COUNTIF($N$4:N181,"Excelente")&lt;Percentis!$I$6,COUNTIF($N$4:N181,"Excelente")+COUNTIF($N$4:N181,"Muito Bom")&lt;Percentis!$J$6,I182&gt;=PERCENTILE($I$4:$I$153,0.75),OR(L182="SIM",AND(H182="Ponderação Curricular - DLR 17/2010/M",I182&gt;=9),AND(H182="Avaliação regular",H182="Ponderação Curricular",L182="SIM"))),"Excelente",
IF(AND(H182&lt;&gt;"Procedimento especial",H182&lt;&gt;"Bom administrativo",I182&gt;=8,M182="SIM",COUNTIF($N$4:N181,"Excelente")+COUNTIF($N$4:N181,"Muito Bom")&lt;Percentis!$J$6),"Muito Bom",
IF(AND(Percentis!$J$6&gt;=B182,I182&gt;=8,M182="SIM",OR(H182&lt;&gt;"Procedimento especial",H182="Bom administrativo")),"Muito Bom",
"Bom"))))))</f>
        <v/>
      </c>
      <c r="O182" s="20"/>
      <c r="Q182" s="22"/>
      <c r="R182" s="22"/>
      <c r="S182" s="22"/>
      <c r="T182" s="22"/>
      <c r="U182" s="22"/>
      <c r="V182" s="22"/>
      <c r="W182" s="22"/>
      <c r="X182" s="22"/>
      <c r="Y182" s="22"/>
      <c r="Z182" s="22"/>
      <c r="AA182" s="22"/>
      <c r="AB182" s="22"/>
      <c r="AC182" s="22"/>
      <c r="AD182" s="22"/>
      <c r="AE182" s="22"/>
      <c r="AF182" s="22"/>
      <c r="AG182" s="22"/>
      <c r="AH182" s="22"/>
      <c r="AI182" s="22"/>
      <c r="AJ182" s="22"/>
    </row>
    <row r="183" spans="2:36" s="21" customFormat="1" ht="26.25" customHeight="1" x14ac:dyDescent="0.3">
      <c r="B183" s="42">
        <v>180</v>
      </c>
      <c r="C183" s="52"/>
      <c r="D183" s="52"/>
      <c r="E183" s="53"/>
      <c r="F183" s="54"/>
      <c r="G183" s="54"/>
      <c r="H183" s="52"/>
      <c r="I183" s="53"/>
      <c r="J183" s="53"/>
      <c r="K183" s="55"/>
      <c r="L183" s="56"/>
      <c r="M183" s="56"/>
      <c r="N183" s="57" t="str">
        <f>IF(I183="","",
IF(AND(Percentis!$I$6&gt;=B183,I183&gt;=9,M183="SIM",L183="SIM",OR(H183="Avaliação Regular",H183="Ponderação curricular")),"Excelente",
IF(AND(Percentis!$I$6&gt;=B183,I183&gt;=9,M183="SIM",H183="Ponderação curricular - DLR 17/2010/M"),"Excelente",
IF(AND(COUNTIF($N$4:N182,"Excelente")&lt;Percentis!$I$6,COUNTIF($N$4:N182,"Excelente")+COUNTIF($N$4:N182,"Muito Bom")&lt;Percentis!$J$6,I183&gt;=PERCENTILE($I$4:$I$153,0.75),OR(L183="SIM",AND(H183="Ponderação Curricular - DLR 17/2010/M",I183&gt;=9),AND(H183="Avaliação regular",H183="Ponderação Curricular",L183="SIM"))),"Excelente",
IF(AND(H183&lt;&gt;"Procedimento especial",H183&lt;&gt;"Bom administrativo",I183&gt;=8,M183="SIM",COUNTIF($N$4:N182,"Excelente")+COUNTIF($N$4:N182,"Muito Bom")&lt;Percentis!$J$6),"Muito Bom",
IF(AND(Percentis!$J$6&gt;=B183,I183&gt;=8,M183="SIM",OR(H183&lt;&gt;"Procedimento especial",H183="Bom administrativo")),"Muito Bom",
"Bom"))))))</f>
        <v/>
      </c>
      <c r="O183" s="20"/>
      <c r="Q183" s="22"/>
      <c r="R183" s="22"/>
      <c r="S183" s="22"/>
      <c r="T183" s="22"/>
      <c r="U183" s="22"/>
      <c r="V183" s="22"/>
      <c r="W183" s="22"/>
      <c r="X183" s="22"/>
      <c r="Y183" s="22"/>
      <c r="Z183" s="22"/>
      <c r="AA183" s="22"/>
      <c r="AB183" s="22"/>
      <c r="AC183" s="22"/>
      <c r="AD183" s="22"/>
      <c r="AE183" s="22"/>
      <c r="AF183" s="22"/>
      <c r="AG183" s="22"/>
      <c r="AH183" s="22"/>
      <c r="AI183" s="22"/>
      <c r="AJ183" s="22"/>
    </row>
    <row r="184" spans="2:36" s="21" customFormat="1" ht="26.25" customHeight="1" x14ac:dyDescent="0.3">
      <c r="B184" s="42">
        <v>181</v>
      </c>
      <c r="C184" s="52"/>
      <c r="D184" s="52"/>
      <c r="E184" s="53"/>
      <c r="F184" s="54"/>
      <c r="G184" s="54"/>
      <c r="H184" s="52"/>
      <c r="I184" s="53"/>
      <c r="J184" s="53"/>
      <c r="K184" s="55"/>
      <c r="L184" s="56"/>
      <c r="M184" s="56"/>
      <c r="N184" s="57" t="str">
        <f>IF(I184="","",
IF(AND(Percentis!$I$6&gt;=B184,I184&gt;=9,M184="SIM",L184="SIM",OR(H184="Avaliação Regular",H184="Ponderação curricular")),"Excelente",
IF(AND(Percentis!$I$6&gt;=B184,I184&gt;=9,M184="SIM",H184="Ponderação curricular - DLR 17/2010/M"),"Excelente",
IF(AND(COUNTIF($N$4:N183,"Excelente")&lt;Percentis!$I$6,COUNTIF($N$4:N183,"Excelente")+COUNTIF($N$4:N183,"Muito Bom")&lt;Percentis!$J$6,I184&gt;=PERCENTILE($I$4:$I$153,0.75),OR(L184="SIM",AND(H184="Ponderação Curricular - DLR 17/2010/M",I184&gt;=9),AND(H184="Avaliação regular",H184="Ponderação Curricular",L184="SIM"))),"Excelente",
IF(AND(H184&lt;&gt;"Procedimento especial",H184&lt;&gt;"Bom administrativo",I184&gt;=8,M184="SIM",COUNTIF($N$4:N183,"Excelente")+COUNTIF($N$4:N183,"Muito Bom")&lt;Percentis!$J$6),"Muito Bom",
IF(AND(Percentis!$J$6&gt;=B184,I184&gt;=8,M184="SIM",OR(H184&lt;&gt;"Procedimento especial",H184="Bom administrativo")),"Muito Bom",
"Bom"))))))</f>
        <v/>
      </c>
      <c r="O184" s="20"/>
      <c r="Q184" s="22"/>
      <c r="R184" s="22"/>
      <c r="S184" s="22"/>
      <c r="T184" s="22"/>
      <c r="U184" s="22"/>
      <c r="V184" s="22"/>
      <c r="W184" s="22"/>
      <c r="X184" s="22"/>
      <c r="Y184" s="22"/>
      <c r="Z184" s="22"/>
      <c r="AA184" s="22"/>
      <c r="AB184" s="22"/>
      <c r="AC184" s="22"/>
      <c r="AD184" s="22"/>
      <c r="AE184" s="22"/>
      <c r="AF184" s="22"/>
      <c r="AG184" s="22"/>
      <c r="AH184" s="22"/>
      <c r="AI184" s="22"/>
      <c r="AJ184" s="22"/>
    </row>
    <row r="185" spans="2:36" s="21" customFormat="1" ht="26.25" customHeight="1" x14ac:dyDescent="0.3">
      <c r="B185" s="42">
        <v>182</v>
      </c>
      <c r="C185" s="52"/>
      <c r="D185" s="52"/>
      <c r="E185" s="53"/>
      <c r="F185" s="54"/>
      <c r="G185" s="54"/>
      <c r="H185" s="52"/>
      <c r="I185" s="53"/>
      <c r="J185" s="53"/>
      <c r="K185" s="55"/>
      <c r="L185" s="56"/>
      <c r="M185" s="56"/>
      <c r="N185" s="57" t="str">
        <f>IF(I185="","",
IF(AND(Percentis!$I$6&gt;=B185,I185&gt;=9,M185="SIM",L185="SIM",OR(H185="Avaliação Regular",H185="Ponderação curricular")),"Excelente",
IF(AND(Percentis!$I$6&gt;=B185,I185&gt;=9,M185="SIM",H185="Ponderação curricular - DLR 17/2010/M"),"Excelente",
IF(AND(COUNTIF($N$4:N184,"Excelente")&lt;Percentis!$I$6,COUNTIF($N$4:N184,"Excelente")+COUNTIF($N$4:N184,"Muito Bom")&lt;Percentis!$J$6,I185&gt;=PERCENTILE($I$4:$I$153,0.75),OR(L185="SIM",AND(H185="Ponderação Curricular - DLR 17/2010/M",I185&gt;=9),AND(H185="Avaliação regular",H185="Ponderação Curricular",L185="SIM"))),"Excelente",
IF(AND(H185&lt;&gt;"Procedimento especial",H185&lt;&gt;"Bom administrativo",I185&gt;=8,M185="SIM",COUNTIF($N$4:N184,"Excelente")+COUNTIF($N$4:N184,"Muito Bom")&lt;Percentis!$J$6),"Muito Bom",
IF(AND(Percentis!$J$6&gt;=B185,I185&gt;=8,M185="SIM",OR(H185&lt;&gt;"Procedimento especial",H185="Bom administrativo")),"Muito Bom",
"Bom"))))))</f>
        <v/>
      </c>
      <c r="O185" s="20"/>
      <c r="Q185" s="22"/>
      <c r="R185" s="22"/>
      <c r="S185" s="22"/>
      <c r="T185" s="22"/>
      <c r="U185" s="22"/>
      <c r="V185" s="22"/>
      <c r="W185" s="22"/>
      <c r="X185" s="22"/>
      <c r="Y185" s="22"/>
      <c r="Z185" s="22"/>
      <c r="AA185" s="22"/>
      <c r="AB185" s="22"/>
      <c r="AC185" s="22"/>
      <c r="AD185" s="22"/>
      <c r="AE185" s="22"/>
      <c r="AF185" s="22"/>
      <c r="AG185" s="22"/>
      <c r="AH185" s="22"/>
      <c r="AI185" s="22"/>
      <c r="AJ185" s="22"/>
    </row>
    <row r="186" spans="2:36" s="21" customFormat="1" ht="26.25" customHeight="1" x14ac:dyDescent="0.3">
      <c r="B186" s="42">
        <v>183</v>
      </c>
      <c r="C186" s="52"/>
      <c r="D186" s="52"/>
      <c r="E186" s="53"/>
      <c r="F186" s="54"/>
      <c r="G186" s="54"/>
      <c r="H186" s="52"/>
      <c r="I186" s="53"/>
      <c r="J186" s="53"/>
      <c r="K186" s="55"/>
      <c r="L186" s="56"/>
      <c r="M186" s="56"/>
      <c r="N186" s="57" t="str">
        <f>IF(I186="","",
IF(AND(Percentis!$I$6&gt;=B186,I186&gt;=9,M186="SIM",L186="SIM",OR(H186="Avaliação Regular",H186="Ponderação curricular")),"Excelente",
IF(AND(Percentis!$I$6&gt;=B186,I186&gt;=9,M186="SIM",H186="Ponderação curricular - DLR 17/2010/M"),"Excelente",
IF(AND(COUNTIF($N$4:N185,"Excelente")&lt;Percentis!$I$6,COUNTIF($N$4:N185,"Excelente")+COUNTIF($N$4:N185,"Muito Bom")&lt;Percentis!$J$6,I186&gt;=PERCENTILE($I$4:$I$153,0.75),OR(L186="SIM",AND(H186="Ponderação Curricular - DLR 17/2010/M",I186&gt;=9),AND(H186="Avaliação regular",H186="Ponderação Curricular",L186="SIM"))),"Excelente",
IF(AND(H186&lt;&gt;"Procedimento especial",H186&lt;&gt;"Bom administrativo",I186&gt;=8,M186="SIM",COUNTIF($N$4:N185,"Excelente")+COUNTIF($N$4:N185,"Muito Bom")&lt;Percentis!$J$6),"Muito Bom",
IF(AND(Percentis!$J$6&gt;=B186,I186&gt;=8,M186="SIM",OR(H186&lt;&gt;"Procedimento especial",H186="Bom administrativo")),"Muito Bom",
"Bom"))))))</f>
        <v/>
      </c>
      <c r="O186" s="20"/>
      <c r="Q186" s="22"/>
      <c r="R186" s="22"/>
      <c r="S186" s="22"/>
      <c r="T186" s="22"/>
      <c r="U186" s="22"/>
      <c r="V186" s="22"/>
      <c r="W186" s="22"/>
      <c r="X186" s="22"/>
      <c r="Y186" s="22"/>
      <c r="Z186" s="22"/>
      <c r="AA186" s="22"/>
      <c r="AB186" s="22"/>
      <c r="AC186" s="22"/>
      <c r="AD186" s="22"/>
      <c r="AE186" s="22"/>
      <c r="AF186" s="22"/>
      <c r="AG186" s="22"/>
      <c r="AH186" s="22"/>
      <c r="AI186" s="22"/>
      <c r="AJ186" s="22"/>
    </row>
    <row r="187" spans="2:36" s="21" customFormat="1" ht="26.25" customHeight="1" x14ac:dyDescent="0.3">
      <c r="B187" s="42">
        <v>184</v>
      </c>
      <c r="C187" s="52"/>
      <c r="D187" s="52"/>
      <c r="E187" s="53"/>
      <c r="F187" s="54"/>
      <c r="G187" s="54"/>
      <c r="H187" s="52"/>
      <c r="I187" s="53"/>
      <c r="J187" s="53"/>
      <c r="K187" s="55"/>
      <c r="L187" s="56"/>
      <c r="M187" s="56"/>
      <c r="N187" s="57" t="str">
        <f>IF(I187="","",
IF(AND(Percentis!$I$6&gt;=B187,I187&gt;=9,M187="SIM",L187="SIM",OR(H187="Avaliação Regular",H187="Ponderação curricular")),"Excelente",
IF(AND(Percentis!$I$6&gt;=B187,I187&gt;=9,M187="SIM",H187="Ponderação curricular - DLR 17/2010/M"),"Excelente",
IF(AND(COUNTIF($N$4:N186,"Excelente")&lt;Percentis!$I$6,COUNTIF($N$4:N186,"Excelente")+COUNTIF($N$4:N186,"Muito Bom")&lt;Percentis!$J$6,I187&gt;=PERCENTILE($I$4:$I$153,0.75),OR(L187="SIM",AND(H187="Ponderação Curricular - DLR 17/2010/M",I187&gt;=9),AND(H187="Avaliação regular",H187="Ponderação Curricular",L187="SIM"))),"Excelente",
IF(AND(H187&lt;&gt;"Procedimento especial",H187&lt;&gt;"Bom administrativo",I187&gt;=8,M187="SIM",COUNTIF($N$4:N186,"Excelente")+COUNTIF($N$4:N186,"Muito Bom")&lt;Percentis!$J$6),"Muito Bom",
IF(AND(Percentis!$J$6&gt;=B187,I187&gt;=8,M187="SIM",OR(H187&lt;&gt;"Procedimento especial",H187="Bom administrativo")),"Muito Bom",
"Bom"))))))</f>
        <v/>
      </c>
      <c r="O187" s="20"/>
      <c r="Q187" s="22"/>
      <c r="R187" s="22"/>
      <c r="S187" s="22"/>
      <c r="T187" s="22"/>
      <c r="U187" s="22"/>
      <c r="V187" s="22"/>
      <c r="W187" s="22"/>
      <c r="X187" s="22"/>
      <c r="Y187" s="22"/>
      <c r="Z187" s="22"/>
      <c r="AA187" s="22"/>
      <c r="AB187" s="22"/>
      <c r="AC187" s="22"/>
      <c r="AD187" s="22"/>
      <c r="AE187" s="22"/>
      <c r="AF187" s="22"/>
      <c r="AG187" s="22"/>
      <c r="AH187" s="22"/>
      <c r="AI187" s="22"/>
      <c r="AJ187" s="22"/>
    </row>
    <row r="188" spans="2:36" s="21" customFormat="1" ht="26.25" customHeight="1" x14ac:dyDescent="0.3">
      <c r="B188" s="42">
        <v>185</v>
      </c>
      <c r="C188" s="52"/>
      <c r="D188" s="52"/>
      <c r="E188" s="53"/>
      <c r="F188" s="54"/>
      <c r="G188" s="54"/>
      <c r="H188" s="52"/>
      <c r="I188" s="53"/>
      <c r="J188" s="53"/>
      <c r="K188" s="55"/>
      <c r="L188" s="56"/>
      <c r="M188" s="56"/>
      <c r="N188" s="57" t="str">
        <f>IF(I188="","",
IF(AND(Percentis!$I$6&gt;=B188,I188&gt;=9,M188="SIM",L188="SIM",OR(H188="Avaliação Regular",H188="Ponderação curricular")),"Excelente",
IF(AND(Percentis!$I$6&gt;=B188,I188&gt;=9,M188="SIM",H188="Ponderação curricular - DLR 17/2010/M"),"Excelente",
IF(AND(COUNTIF($N$4:N187,"Excelente")&lt;Percentis!$I$6,COUNTIF($N$4:N187,"Excelente")+COUNTIF($N$4:N187,"Muito Bom")&lt;Percentis!$J$6,I188&gt;=PERCENTILE($I$4:$I$153,0.75),OR(L188="SIM",AND(H188="Ponderação Curricular - DLR 17/2010/M",I188&gt;=9),AND(H188="Avaliação regular",H188="Ponderação Curricular",L188="SIM"))),"Excelente",
IF(AND(H188&lt;&gt;"Procedimento especial",H188&lt;&gt;"Bom administrativo",I188&gt;=8,M188="SIM",COUNTIF($N$4:N187,"Excelente")+COUNTIF($N$4:N187,"Muito Bom")&lt;Percentis!$J$6),"Muito Bom",
IF(AND(Percentis!$J$6&gt;=B188,I188&gt;=8,M188="SIM",OR(H188&lt;&gt;"Procedimento especial",H188="Bom administrativo")),"Muito Bom",
"Bom"))))))</f>
        <v/>
      </c>
      <c r="O188" s="20"/>
      <c r="Q188" s="22"/>
      <c r="R188" s="22"/>
      <c r="S188" s="22"/>
      <c r="T188" s="22"/>
      <c r="U188" s="22"/>
      <c r="V188" s="22"/>
      <c r="W188" s="22"/>
      <c r="X188" s="22"/>
      <c r="Y188" s="22"/>
      <c r="Z188" s="22"/>
      <c r="AA188" s="22"/>
      <c r="AB188" s="22"/>
      <c r="AC188" s="22"/>
      <c r="AD188" s="22"/>
      <c r="AE188" s="22"/>
      <c r="AF188" s="22"/>
      <c r="AG188" s="22"/>
      <c r="AH188" s="22"/>
      <c r="AI188" s="22"/>
      <c r="AJ188" s="22"/>
    </row>
    <row r="189" spans="2:36" s="21" customFormat="1" ht="26.25" customHeight="1" x14ac:dyDescent="0.3">
      <c r="B189" s="42">
        <v>186</v>
      </c>
      <c r="C189" s="52"/>
      <c r="D189" s="52"/>
      <c r="E189" s="53"/>
      <c r="F189" s="54"/>
      <c r="G189" s="54"/>
      <c r="H189" s="52"/>
      <c r="I189" s="53"/>
      <c r="J189" s="53"/>
      <c r="K189" s="55"/>
      <c r="L189" s="56"/>
      <c r="M189" s="56"/>
      <c r="N189" s="57" t="str">
        <f>IF(I189="","",
IF(AND(Percentis!$I$6&gt;=B189,I189&gt;=9,M189="SIM",L189="SIM",OR(H189="Avaliação Regular",H189="Ponderação curricular")),"Excelente",
IF(AND(Percentis!$I$6&gt;=B189,I189&gt;=9,M189="SIM",H189="Ponderação curricular - DLR 17/2010/M"),"Excelente",
IF(AND(COUNTIF($N$4:N188,"Excelente")&lt;Percentis!$I$6,COUNTIF($N$4:N188,"Excelente")+COUNTIF($N$4:N188,"Muito Bom")&lt;Percentis!$J$6,I189&gt;=PERCENTILE($I$4:$I$153,0.75),OR(L189="SIM",AND(H189="Ponderação Curricular - DLR 17/2010/M",I189&gt;=9),AND(H189="Avaliação regular",H189="Ponderação Curricular",L189="SIM"))),"Excelente",
IF(AND(H189&lt;&gt;"Procedimento especial",H189&lt;&gt;"Bom administrativo",I189&gt;=8,M189="SIM",COUNTIF($N$4:N188,"Excelente")+COUNTIF($N$4:N188,"Muito Bom")&lt;Percentis!$J$6),"Muito Bom",
IF(AND(Percentis!$J$6&gt;=B189,I189&gt;=8,M189="SIM",OR(H189&lt;&gt;"Procedimento especial",H189="Bom administrativo")),"Muito Bom",
"Bom"))))))</f>
        <v/>
      </c>
      <c r="O189" s="20"/>
      <c r="Q189" s="22"/>
      <c r="R189" s="22"/>
      <c r="S189" s="22"/>
      <c r="T189" s="22"/>
      <c r="U189" s="22"/>
      <c r="V189" s="22"/>
      <c r="W189" s="22"/>
      <c r="X189" s="22"/>
      <c r="Y189" s="22"/>
      <c r="Z189" s="22"/>
      <c r="AA189" s="22"/>
      <c r="AB189" s="22"/>
      <c r="AC189" s="22"/>
      <c r="AD189" s="22"/>
      <c r="AE189" s="22"/>
      <c r="AF189" s="22"/>
      <c r="AG189" s="22"/>
      <c r="AH189" s="22"/>
      <c r="AI189" s="22"/>
      <c r="AJ189" s="22"/>
    </row>
    <row r="190" spans="2:36" s="21" customFormat="1" ht="26.25" customHeight="1" x14ac:dyDescent="0.3">
      <c r="B190" s="42">
        <v>187</v>
      </c>
      <c r="C190" s="52"/>
      <c r="D190" s="52"/>
      <c r="E190" s="53"/>
      <c r="F190" s="54"/>
      <c r="G190" s="54"/>
      <c r="H190" s="52"/>
      <c r="I190" s="53"/>
      <c r="J190" s="53"/>
      <c r="K190" s="55"/>
      <c r="L190" s="56"/>
      <c r="M190" s="56"/>
      <c r="N190" s="57" t="str">
        <f>IF(I190="","",
IF(AND(Percentis!$I$6&gt;=B190,I190&gt;=9,M190="SIM",L190="SIM",OR(H190="Avaliação Regular",H190="Ponderação curricular")),"Excelente",
IF(AND(Percentis!$I$6&gt;=B190,I190&gt;=9,M190="SIM",H190="Ponderação curricular - DLR 17/2010/M"),"Excelente",
IF(AND(COUNTIF($N$4:N189,"Excelente")&lt;Percentis!$I$6,COUNTIF($N$4:N189,"Excelente")+COUNTIF($N$4:N189,"Muito Bom")&lt;Percentis!$J$6,I190&gt;=PERCENTILE($I$4:$I$153,0.75),OR(L190="SIM",AND(H190="Ponderação Curricular - DLR 17/2010/M",I190&gt;=9),AND(H190="Avaliação regular",H190="Ponderação Curricular",L190="SIM"))),"Excelente",
IF(AND(H190&lt;&gt;"Procedimento especial",H190&lt;&gt;"Bom administrativo",I190&gt;=8,M190="SIM",COUNTIF($N$4:N189,"Excelente")+COUNTIF($N$4:N189,"Muito Bom")&lt;Percentis!$J$6),"Muito Bom",
IF(AND(Percentis!$J$6&gt;=B190,I190&gt;=8,M190="SIM",OR(H190&lt;&gt;"Procedimento especial",H190="Bom administrativo")),"Muito Bom",
"Bom"))))))</f>
        <v/>
      </c>
      <c r="O190" s="20"/>
      <c r="Q190" s="22"/>
      <c r="R190" s="22"/>
      <c r="S190" s="22"/>
      <c r="T190" s="22"/>
      <c r="U190" s="22"/>
      <c r="V190" s="22"/>
      <c r="W190" s="22"/>
      <c r="X190" s="22"/>
      <c r="Y190" s="22"/>
      <c r="Z190" s="22"/>
      <c r="AA190" s="22"/>
      <c r="AB190" s="22"/>
      <c r="AC190" s="22"/>
      <c r="AD190" s="22"/>
      <c r="AE190" s="22"/>
      <c r="AF190" s="22"/>
      <c r="AG190" s="22"/>
      <c r="AH190" s="22"/>
      <c r="AI190" s="22"/>
      <c r="AJ190" s="22"/>
    </row>
    <row r="191" spans="2:36" s="21" customFormat="1" ht="26.25" customHeight="1" x14ac:dyDescent="0.3">
      <c r="B191" s="42">
        <v>188</v>
      </c>
      <c r="C191" s="52"/>
      <c r="D191" s="52"/>
      <c r="E191" s="53"/>
      <c r="F191" s="54"/>
      <c r="G191" s="54"/>
      <c r="H191" s="52"/>
      <c r="I191" s="53"/>
      <c r="J191" s="53"/>
      <c r="K191" s="55"/>
      <c r="L191" s="56"/>
      <c r="M191" s="56"/>
      <c r="N191" s="57" t="str">
        <f>IF(I191="","",
IF(AND(Percentis!$I$6&gt;=B191,I191&gt;=9,M191="SIM",L191="SIM",OR(H191="Avaliação Regular",H191="Ponderação curricular")),"Excelente",
IF(AND(Percentis!$I$6&gt;=B191,I191&gt;=9,M191="SIM",H191="Ponderação curricular - DLR 17/2010/M"),"Excelente",
IF(AND(COUNTIF($N$4:N190,"Excelente")&lt;Percentis!$I$6,COUNTIF($N$4:N190,"Excelente")+COUNTIF($N$4:N190,"Muito Bom")&lt;Percentis!$J$6,I191&gt;=PERCENTILE($I$4:$I$153,0.75),OR(L191="SIM",AND(H191="Ponderação Curricular - DLR 17/2010/M",I191&gt;=9),AND(H191="Avaliação regular",H191="Ponderação Curricular",L191="SIM"))),"Excelente",
IF(AND(H191&lt;&gt;"Procedimento especial",H191&lt;&gt;"Bom administrativo",I191&gt;=8,M191="SIM",COUNTIF($N$4:N190,"Excelente")+COUNTIF($N$4:N190,"Muito Bom")&lt;Percentis!$J$6),"Muito Bom",
IF(AND(Percentis!$J$6&gt;=B191,I191&gt;=8,M191="SIM",OR(H191&lt;&gt;"Procedimento especial",H191="Bom administrativo")),"Muito Bom",
"Bom"))))))</f>
        <v/>
      </c>
      <c r="O191" s="20"/>
      <c r="Q191" s="22"/>
      <c r="R191" s="22"/>
      <c r="S191" s="22"/>
      <c r="T191" s="22"/>
      <c r="U191" s="22"/>
      <c r="V191" s="22"/>
      <c r="W191" s="22"/>
      <c r="X191" s="22"/>
      <c r="Y191" s="22"/>
      <c r="Z191" s="22"/>
      <c r="AA191" s="22"/>
      <c r="AB191" s="22"/>
      <c r="AC191" s="22"/>
      <c r="AD191" s="22"/>
      <c r="AE191" s="22"/>
      <c r="AF191" s="22"/>
      <c r="AG191" s="22"/>
      <c r="AH191" s="22"/>
      <c r="AI191" s="22"/>
      <c r="AJ191" s="22"/>
    </row>
    <row r="192" spans="2:36" s="21" customFormat="1" ht="26.25" customHeight="1" x14ac:dyDescent="0.3">
      <c r="B192" s="42">
        <v>189</v>
      </c>
      <c r="C192" s="52"/>
      <c r="D192" s="52"/>
      <c r="E192" s="53"/>
      <c r="F192" s="54"/>
      <c r="G192" s="54"/>
      <c r="H192" s="52"/>
      <c r="I192" s="53"/>
      <c r="J192" s="53"/>
      <c r="K192" s="55"/>
      <c r="L192" s="56"/>
      <c r="M192" s="56"/>
      <c r="N192" s="57" t="str">
        <f>IF(I192="","",
IF(AND(Percentis!$I$6&gt;=B192,I192&gt;=9,M192="SIM",L192="SIM",OR(H192="Avaliação Regular",H192="Ponderação curricular")),"Excelente",
IF(AND(Percentis!$I$6&gt;=B192,I192&gt;=9,M192="SIM",H192="Ponderação curricular - DLR 17/2010/M"),"Excelente",
IF(AND(COUNTIF($N$4:N191,"Excelente")&lt;Percentis!$I$6,COUNTIF($N$4:N191,"Excelente")+COUNTIF($N$4:N191,"Muito Bom")&lt;Percentis!$J$6,I192&gt;=PERCENTILE($I$4:$I$153,0.75),OR(L192="SIM",AND(H192="Ponderação Curricular - DLR 17/2010/M",I192&gt;=9),AND(H192="Avaliação regular",H192="Ponderação Curricular",L192="SIM"))),"Excelente",
IF(AND(H192&lt;&gt;"Procedimento especial",H192&lt;&gt;"Bom administrativo",I192&gt;=8,M192="SIM",COUNTIF($N$4:N191,"Excelente")+COUNTIF($N$4:N191,"Muito Bom")&lt;Percentis!$J$6),"Muito Bom",
IF(AND(Percentis!$J$6&gt;=B192,I192&gt;=8,M192="SIM",OR(H192&lt;&gt;"Procedimento especial",H192="Bom administrativo")),"Muito Bom",
"Bom"))))))</f>
        <v/>
      </c>
      <c r="O192" s="20"/>
      <c r="Q192" s="22"/>
      <c r="R192" s="22"/>
      <c r="S192" s="22"/>
      <c r="T192" s="22"/>
      <c r="U192" s="22"/>
      <c r="V192" s="22"/>
      <c r="W192" s="22"/>
      <c r="X192" s="22"/>
      <c r="Y192" s="22"/>
      <c r="Z192" s="22"/>
      <c r="AA192" s="22"/>
      <c r="AB192" s="22"/>
      <c r="AC192" s="22"/>
      <c r="AD192" s="22"/>
      <c r="AE192" s="22"/>
      <c r="AF192" s="22"/>
      <c r="AG192" s="22"/>
      <c r="AH192" s="22"/>
      <c r="AI192" s="22"/>
      <c r="AJ192" s="22"/>
    </row>
    <row r="193" spans="2:36" s="21" customFormat="1" ht="26.25" customHeight="1" x14ac:dyDescent="0.3">
      <c r="B193" s="42">
        <v>190</v>
      </c>
      <c r="C193" s="52"/>
      <c r="D193" s="52"/>
      <c r="E193" s="53"/>
      <c r="F193" s="54"/>
      <c r="G193" s="54"/>
      <c r="H193" s="52"/>
      <c r="I193" s="53"/>
      <c r="J193" s="53"/>
      <c r="K193" s="55"/>
      <c r="L193" s="56"/>
      <c r="M193" s="56"/>
      <c r="N193" s="57" t="str">
        <f>IF(I193="","",
IF(AND(Percentis!$I$6&gt;=B193,I193&gt;=9,M193="SIM",L193="SIM",OR(H193="Avaliação Regular",H193="Ponderação curricular")),"Excelente",
IF(AND(Percentis!$I$6&gt;=B193,I193&gt;=9,M193="SIM",H193="Ponderação curricular - DLR 17/2010/M"),"Excelente",
IF(AND(COUNTIF($N$4:N192,"Excelente")&lt;Percentis!$I$6,COUNTIF($N$4:N192,"Excelente")+COUNTIF($N$4:N192,"Muito Bom")&lt;Percentis!$J$6,I193&gt;=PERCENTILE($I$4:$I$153,0.75),OR(L193="SIM",AND(H193="Ponderação Curricular - DLR 17/2010/M",I193&gt;=9),AND(H193="Avaliação regular",H193="Ponderação Curricular",L193="SIM"))),"Excelente",
IF(AND(H193&lt;&gt;"Procedimento especial",H193&lt;&gt;"Bom administrativo",I193&gt;=8,M193="SIM",COUNTIF($N$4:N192,"Excelente")+COUNTIF($N$4:N192,"Muito Bom")&lt;Percentis!$J$6),"Muito Bom",
IF(AND(Percentis!$J$6&gt;=B193,I193&gt;=8,M193="SIM",OR(H193&lt;&gt;"Procedimento especial",H193="Bom administrativo")),"Muito Bom",
"Bom"))))))</f>
        <v/>
      </c>
      <c r="O193" s="20"/>
      <c r="Q193" s="22"/>
      <c r="R193" s="22"/>
      <c r="S193" s="22"/>
      <c r="T193" s="22"/>
      <c r="U193" s="22"/>
      <c r="V193" s="22"/>
      <c r="W193" s="22"/>
      <c r="X193" s="22"/>
      <c r="Y193" s="22"/>
      <c r="Z193" s="22"/>
      <c r="AA193" s="22"/>
      <c r="AB193" s="22"/>
      <c r="AC193" s="22"/>
      <c r="AD193" s="22"/>
      <c r="AE193" s="22"/>
      <c r="AF193" s="22"/>
      <c r="AG193" s="22"/>
      <c r="AH193" s="22"/>
      <c r="AI193" s="22"/>
      <c r="AJ193" s="22"/>
    </row>
    <row r="194" spans="2:36" s="21" customFormat="1" ht="26.25" customHeight="1" x14ac:dyDescent="0.3">
      <c r="B194" s="42">
        <v>191</v>
      </c>
      <c r="C194" s="52"/>
      <c r="D194" s="52"/>
      <c r="E194" s="53"/>
      <c r="F194" s="54"/>
      <c r="G194" s="54"/>
      <c r="H194" s="52"/>
      <c r="I194" s="53"/>
      <c r="J194" s="53"/>
      <c r="K194" s="55"/>
      <c r="L194" s="56"/>
      <c r="M194" s="56"/>
      <c r="N194" s="57" t="str">
        <f>IF(I194="","",
IF(AND(Percentis!$I$6&gt;=B194,I194&gt;=9,M194="SIM",L194="SIM",OR(H194="Avaliação Regular",H194="Ponderação curricular")),"Excelente",
IF(AND(Percentis!$I$6&gt;=B194,I194&gt;=9,M194="SIM",H194="Ponderação curricular - DLR 17/2010/M"),"Excelente",
IF(AND(COUNTIF($N$4:N193,"Excelente")&lt;Percentis!$I$6,COUNTIF($N$4:N193,"Excelente")+COUNTIF($N$4:N193,"Muito Bom")&lt;Percentis!$J$6,I194&gt;=PERCENTILE($I$4:$I$153,0.75),OR(L194="SIM",AND(H194="Ponderação Curricular - DLR 17/2010/M",I194&gt;=9),AND(H194="Avaliação regular",H194="Ponderação Curricular",L194="SIM"))),"Excelente",
IF(AND(H194&lt;&gt;"Procedimento especial",H194&lt;&gt;"Bom administrativo",I194&gt;=8,M194="SIM",COUNTIF($N$4:N193,"Excelente")+COUNTIF($N$4:N193,"Muito Bom")&lt;Percentis!$J$6),"Muito Bom",
IF(AND(Percentis!$J$6&gt;=B194,I194&gt;=8,M194="SIM",OR(H194&lt;&gt;"Procedimento especial",H194="Bom administrativo")),"Muito Bom",
"Bom"))))))</f>
        <v/>
      </c>
      <c r="O194" s="20"/>
      <c r="Q194" s="22"/>
      <c r="R194" s="22"/>
      <c r="S194" s="22"/>
      <c r="T194" s="22"/>
      <c r="U194" s="22"/>
      <c r="V194" s="22"/>
      <c r="W194" s="22"/>
      <c r="X194" s="22"/>
      <c r="Y194" s="22"/>
      <c r="Z194" s="22"/>
      <c r="AA194" s="22"/>
      <c r="AB194" s="22"/>
      <c r="AC194" s="22"/>
      <c r="AD194" s="22"/>
      <c r="AE194" s="22"/>
      <c r="AF194" s="22"/>
      <c r="AG194" s="22"/>
      <c r="AH194" s="22"/>
      <c r="AI194" s="22"/>
      <c r="AJ194" s="22"/>
    </row>
    <row r="195" spans="2:36" s="21" customFormat="1" ht="26.25" customHeight="1" x14ac:dyDescent="0.3">
      <c r="B195" s="42">
        <v>192</v>
      </c>
      <c r="C195" s="52"/>
      <c r="D195" s="52"/>
      <c r="E195" s="53"/>
      <c r="F195" s="54"/>
      <c r="G195" s="54"/>
      <c r="H195" s="52"/>
      <c r="I195" s="53"/>
      <c r="J195" s="53"/>
      <c r="K195" s="55"/>
      <c r="L195" s="56"/>
      <c r="M195" s="56"/>
      <c r="N195" s="57" t="str">
        <f>IF(I195="","",
IF(AND(Percentis!$I$6&gt;=B195,I195&gt;=9,M195="SIM",L195="SIM",OR(H195="Avaliação Regular",H195="Ponderação curricular")),"Excelente",
IF(AND(Percentis!$I$6&gt;=B195,I195&gt;=9,M195="SIM",H195="Ponderação curricular - DLR 17/2010/M"),"Excelente",
IF(AND(COUNTIF($N$4:N194,"Excelente")&lt;Percentis!$I$6,COUNTIF($N$4:N194,"Excelente")+COUNTIF($N$4:N194,"Muito Bom")&lt;Percentis!$J$6,I195&gt;=PERCENTILE($I$4:$I$153,0.75),OR(L195="SIM",AND(H195="Ponderação Curricular - DLR 17/2010/M",I195&gt;=9),AND(H195="Avaliação regular",H195="Ponderação Curricular",L195="SIM"))),"Excelente",
IF(AND(H195&lt;&gt;"Procedimento especial",H195&lt;&gt;"Bom administrativo",I195&gt;=8,M195="SIM",COUNTIF($N$4:N194,"Excelente")+COUNTIF($N$4:N194,"Muito Bom")&lt;Percentis!$J$6),"Muito Bom",
IF(AND(Percentis!$J$6&gt;=B195,I195&gt;=8,M195="SIM",OR(H195&lt;&gt;"Procedimento especial",H195="Bom administrativo")),"Muito Bom",
"Bom"))))))</f>
        <v/>
      </c>
      <c r="O195" s="20"/>
      <c r="Q195" s="22"/>
      <c r="R195" s="22"/>
      <c r="S195" s="22"/>
      <c r="T195" s="22"/>
      <c r="U195" s="22"/>
      <c r="V195" s="22"/>
      <c r="W195" s="22"/>
      <c r="X195" s="22"/>
      <c r="Y195" s="22"/>
      <c r="Z195" s="22"/>
      <c r="AA195" s="22"/>
      <c r="AB195" s="22"/>
      <c r="AC195" s="22"/>
      <c r="AD195" s="22"/>
      <c r="AE195" s="22"/>
      <c r="AF195" s="22"/>
      <c r="AG195" s="22"/>
      <c r="AH195" s="22"/>
      <c r="AI195" s="22"/>
      <c r="AJ195" s="22"/>
    </row>
    <row r="196" spans="2:36" s="21" customFormat="1" ht="26.25" customHeight="1" x14ac:dyDescent="0.3">
      <c r="B196" s="42">
        <v>193</v>
      </c>
      <c r="C196" s="52"/>
      <c r="D196" s="52"/>
      <c r="E196" s="53"/>
      <c r="F196" s="54"/>
      <c r="G196" s="54"/>
      <c r="H196" s="52"/>
      <c r="I196" s="53"/>
      <c r="J196" s="53"/>
      <c r="K196" s="55"/>
      <c r="L196" s="56"/>
      <c r="M196" s="56"/>
      <c r="N196" s="57" t="str">
        <f>IF(I196="","",
IF(AND(Percentis!$I$6&gt;=B196,I196&gt;=9,M196="SIM",L196="SIM",OR(H196="Avaliação Regular",H196="Ponderação curricular")),"Excelente",
IF(AND(Percentis!$I$6&gt;=B196,I196&gt;=9,M196="SIM",H196="Ponderação curricular - DLR 17/2010/M"),"Excelente",
IF(AND(COUNTIF($N$4:N195,"Excelente")&lt;Percentis!$I$6,COUNTIF($N$4:N195,"Excelente")+COUNTIF($N$4:N195,"Muito Bom")&lt;Percentis!$J$6,I196&gt;=PERCENTILE($I$4:$I$153,0.75),OR(L196="SIM",AND(H196="Ponderação Curricular - DLR 17/2010/M",I196&gt;=9),AND(H196="Avaliação regular",H196="Ponderação Curricular",L196="SIM"))),"Excelente",
IF(AND(H196&lt;&gt;"Procedimento especial",H196&lt;&gt;"Bom administrativo",I196&gt;=8,M196="SIM",COUNTIF($N$4:N195,"Excelente")+COUNTIF($N$4:N195,"Muito Bom")&lt;Percentis!$J$6),"Muito Bom",
IF(AND(Percentis!$J$6&gt;=B196,I196&gt;=8,M196="SIM",OR(H196&lt;&gt;"Procedimento especial",H196="Bom administrativo")),"Muito Bom",
"Bom"))))))</f>
        <v/>
      </c>
      <c r="O196" s="20"/>
      <c r="Q196" s="22"/>
      <c r="R196" s="22"/>
      <c r="S196" s="22"/>
      <c r="T196" s="22"/>
      <c r="U196" s="22"/>
      <c r="V196" s="22"/>
      <c r="W196" s="22"/>
      <c r="X196" s="22"/>
      <c r="Y196" s="22"/>
      <c r="Z196" s="22"/>
      <c r="AA196" s="22"/>
      <c r="AB196" s="22"/>
      <c r="AC196" s="22"/>
      <c r="AD196" s="22"/>
      <c r="AE196" s="22"/>
      <c r="AF196" s="22"/>
      <c r="AG196" s="22"/>
      <c r="AH196" s="22"/>
      <c r="AI196" s="22"/>
      <c r="AJ196" s="22"/>
    </row>
    <row r="197" spans="2:36" s="21" customFormat="1" ht="26.25" customHeight="1" x14ac:dyDescent="0.3">
      <c r="B197" s="42">
        <v>194</v>
      </c>
      <c r="C197" s="52"/>
      <c r="D197" s="52"/>
      <c r="E197" s="53"/>
      <c r="F197" s="54"/>
      <c r="G197" s="54"/>
      <c r="H197" s="52"/>
      <c r="I197" s="53"/>
      <c r="J197" s="53"/>
      <c r="K197" s="55"/>
      <c r="L197" s="56"/>
      <c r="M197" s="56"/>
      <c r="N197" s="57" t="str">
        <f>IF(I197="","",
IF(AND(Percentis!$I$6&gt;=B197,I197&gt;=9,M197="SIM",L197="SIM",OR(H197="Avaliação Regular",H197="Ponderação curricular")),"Excelente",
IF(AND(Percentis!$I$6&gt;=B197,I197&gt;=9,M197="SIM",H197="Ponderação curricular - DLR 17/2010/M"),"Excelente",
IF(AND(COUNTIF($N$4:N196,"Excelente")&lt;Percentis!$I$6,COUNTIF($N$4:N196,"Excelente")+COUNTIF($N$4:N196,"Muito Bom")&lt;Percentis!$J$6,I197&gt;=PERCENTILE($I$4:$I$153,0.75),OR(L197="SIM",AND(H197="Ponderação Curricular - DLR 17/2010/M",I197&gt;=9),AND(H197="Avaliação regular",H197="Ponderação Curricular",L197="SIM"))),"Excelente",
IF(AND(H197&lt;&gt;"Procedimento especial",H197&lt;&gt;"Bom administrativo",I197&gt;=8,M197="SIM",COUNTIF($N$4:N196,"Excelente")+COUNTIF($N$4:N196,"Muito Bom")&lt;Percentis!$J$6),"Muito Bom",
IF(AND(Percentis!$J$6&gt;=B197,I197&gt;=8,M197="SIM",OR(H197&lt;&gt;"Procedimento especial",H197="Bom administrativo")),"Muito Bom",
"Bom"))))))</f>
        <v/>
      </c>
      <c r="O197" s="20"/>
      <c r="Q197" s="22"/>
      <c r="R197" s="22"/>
      <c r="S197" s="22"/>
      <c r="T197" s="22"/>
      <c r="U197" s="22"/>
      <c r="V197" s="22"/>
      <c r="W197" s="22"/>
      <c r="X197" s="22"/>
      <c r="Y197" s="22"/>
      <c r="Z197" s="22"/>
      <c r="AA197" s="22"/>
      <c r="AB197" s="22"/>
      <c r="AC197" s="22"/>
      <c r="AD197" s="22"/>
      <c r="AE197" s="22"/>
      <c r="AF197" s="22"/>
      <c r="AG197" s="22"/>
      <c r="AH197" s="22"/>
      <c r="AI197" s="22"/>
      <c r="AJ197" s="22"/>
    </row>
    <row r="198" spans="2:36" s="21" customFormat="1" ht="26.25" customHeight="1" x14ac:dyDescent="0.3">
      <c r="B198" s="42">
        <v>195</v>
      </c>
      <c r="C198" s="52"/>
      <c r="D198" s="52"/>
      <c r="E198" s="53"/>
      <c r="F198" s="54"/>
      <c r="G198" s="54"/>
      <c r="H198" s="52"/>
      <c r="I198" s="53"/>
      <c r="J198" s="53"/>
      <c r="K198" s="55"/>
      <c r="L198" s="56"/>
      <c r="M198" s="56"/>
      <c r="N198" s="57" t="str">
        <f>IF(I198="","",
IF(AND(Percentis!$I$6&gt;=B198,I198&gt;=9,M198="SIM",L198="SIM",OR(H198="Avaliação Regular",H198="Ponderação curricular")),"Excelente",
IF(AND(Percentis!$I$6&gt;=B198,I198&gt;=9,M198="SIM",H198="Ponderação curricular - DLR 17/2010/M"),"Excelente",
IF(AND(COUNTIF($N$4:N197,"Excelente")&lt;Percentis!$I$6,COUNTIF($N$4:N197,"Excelente")+COUNTIF($N$4:N197,"Muito Bom")&lt;Percentis!$J$6,I198&gt;=PERCENTILE($I$4:$I$153,0.75),OR(L198="SIM",AND(H198="Ponderação Curricular - DLR 17/2010/M",I198&gt;=9),AND(H198="Avaliação regular",H198="Ponderação Curricular",L198="SIM"))),"Excelente",
IF(AND(H198&lt;&gt;"Procedimento especial",H198&lt;&gt;"Bom administrativo",I198&gt;=8,M198="SIM",COUNTIF($N$4:N197,"Excelente")+COUNTIF($N$4:N197,"Muito Bom")&lt;Percentis!$J$6),"Muito Bom",
IF(AND(Percentis!$J$6&gt;=B198,I198&gt;=8,M198="SIM",OR(H198&lt;&gt;"Procedimento especial",H198="Bom administrativo")),"Muito Bom",
"Bom"))))))</f>
        <v/>
      </c>
      <c r="O198" s="20"/>
      <c r="Q198" s="22"/>
      <c r="R198" s="22"/>
      <c r="S198" s="22"/>
      <c r="T198" s="22"/>
      <c r="U198" s="22"/>
      <c r="V198" s="22"/>
      <c r="W198" s="22"/>
      <c r="X198" s="22"/>
      <c r="Y198" s="22"/>
      <c r="Z198" s="22"/>
      <c r="AA198" s="22"/>
      <c r="AB198" s="22"/>
      <c r="AC198" s="22"/>
      <c r="AD198" s="22"/>
      <c r="AE198" s="22"/>
      <c r="AF198" s="22"/>
      <c r="AG198" s="22"/>
      <c r="AH198" s="22"/>
      <c r="AI198" s="22"/>
      <c r="AJ198" s="22"/>
    </row>
    <row r="199" spans="2:36" s="21" customFormat="1" ht="26.25" customHeight="1" x14ac:dyDescent="0.3">
      <c r="B199" s="42">
        <v>196</v>
      </c>
      <c r="C199" s="52"/>
      <c r="D199" s="52"/>
      <c r="E199" s="53"/>
      <c r="F199" s="54"/>
      <c r="G199" s="54"/>
      <c r="H199" s="52"/>
      <c r="I199" s="53"/>
      <c r="J199" s="53"/>
      <c r="K199" s="55"/>
      <c r="L199" s="56"/>
      <c r="M199" s="56"/>
      <c r="N199" s="57" t="str">
        <f>IF(I199="","",
IF(AND(Percentis!$I$6&gt;=B199,I199&gt;=9,M199="SIM",L199="SIM",OR(H199="Avaliação Regular",H199="Ponderação curricular")),"Excelente",
IF(AND(Percentis!$I$6&gt;=B199,I199&gt;=9,M199="SIM",H199="Ponderação curricular - DLR 17/2010/M"),"Excelente",
IF(AND(COUNTIF($N$4:N198,"Excelente")&lt;Percentis!$I$6,COUNTIF($N$4:N198,"Excelente")+COUNTIF($N$4:N198,"Muito Bom")&lt;Percentis!$J$6,I199&gt;=PERCENTILE($I$4:$I$153,0.75),OR(L199="SIM",AND(H199="Ponderação Curricular - DLR 17/2010/M",I199&gt;=9),AND(H199="Avaliação regular",H199="Ponderação Curricular",L199="SIM"))),"Excelente",
IF(AND(H199&lt;&gt;"Procedimento especial",H199&lt;&gt;"Bom administrativo",I199&gt;=8,M199="SIM",COUNTIF($N$4:N198,"Excelente")+COUNTIF($N$4:N198,"Muito Bom")&lt;Percentis!$J$6),"Muito Bom",
IF(AND(Percentis!$J$6&gt;=B199,I199&gt;=8,M199="SIM",OR(H199&lt;&gt;"Procedimento especial",H199="Bom administrativo")),"Muito Bom",
"Bom"))))))</f>
        <v/>
      </c>
      <c r="O199" s="20"/>
      <c r="Q199" s="22"/>
      <c r="R199" s="22"/>
      <c r="S199" s="22"/>
      <c r="T199" s="22"/>
      <c r="U199" s="22"/>
      <c r="V199" s="22"/>
      <c r="W199" s="22"/>
      <c r="X199" s="22"/>
      <c r="Y199" s="22"/>
      <c r="Z199" s="22"/>
      <c r="AA199" s="22"/>
      <c r="AB199" s="22"/>
      <c r="AC199" s="22"/>
      <c r="AD199" s="22"/>
      <c r="AE199" s="22"/>
      <c r="AF199" s="22"/>
      <c r="AG199" s="22"/>
      <c r="AH199" s="22"/>
      <c r="AI199" s="22"/>
      <c r="AJ199" s="22"/>
    </row>
    <row r="200" spans="2:36" s="21" customFormat="1" ht="26.25" customHeight="1" x14ac:dyDescent="0.3">
      <c r="B200" s="42">
        <v>197</v>
      </c>
      <c r="C200" s="52"/>
      <c r="D200" s="52"/>
      <c r="E200" s="53"/>
      <c r="F200" s="54"/>
      <c r="G200" s="54"/>
      <c r="H200" s="52"/>
      <c r="I200" s="53"/>
      <c r="J200" s="53"/>
      <c r="K200" s="55"/>
      <c r="L200" s="56"/>
      <c r="M200" s="56"/>
      <c r="N200" s="57" t="str">
        <f>IF(I200="","",
IF(AND(Percentis!$I$6&gt;=B200,I200&gt;=9,M200="SIM",L200="SIM",OR(H200="Avaliação Regular",H200="Ponderação curricular")),"Excelente",
IF(AND(Percentis!$I$6&gt;=B200,I200&gt;=9,M200="SIM",H200="Ponderação curricular - DLR 17/2010/M"),"Excelente",
IF(AND(COUNTIF($N$4:N199,"Excelente")&lt;Percentis!$I$6,COUNTIF($N$4:N199,"Excelente")+COUNTIF($N$4:N199,"Muito Bom")&lt;Percentis!$J$6,I200&gt;=PERCENTILE($I$4:$I$153,0.75),OR(L200="SIM",AND(H200="Ponderação Curricular - DLR 17/2010/M",I200&gt;=9),AND(H200="Avaliação regular",H200="Ponderação Curricular",L200="SIM"))),"Excelente",
IF(AND(H200&lt;&gt;"Procedimento especial",H200&lt;&gt;"Bom administrativo",I200&gt;=8,M200="SIM",COUNTIF($N$4:N199,"Excelente")+COUNTIF($N$4:N199,"Muito Bom")&lt;Percentis!$J$6),"Muito Bom",
IF(AND(Percentis!$J$6&gt;=B200,I200&gt;=8,M200="SIM",OR(H200&lt;&gt;"Procedimento especial",H200="Bom administrativo")),"Muito Bom",
"Bom"))))))</f>
        <v/>
      </c>
      <c r="O200" s="20"/>
      <c r="Q200" s="22"/>
      <c r="R200" s="22"/>
      <c r="S200" s="22"/>
      <c r="T200" s="22"/>
      <c r="U200" s="22"/>
      <c r="V200" s="22"/>
      <c r="W200" s="22"/>
      <c r="X200" s="22"/>
      <c r="Y200" s="22"/>
      <c r="Z200" s="22"/>
      <c r="AA200" s="22"/>
      <c r="AB200" s="22"/>
      <c r="AC200" s="22"/>
      <c r="AD200" s="22"/>
      <c r="AE200" s="22"/>
      <c r="AF200" s="22"/>
      <c r="AG200" s="22"/>
      <c r="AH200" s="22"/>
      <c r="AI200" s="22"/>
      <c r="AJ200" s="22"/>
    </row>
    <row r="201" spans="2:36" s="21" customFormat="1" ht="26.25" customHeight="1" x14ac:dyDescent="0.3">
      <c r="B201" s="42">
        <v>198</v>
      </c>
      <c r="C201" s="52"/>
      <c r="D201" s="52"/>
      <c r="E201" s="53"/>
      <c r="F201" s="54"/>
      <c r="G201" s="54"/>
      <c r="H201" s="52"/>
      <c r="I201" s="53"/>
      <c r="J201" s="53"/>
      <c r="K201" s="55"/>
      <c r="L201" s="56"/>
      <c r="M201" s="56"/>
      <c r="N201" s="57" t="str">
        <f>IF(I201="","",
IF(AND(Percentis!$I$6&gt;=B201,I201&gt;=9,M201="SIM",L201="SIM",OR(H201="Avaliação Regular",H201="Ponderação curricular")),"Excelente",
IF(AND(Percentis!$I$6&gt;=B201,I201&gt;=9,M201="SIM",H201="Ponderação curricular - DLR 17/2010/M"),"Excelente",
IF(AND(COUNTIF($N$4:N200,"Excelente")&lt;Percentis!$I$6,COUNTIF($N$4:N200,"Excelente")+COUNTIF($N$4:N200,"Muito Bom")&lt;Percentis!$J$6,I201&gt;=PERCENTILE($I$4:$I$153,0.75),OR(L201="SIM",AND(H201="Ponderação Curricular - DLR 17/2010/M",I201&gt;=9),AND(H201="Avaliação regular",H201="Ponderação Curricular",L201="SIM"))),"Excelente",
IF(AND(H201&lt;&gt;"Procedimento especial",H201&lt;&gt;"Bom administrativo",I201&gt;=8,M201="SIM",COUNTIF($N$4:N200,"Excelente")+COUNTIF($N$4:N200,"Muito Bom")&lt;Percentis!$J$6),"Muito Bom",
IF(AND(Percentis!$J$6&gt;=B201,I201&gt;=8,M201="SIM",OR(H201&lt;&gt;"Procedimento especial",H201="Bom administrativo")),"Muito Bom",
"Bom"))))))</f>
        <v/>
      </c>
      <c r="O201" s="20"/>
      <c r="Q201" s="22"/>
      <c r="R201" s="22"/>
      <c r="S201" s="22"/>
      <c r="T201" s="22"/>
      <c r="U201" s="22"/>
      <c r="V201" s="22"/>
      <c r="W201" s="22"/>
      <c r="X201" s="22"/>
      <c r="Y201" s="22"/>
      <c r="Z201" s="22"/>
      <c r="AA201" s="22"/>
      <c r="AB201" s="22"/>
      <c r="AC201" s="22"/>
      <c r="AD201" s="22"/>
      <c r="AE201" s="22"/>
      <c r="AF201" s="22"/>
      <c r="AG201" s="22"/>
      <c r="AH201" s="22"/>
      <c r="AI201" s="22"/>
      <c r="AJ201" s="22"/>
    </row>
    <row r="202" spans="2:36" s="21" customFormat="1" ht="26.25" customHeight="1" x14ac:dyDescent="0.3">
      <c r="B202" s="42">
        <v>199</v>
      </c>
      <c r="C202" s="52"/>
      <c r="D202" s="52"/>
      <c r="E202" s="53"/>
      <c r="F202" s="54"/>
      <c r="G202" s="54"/>
      <c r="H202" s="52"/>
      <c r="I202" s="53"/>
      <c r="J202" s="53"/>
      <c r="K202" s="55"/>
      <c r="L202" s="56"/>
      <c r="M202" s="56"/>
      <c r="N202" s="57" t="str">
        <f>IF(I202="","",
IF(AND(Percentis!$I$6&gt;=B202,I202&gt;=9,M202="SIM",L202="SIM",OR(H202="Avaliação Regular",H202="Ponderação curricular")),"Excelente",
IF(AND(Percentis!$I$6&gt;=B202,I202&gt;=9,M202="SIM",H202="Ponderação curricular - DLR 17/2010/M"),"Excelente",
IF(AND(COUNTIF($N$4:N201,"Excelente")&lt;Percentis!$I$6,COUNTIF($N$4:N201,"Excelente")+COUNTIF($N$4:N201,"Muito Bom")&lt;Percentis!$J$6,I202&gt;=PERCENTILE($I$4:$I$153,0.75),OR(L202="SIM",AND(H202="Ponderação Curricular - DLR 17/2010/M",I202&gt;=9),AND(H202="Avaliação regular",H202="Ponderação Curricular",L202="SIM"))),"Excelente",
IF(AND(H202&lt;&gt;"Procedimento especial",H202&lt;&gt;"Bom administrativo",I202&gt;=8,M202="SIM",COUNTIF($N$4:N201,"Excelente")+COUNTIF($N$4:N201,"Muito Bom")&lt;Percentis!$J$6),"Muito Bom",
IF(AND(Percentis!$J$6&gt;=B202,I202&gt;=8,M202="SIM",OR(H202&lt;&gt;"Procedimento especial",H202="Bom administrativo")),"Muito Bom",
"Bom"))))))</f>
        <v/>
      </c>
      <c r="O202" s="20"/>
      <c r="Q202" s="22"/>
      <c r="R202" s="22"/>
      <c r="S202" s="22"/>
      <c r="T202" s="22"/>
      <c r="U202" s="22"/>
      <c r="V202" s="22"/>
      <c r="W202" s="22"/>
      <c r="X202" s="22"/>
      <c r="Y202" s="22"/>
      <c r="Z202" s="22"/>
      <c r="AA202" s="22"/>
      <c r="AB202" s="22"/>
      <c r="AC202" s="22"/>
      <c r="AD202" s="22"/>
      <c r="AE202" s="22"/>
      <c r="AF202" s="22"/>
      <c r="AG202" s="22"/>
      <c r="AH202" s="22"/>
      <c r="AI202" s="22"/>
      <c r="AJ202" s="22"/>
    </row>
    <row r="203" spans="2:36" s="21" customFormat="1" ht="26.25" customHeight="1" x14ac:dyDescent="0.3">
      <c r="B203" s="42">
        <v>200</v>
      </c>
      <c r="C203" s="52"/>
      <c r="D203" s="52"/>
      <c r="E203" s="53"/>
      <c r="F203" s="54"/>
      <c r="G203" s="54"/>
      <c r="H203" s="52"/>
      <c r="I203" s="53"/>
      <c r="J203" s="53"/>
      <c r="K203" s="55"/>
      <c r="L203" s="56"/>
      <c r="M203" s="56"/>
      <c r="N203" s="57" t="str">
        <f>IF(I203="","",
IF(AND(Percentis!$I$6&gt;=B203,I203&gt;=9,M203="SIM",L203="SIM",OR(H203="Avaliação Regular",H203="Ponderação curricular")),"Excelente",
IF(AND(Percentis!$I$6&gt;=B203,I203&gt;=9,M203="SIM",H203="Ponderação curricular - DLR 17/2010/M"),"Excelente",
IF(AND(COUNTIF($N$4:N202,"Excelente")&lt;Percentis!$I$6,COUNTIF($N$4:N202,"Excelente")+COUNTIF($N$4:N202,"Muito Bom")&lt;Percentis!$J$6,I203&gt;=PERCENTILE($I$4:$I$153,0.75),OR(L203="SIM",AND(H203="Ponderação Curricular - DLR 17/2010/M",I203&gt;=9),AND(H203="Avaliação regular",H203="Ponderação Curricular",L203="SIM"))),"Excelente",
IF(AND(H203&lt;&gt;"Procedimento especial",H203&lt;&gt;"Bom administrativo",I203&gt;=8,M203="SIM",COUNTIF($N$4:N202,"Excelente")+COUNTIF($N$4:N202,"Muito Bom")&lt;Percentis!$J$6),"Muito Bom",
IF(AND(Percentis!$J$6&gt;=B203,I203&gt;=8,M203="SIM",OR(H203&lt;&gt;"Procedimento especial",H203="Bom administrativo")),"Muito Bom",
"Bom"))))))</f>
        <v/>
      </c>
      <c r="O203" s="20"/>
      <c r="Q203" s="22"/>
      <c r="R203" s="22"/>
      <c r="S203" s="22"/>
      <c r="T203" s="22"/>
      <c r="U203" s="22"/>
      <c r="V203" s="22"/>
      <c r="W203" s="22"/>
      <c r="X203" s="22"/>
      <c r="Y203" s="22"/>
      <c r="Z203" s="22"/>
      <c r="AA203" s="22"/>
      <c r="AB203" s="22"/>
      <c r="AC203" s="22"/>
      <c r="AD203" s="22"/>
      <c r="AE203" s="22"/>
      <c r="AF203" s="22"/>
      <c r="AG203" s="22"/>
      <c r="AH203" s="22"/>
      <c r="AI203" s="22"/>
      <c r="AJ203" s="22"/>
    </row>
    <row r="204" spans="2:36" s="21" customFormat="1" ht="26.25" customHeight="1" x14ac:dyDescent="0.3">
      <c r="B204" s="37"/>
      <c r="C204" s="37"/>
      <c r="D204" s="37"/>
      <c r="E204" s="39"/>
      <c r="F204" s="49"/>
      <c r="G204" s="49"/>
      <c r="H204" s="38"/>
      <c r="I204" s="47"/>
      <c r="J204" s="40"/>
      <c r="K204" s="44"/>
      <c r="L204" s="41"/>
      <c r="M204" s="41"/>
      <c r="N204" s="41"/>
      <c r="O204" s="20"/>
      <c r="Q204" s="22"/>
      <c r="R204" s="22"/>
      <c r="S204" s="22"/>
      <c r="T204" s="22"/>
      <c r="U204" s="22"/>
      <c r="V204" s="22"/>
      <c r="W204" s="22"/>
      <c r="X204" s="22"/>
      <c r="Y204" s="22"/>
      <c r="Z204" s="22"/>
      <c r="AA204" s="22"/>
      <c r="AB204" s="22"/>
      <c r="AC204" s="22"/>
      <c r="AD204" s="22"/>
      <c r="AE204" s="22"/>
      <c r="AF204" s="22"/>
      <c r="AG204" s="22"/>
      <c r="AH204" s="22"/>
      <c r="AI204" s="22"/>
      <c r="AJ204" s="22"/>
    </row>
    <row r="205" spans="2:36" ht="133.9" customHeight="1" x14ac:dyDescent="0.25">
      <c r="B205" s="67" t="s">
        <v>25</v>
      </c>
      <c r="C205" s="67"/>
      <c r="D205" s="67"/>
      <c r="E205" s="67"/>
      <c r="F205" s="67"/>
      <c r="G205" s="67"/>
      <c r="H205" s="67"/>
      <c r="I205" s="67"/>
      <c r="J205" s="67"/>
      <c r="K205" s="67"/>
      <c r="L205" s="67"/>
      <c r="M205" s="67"/>
      <c r="N205" s="67"/>
      <c r="P205" s="14"/>
    </row>
    <row r="206" spans="2:36" ht="133.5" customHeight="1" x14ac:dyDescent="0.25">
      <c r="B206" s="67" t="s">
        <v>30</v>
      </c>
      <c r="C206" s="67"/>
      <c r="D206" s="67"/>
      <c r="E206" s="67"/>
      <c r="F206" s="67"/>
      <c r="G206" s="67"/>
      <c r="H206" s="67"/>
      <c r="I206" s="67"/>
      <c r="J206" s="67"/>
      <c r="K206" s="67"/>
      <c r="L206" s="67"/>
      <c r="M206" s="67"/>
      <c r="N206" s="67"/>
      <c r="P206" s="14"/>
    </row>
  </sheetData>
  <sheetProtection algorithmName="SHA-512" hashValue="24z9Y2Z6ejk7/h6Oh7NyBsMSYx0RjfI7pNbzNLVtevM7nd2w3aoguYxHx4Tcnl7VIeLeFKFnHn/yh0FNE/sGyg==" saltValue="USaeHzdDWDon4R6gzoXq+g==" spinCount="100000" sheet="1" objects="1" scenarios="1" sort="0"/>
  <autoFilter ref="D3:J3" xr:uid="{00000000-0009-0000-0000-000002000000}"/>
  <dataConsolidate/>
  <mergeCells count="3">
    <mergeCell ref="B205:N205"/>
    <mergeCell ref="B206:N206"/>
    <mergeCell ref="B1:N2"/>
  </mergeCells>
  <conditionalFormatting sqref="L4:L204">
    <cfRule type="expression" dxfId="2" priority="3">
      <formula>$H4="Ponderação Curricular - DLR 17/2010/M"</formula>
    </cfRule>
  </conditionalFormatting>
  <dataValidations count="9">
    <dataValidation allowBlank="1" showInputMessage="1" showErrorMessage="1" error="Introduzir um valor entre 1 e 10." sqref="B145 B142 B139 B136 B133 B130 B127 B124 B121 B118 B115 B112 B109 B106 B103 B100 B97 B94 B91 B88 B85 B82 B79 B76 B73 B70 B67 B64 B61 B58 B55 B52 B49 B46 B43 B40 B37 B34 B31 B28 B25 B22 B19 B16 B13 B10 B7 B151 B4 H3 H207:H1048576 O207:O1048576 B148 D4:D153 K4:K204 O1:O204 N4:N204" xr:uid="{00000000-0002-0000-0200-000000000000}"/>
    <dataValidation type="decimal" allowBlank="1" showInputMessage="1" showErrorMessage="1" error="Introduzir um valor entre 1 e 10." sqref="I25:I153" xr:uid="{00000000-0002-0000-0200-000001000000}">
      <formula1>1</formula1>
      <formula2>10</formula2>
    </dataValidation>
    <dataValidation type="decimal" allowBlank="1" showInputMessage="1" showErrorMessage="1" error="Introduzir um valor entre 1 e 10." sqref="I4:I24" xr:uid="{00000000-0002-0000-0200-000002000000}">
      <formula1>IF(H4="Bom Administrativo",6.5,0)</formula1>
      <formula2>IF(H4="Bom Administrativo",6.5,10)</formula2>
    </dataValidation>
    <dataValidation type="textLength" operator="equal" allowBlank="1" showInputMessage="1" showErrorMessage="1" error="Introduzir um valor entre 1 e 10." sqref="C4:C153" xr:uid="{00000000-0002-0000-0200-000003000000}">
      <formula1>9</formula1>
    </dataValidation>
    <dataValidation type="list" allowBlank="1" showInputMessage="1" showErrorMessage="1" error="Introduzir um valor entre 1 e 10." sqref="E4:E153" xr:uid="{00000000-0002-0000-0200-000004000000}">
      <formula1>"1.º,2.º,3.º,4.º,5.º,6.º,7.º,8.º,9.º,10.º"</formula1>
    </dataValidation>
    <dataValidation type="list" allowBlank="1" showInputMessage="1" showErrorMessage="1" error="Introduzir um valor entre 1 e 10." sqref="L4:M204" xr:uid="{00000000-0002-0000-0200-000005000000}">
      <formula1>"SIM,NÃO"</formula1>
    </dataValidation>
    <dataValidation type="list" allowBlank="1" showInputMessage="1" showErrorMessage="1" error="Introduzir um valor entre 1 e 10." sqref="H4:H204" xr:uid="{00000000-0002-0000-0200-000006000000}">
      <formula1>"Avaliação regular,Procedimento especial,Ponderação Curricular,Bom Administrativo,Ponderação Curricular - DLR 17/2010/M"</formula1>
    </dataValidation>
    <dataValidation type="list" allowBlank="1" showInputMessage="1" showErrorMessage="1" error="Introduzir um valor entre 1 e 10." sqref="H4:H204" xr:uid="{00000000-0002-0000-0200-000007000000}">
      <formula1>"Bom Administrativo,Avaliação regular,Procedimento especial,Ponderação curricular,Ponderação curricular - DLR 17/2010/M"</formula1>
    </dataValidation>
    <dataValidation type="list" allowBlank="1" showInputMessage="1" showErrorMessage="1" error="Introduzir um valor entre 1 e 10." sqref="J4:J204" xr:uid="{00000000-0002-0000-0200-000008000000}">
      <formula1>"a),b),c),d),e),f),g),h)"</formula1>
    </dataValidation>
  </dataValidations>
  <pageMargins left="0.23622047244094491" right="0.23622047244094491" top="0.74803149606299213" bottom="0.74803149606299213" header="0.31496062992125984" footer="0.31496062992125984"/>
  <pageSetup paperSize="9" scale="65" fitToHeight="0"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AJ207"/>
  <sheetViews>
    <sheetView showGridLines="0" showRowColHeaders="0" zoomScaleNormal="100" workbookViewId="0">
      <selection activeCell="C4" sqref="C4"/>
    </sheetView>
  </sheetViews>
  <sheetFormatPr defaultColWidth="9.140625" defaultRowHeight="13.5" x14ac:dyDescent="0.25"/>
  <cols>
    <col min="1" max="1" width="0.7109375" style="14" customWidth="1"/>
    <col min="2" max="2" width="6.7109375" style="11" customWidth="1"/>
    <col min="3" max="3" width="13.5703125" style="31" customWidth="1"/>
    <col min="4" max="4" width="45.28515625" style="12" customWidth="1"/>
    <col min="5" max="5" width="13.85546875" style="12" bestFit="1" customWidth="1"/>
    <col min="6" max="6" width="14.85546875" style="12" customWidth="1"/>
    <col min="7" max="7" width="15.28515625" style="12" customWidth="1"/>
    <col min="8" max="8" width="27.140625" style="13" customWidth="1"/>
    <col min="9" max="9" width="12.85546875" style="13" customWidth="1"/>
    <col min="10" max="10" width="11.42578125" style="13" customWidth="1"/>
    <col min="11" max="11" width="13.5703125" style="13" bestFit="1" customWidth="1"/>
    <col min="12" max="13" width="13.5703125" style="13" customWidth="1"/>
    <col min="14" max="14" width="19.5703125" style="13" customWidth="1"/>
    <col min="15" max="15" width="1.85546875" style="14" customWidth="1"/>
    <col min="16" max="16" width="2.5703125" style="13" customWidth="1"/>
    <col min="17" max="35" width="5.42578125" style="14" customWidth="1"/>
    <col min="36" max="16384" width="9.140625" style="14"/>
  </cols>
  <sheetData>
    <row r="1" spans="2:16" ht="26.25" customHeight="1" x14ac:dyDescent="0.25">
      <c r="B1" s="68" t="s">
        <v>23</v>
      </c>
      <c r="C1" s="68"/>
      <c r="D1" s="68"/>
      <c r="E1" s="68"/>
      <c r="F1" s="68"/>
      <c r="G1" s="68"/>
      <c r="H1" s="68"/>
      <c r="I1" s="68"/>
      <c r="J1" s="68"/>
      <c r="K1" s="68"/>
      <c r="L1" s="68"/>
      <c r="M1" s="68"/>
      <c r="N1" s="68"/>
    </row>
    <row r="2" spans="2:16" ht="3.75" customHeight="1" x14ac:dyDescent="0.25">
      <c r="B2" s="69"/>
      <c r="C2" s="69"/>
      <c r="D2" s="69"/>
      <c r="E2" s="69"/>
      <c r="F2" s="69"/>
      <c r="G2" s="69"/>
      <c r="H2" s="69"/>
      <c r="I2" s="69"/>
      <c r="J2" s="69"/>
      <c r="K2" s="69"/>
      <c r="L2" s="69"/>
      <c r="M2" s="69"/>
      <c r="N2" s="69"/>
    </row>
    <row r="3" spans="2:16" s="17" customFormat="1" ht="68.25" customHeight="1" x14ac:dyDescent="0.25">
      <c r="B3" s="28" t="s">
        <v>12</v>
      </c>
      <c r="C3" s="28" t="s">
        <v>22</v>
      </c>
      <c r="D3" s="28" t="s">
        <v>11</v>
      </c>
      <c r="E3" s="28" t="s">
        <v>31</v>
      </c>
      <c r="F3" s="28" t="s">
        <v>32</v>
      </c>
      <c r="G3" s="28" t="s">
        <v>29</v>
      </c>
      <c r="H3" s="28" t="s">
        <v>17</v>
      </c>
      <c r="I3" s="28" t="s">
        <v>20</v>
      </c>
      <c r="J3" s="28" t="s">
        <v>14</v>
      </c>
      <c r="K3" s="28" t="s">
        <v>16</v>
      </c>
      <c r="L3" s="28" t="s">
        <v>19</v>
      </c>
      <c r="M3" s="43" t="s">
        <v>33</v>
      </c>
      <c r="N3" s="28" t="s">
        <v>13</v>
      </c>
      <c r="O3" s="15"/>
      <c r="P3" s="16"/>
    </row>
    <row r="4" spans="2:16" s="22" customFormat="1" ht="26.25" customHeight="1" x14ac:dyDescent="0.3">
      <c r="B4" s="42">
        <v>1</v>
      </c>
      <c r="C4" s="52"/>
      <c r="D4" s="52"/>
      <c r="E4" s="53"/>
      <c r="F4" s="54"/>
      <c r="G4" s="54"/>
      <c r="H4" s="52"/>
      <c r="I4" s="53"/>
      <c r="J4" s="53"/>
      <c r="K4" s="55"/>
      <c r="L4" s="56"/>
      <c r="M4" s="56"/>
      <c r="N4" s="57" t="str">
        <f>IF(I4="","",
IF(AND(Percentis!$I$7&gt;=B4,I4&gt;=9,M4="SIM",L4="SIM",OR(H4="Avaliação Regular",H4="Ponderação curricular")),"Excelente",
IF(AND(Percentis!$I$7&gt;=B4,I4&gt;=9,M4="SIM",H4="Ponderação curricular - DLR 17/2010/M"),"Excelente",
IF(AND(Percentis!$J$7&gt;=B4,I4&gt;=8,M4="SIM",AND(H4&lt;&gt;"Procedimento especial",H4&lt;&gt;"Bom administrativo")),"Muito Bom",
"Bom"))))</f>
        <v/>
      </c>
      <c r="O4" s="20"/>
      <c r="P4" s="27"/>
    </row>
    <row r="5" spans="2:16" s="22" customFormat="1" ht="26.25" customHeight="1" x14ac:dyDescent="0.3">
      <c r="B5" s="42">
        <v>2</v>
      </c>
      <c r="C5" s="52"/>
      <c r="D5" s="52"/>
      <c r="E5" s="53"/>
      <c r="F5" s="54"/>
      <c r="G5" s="54"/>
      <c r="H5" s="52"/>
      <c r="I5" s="53"/>
      <c r="J5" s="53"/>
      <c r="K5" s="55"/>
      <c r="L5" s="56"/>
      <c r="M5" s="56"/>
      <c r="N5" s="57" t="str">
        <f>IF(I5="","",
IF(AND(Percentis!$I$7&gt;=B5,I5&gt;=9,M5="SIM",L5="SIM",OR(H5="Avaliação Regular",H5="Ponderação curricular")),"Excelente",
IF(AND(Percentis!$I$7&gt;=B5,I5&gt;=9,M5="SIM",H5="Ponderação curricular - DLR 17/2010/M"),"Excelente",
IF(AND(COUNTIF($N$4:N4,"Excelente")&lt;Percentis!$I$7,COUNTIF($N$4:N4,"Excelente")+COUNTIF($N$4:N4,"Muito Bom")&lt;Percentis!$J$7,I5&gt;=PERCENTILE($I$4:$I$153,0.75),OR(L5="SIM",AND(H5="Ponderação Curricular - DLR 17/2010/M",I5&gt;=9),AND(H5="Avaliação regular",H5="Ponderação Curricular",L5="SIM"))),"Excelente",
IF(AND(H5&lt;&gt;"Procedimento especial",H5&lt;&gt;"Bom administrativo",I5&gt;=8,M5="SIM",COUNTIF($N$4:N4,"Excelente")+COUNTIF($N$4:N4,"Muito Bom")&lt;Percentis!$J$7),"Muito Bom",
IF(AND(Percentis!$J$7&gt;=B5,I5&gt;=8,M5="SIM",OR(H5&lt;&gt;"Procedimento especial",H5="Bom administrativo")),"Muito Bom",
"Bom"))))))</f>
        <v/>
      </c>
      <c r="O5" s="20"/>
      <c r="P5" s="27"/>
    </row>
    <row r="6" spans="2:16" s="22" customFormat="1" ht="26.25" customHeight="1" x14ac:dyDescent="0.3">
      <c r="B6" s="42">
        <v>3</v>
      </c>
      <c r="C6" s="52"/>
      <c r="D6" s="52"/>
      <c r="E6" s="53"/>
      <c r="F6" s="54"/>
      <c r="G6" s="54"/>
      <c r="H6" s="52"/>
      <c r="I6" s="53"/>
      <c r="J6" s="53"/>
      <c r="K6" s="55"/>
      <c r="L6" s="56"/>
      <c r="M6" s="56"/>
      <c r="N6" s="57" t="str">
        <f>IF(I6="","",
IF(AND(Percentis!$I$7&gt;=B6,I6&gt;=9,M6="SIM",L6="SIM",OR(H6="Avaliação Regular",H6="Ponderação curricular")),"Excelente",
IF(AND(Percentis!$I$7&gt;=B6,I6&gt;=9,M6="SIM",H6="Ponderação curricular - DLR 17/2010/M"),"Excelente",
IF(AND(COUNTIF($N$4:N5,"Excelente")&lt;Percentis!$I$7,COUNTIF($N$4:N5,"Excelente")+COUNTIF($N$4:N5,"Muito Bom")&lt;Percentis!$J$7,I6&gt;=PERCENTILE($I$4:$I$153,0.75),OR(L6="SIM",AND(H6="Ponderação Curricular - DLR 17/2010/M",I6&gt;=9),AND(H6="Avaliação regular",H6="Ponderação Curricular",L6="SIM"))),"Excelente",
IF(AND(H6&lt;&gt;"Procedimento especial",H6&lt;&gt;"Bom administrativo",I6&gt;=8,M6="SIM",COUNTIF($N$4:N5,"Excelente")+COUNTIF($N$4:N5,"Muito Bom")&lt;Percentis!$J$7),"Muito Bom",
IF(AND(Percentis!$J$7&gt;=B6,I6&gt;=8,M6="SIM",OR(H6&lt;&gt;"Procedimento especial",H6="Bom administrativo")),"Muito Bom",
"Bom"))))))</f>
        <v/>
      </c>
      <c r="O6" s="20"/>
      <c r="P6" s="27"/>
    </row>
    <row r="7" spans="2:16" s="22" customFormat="1" ht="26.25" customHeight="1" x14ac:dyDescent="0.3">
      <c r="B7" s="42">
        <v>4</v>
      </c>
      <c r="C7" s="52"/>
      <c r="D7" s="52"/>
      <c r="E7" s="53"/>
      <c r="F7" s="54"/>
      <c r="G7" s="54"/>
      <c r="H7" s="52"/>
      <c r="I7" s="53"/>
      <c r="J7" s="53"/>
      <c r="K7" s="55"/>
      <c r="L7" s="56"/>
      <c r="M7" s="56"/>
      <c r="N7" s="57" t="str">
        <f>IF(I7="","",
IF(AND(Percentis!$I$7&gt;=B7,I7&gt;=9,M7="SIM",L7="SIM",OR(H7="Avaliação Regular",H7="Ponderação curricular")),"Excelente",
IF(AND(Percentis!$I$7&gt;=B7,I7&gt;=9,M7="SIM",H7="Ponderação curricular - DLR 17/2010/M"),"Excelente",
IF(AND(COUNTIF($N$4:N6,"Excelente")&lt;Percentis!$I$7,COUNTIF($N$4:N6,"Excelente")+COUNTIF($N$4:N6,"Muito Bom")&lt;Percentis!$J$7,I7&gt;=PERCENTILE($I$4:$I$153,0.75),OR(L7="SIM",AND(H7="Ponderação Curricular - DLR 17/2010/M",I7&gt;=9),AND(H7="Avaliação regular",H7="Ponderação Curricular",L7="SIM"))),"Excelente",
IF(AND(H7&lt;&gt;"Procedimento especial",H7&lt;&gt;"Bom administrativo",I7&gt;=8,M7="SIM",COUNTIF($N$4:N6,"Excelente")+COUNTIF($N$4:N6,"Muito Bom")&lt;Percentis!$J$7),"Muito Bom",
IF(AND(Percentis!$J$7&gt;=B7,I7&gt;=8,M7="SIM",OR(H7&lt;&gt;"Procedimento especial",H7="Bom administrativo")),"Muito Bom",
"Bom"))))))</f>
        <v/>
      </c>
      <c r="O7" s="20"/>
      <c r="P7" s="27"/>
    </row>
    <row r="8" spans="2:16" s="22" customFormat="1" ht="26.25" customHeight="1" x14ac:dyDescent="0.3">
      <c r="B8" s="42">
        <v>5</v>
      </c>
      <c r="C8" s="52"/>
      <c r="D8" s="52"/>
      <c r="E8" s="53"/>
      <c r="F8" s="54"/>
      <c r="G8" s="54"/>
      <c r="H8" s="52"/>
      <c r="I8" s="53"/>
      <c r="J8" s="53"/>
      <c r="K8" s="55"/>
      <c r="L8" s="56"/>
      <c r="M8" s="56"/>
      <c r="N8" s="57" t="str">
        <f>IF(I8="","",
IF(AND(Percentis!$I$7&gt;=B8,I8&gt;=9,M8="SIM",L8="SIM",OR(H8="Avaliação Regular",H8="Ponderação curricular")),"Excelente",
IF(AND(Percentis!$I$7&gt;=B8,I8&gt;=9,M8="SIM",H8="Ponderação curricular - DLR 17/2010/M"),"Excelente",
IF(AND(COUNTIF($N$4:N7,"Excelente")&lt;Percentis!$I$7,COUNTIF($N$4:N7,"Excelente")+COUNTIF($N$4:N7,"Muito Bom")&lt;Percentis!$J$7,I8&gt;=PERCENTILE($I$4:$I$153,0.75),OR(L8="SIM",AND(H8="Ponderação Curricular - DLR 17/2010/M",I8&gt;=9),AND(H8="Avaliação regular",H8="Ponderação Curricular",L8="SIM"))),"Excelente",
IF(AND(H8&lt;&gt;"Procedimento especial",H8&lt;&gt;"Bom administrativo",I8&gt;=8,M8="SIM",COUNTIF($N$4:N7,"Excelente")+COUNTIF($N$4:N7,"Muito Bom")&lt;Percentis!$J$7),"Muito Bom",
IF(AND(Percentis!$J$7&gt;=B8,I8&gt;=8,M8="SIM",OR(H8&lt;&gt;"Procedimento especial",H8="Bom administrativo")),"Muito Bom",
"Bom"))))))</f>
        <v/>
      </c>
      <c r="O8" s="20"/>
      <c r="P8" s="27"/>
    </row>
    <row r="9" spans="2:16" s="22" customFormat="1" ht="26.25" customHeight="1" x14ac:dyDescent="0.3">
      <c r="B9" s="42">
        <v>6</v>
      </c>
      <c r="C9" s="52"/>
      <c r="D9" s="52"/>
      <c r="E9" s="53"/>
      <c r="F9" s="54"/>
      <c r="G9" s="54"/>
      <c r="H9" s="52"/>
      <c r="I9" s="53"/>
      <c r="J9" s="53"/>
      <c r="K9" s="55"/>
      <c r="L9" s="56"/>
      <c r="M9" s="56"/>
      <c r="N9" s="57" t="str">
        <f>IF(I9="","",
IF(AND(Percentis!$I$7&gt;=B9,I9&gt;=9,M9="SIM",L9="SIM",OR(H9="Avaliação Regular",H9="Ponderação curricular")),"Excelente",
IF(AND(Percentis!$I$7&gt;=B9,I9&gt;=9,M9="SIM",H9="Ponderação curricular - DLR 17/2010/M"),"Excelente",
IF(AND(COUNTIF($N$4:N8,"Excelente")&lt;Percentis!$I$7,COUNTIF($N$4:N8,"Excelente")+COUNTIF($N$4:N8,"Muito Bom")&lt;Percentis!$J$7,I9&gt;=PERCENTILE($I$4:$I$153,0.75),OR(L9="SIM",AND(H9="Ponderação Curricular - DLR 17/2010/M",I9&gt;=9),AND(H9="Avaliação regular",H9="Ponderação Curricular",L9="SIM"))),"Excelente",
IF(AND(H9&lt;&gt;"Procedimento especial",H9&lt;&gt;"Bom administrativo",I9&gt;=8,M9="SIM",COUNTIF($N$4:N8,"Excelente")+COUNTIF($N$4:N8,"Muito Bom")&lt;Percentis!$J$7),"Muito Bom",
IF(AND(Percentis!$J$7&gt;=B9,I9&gt;=8,M9="SIM",OR(H9&lt;&gt;"Procedimento especial",H9="Bom administrativo")),"Muito Bom",
"Bom"))))))</f>
        <v/>
      </c>
      <c r="O9" s="20"/>
      <c r="P9" s="27"/>
    </row>
    <row r="10" spans="2:16" s="22" customFormat="1" ht="26.25" customHeight="1" x14ac:dyDescent="0.3">
      <c r="B10" s="42">
        <v>7</v>
      </c>
      <c r="C10" s="52"/>
      <c r="D10" s="52"/>
      <c r="E10" s="53"/>
      <c r="F10" s="54"/>
      <c r="G10" s="54"/>
      <c r="H10" s="52"/>
      <c r="I10" s="53"/>
      <c r="J10" s="53"/>
      <c r="K10" s="55"/>
      <c r="L10" s="56"/>
      <c r="M10" s="56"/>
      <c r="N10" s="57" t="str">
        <f>IF(I10="","",
IF(AND(Percentis!$I$7&gt;=B10,I10&gt;=9,M10="SIM",L10="SIM",OR(H10="Avaliação Regular",H10="Ponderação curricular")),"Excelente",
IF(AND(Percentis!$I$7&gt;=B10,I10&gt;=9,M10="SIM",H10="Ponderação curricular - DLR 17/2010/M"),"Excelente",
IF(AND(COUNTIF($N$4:N9,"Excelente")&lt;Percentis!$I$7,COUNTIF($N$4:N9,"Excelente")+COUNTIF($N$4:N9,"Muito Bom")&lt;Percentis!$J$7,I10&gt;=PERCENTILE($I$4:$I$153,0.75),OR(L10="SIM",AND(H10="Ponderação Curricular - DLR 17/2010/M",I10&gt;=9),AND(H10="Avaliação regular",H10="Ponderação Curricular",L10="SIM"))),"Excelente",
IF(AND(H10&lt;&gt;"Procedimento especial",H10&lt;&gt;"Bom administrativo",I10&gt;=8,M10="SIM",COUNTIF($N$4:N9,"Excelente")+COUNTIF($N$4:N9,"Muito Bom")&lt;Percentis!$J$7),"Muito Bom",
IF(AND(Percentis!$J$7&gt;=B10,I10&gt;=8,M10="SIM",OR(H10&lt;&gt;"Procedimento especial",H10="Bom administrativo")),"Muito Bom",
"Bom"))))))</f>
        <v/>
      </c>
      <c r="O10" s="20"/>
      <c r="P10" s="27"/>
    </row>
    <row r="11" spans="2:16" s="22" customFormat="1" ht="26.25" customHeight="1" x14ac:dyDescent="0.3">
      <c r="B11" s="42">
        <v>8</v>
      </c>
      <c r="C11" s="52"/>
      <c r="D11" s="52"/>
      <c r="E11" s="53"/>
      <c r="F11" s="54"/>
      <c r="G11" s="54"/>
      <c r="H11" s="52"/>
      <c r="I11" s="53"/>
      <c r="J11" s="53"/>
      <c r="K11" s="55"/>
      <c r="L11" s="56"/>
      <c r="M11" s="56"/>
      <c r="N11" s="57" t="str">
        <f>IF(I11="","",
IF(AND(Percentis!$I$7&gt;=B11,I11&gt;=9,M11="SIM",L11="SIM",OR(H11="Avaliação Regular",H11="Ponderação curricular")),"Excelente",
IF(AND(Percentis!$I$7&gt;=B11,I11&gt;=9,M11="SIM",H11="Ponderação curricular - DLR 17/2010/M"),"Excelente",
IF(AND(COUNTIF($N$4:N10,"Excelente")&lt;Percentis!$I$7,COUNTIF($N$4:N10,"Excelente")+COUNTIF($N$4:N10,"Muito Bom")&lt;Percentis!$J$7,I11&gt;=PERCENTILE($I$4:$I$153,0.75),OR(L11="SIM",AND(H11="Ponderação Curricular - DLR 17/2010/M",I11&gt;=9),AND(H11="Avaliação regular",H11="Ponderação Curricular",L11="SIM"))),"Excelente",
IF(AND(H11&lt;&gt;"Procedimento especial",H11&lt;&gt;"Bom administrativo",I11&gt;=8,M11="SIM",COUNTIF($N$4:N10,"Excelente")+COUNTIF($N$4:N10,"Muito Bom")&lt;Percentis!$J$7),"Muito Bom",
IF(AND(Percentis!$J$7&gt;=B11,I11&gt;=8,M11="SIM",OR(H11&lt;&gt;"Procedimento especial",H11="Bom administrativo")),"Muito Bom",
"Bom"))))))</f>
        <v/>
      </c>
      <c r="O11" s="20"/>
      <c r="P11" s="27"/>
    </row>
    <row r="12" spans="2:16" s="22" customFormat="1" ht="26.25" customHeight="1" x14ac:dyDescent="0.3">
      <c r="B12" s="42">
        <v>9</v>
      </c>
      <c r="C12" s="52"/>
      <c r="D12" s="52"/>
      <c r="E12" s="53"/>
      <c r="F12" s="54"/>
      <c r="G12" s="54"/>
      <c r="H12" s="52"/>
      <c r="I12" s="53"/>
      <c r="J12" s="53"/>
      <c r="K12" s="55"/>
      <c r="L12" s="56"/>
      <c r="M12" s="56"/>
      <c r="N12" s="57" t="str">
        <f>IF(I12="","",
IF(AND(Percentis!$I$7&gt;=B12,I12&gt;=9,M12="SIM",L12="SIM",OR(H12="Avaliação Regular",H12="Ponderação curricular")),"Excelente",
IF(AND(Percentis!$I$7&gt;=B12,I12&gt;=9,M12="SIM",H12="Ponderação curricular - DLR 17/2010/M"),"Excelente",
IF(AND(COUNTIF($N$4:N11,"Excelente")&lt;Percentis!$I$7,COUNTIF($N$4:N11,"Excelente")+COUNTIF($N$4:N11,"Muito Bom")&lt;Percentis!$J$7,I12&gt;=PERCENTILE($I$4:$I$153,0.75),OR(L12="SIM",AND(H12="Ponderação Curricular - DLR 17/2010/M",I12&gt;=9),AND(H12="Avaliação regular",H12="Ponderação Curricular",L12="SIM"))),"Excelente",
IF(AND(H12&lt;&gt;"Procedimento especial",H12&lt;&gt;"Bom administrativo",I12&gt;=8,M12="SIM",COUNTIF($N$4:N11,"Excelente")+COUNTIF($N$4:N11,"Muito Bom")&lt;Percentis!$J$7),"Muito Bom",
IF(AND(Percentis!$J$7&gt;=B12,I12&gt;=8,M12="SIM",OR(H12&lt;&gt;"Procedimento especial",H12="Bom administrativo")),"Muito Bom",
"Bom"))))))</f>
        <v/>
      </c>
      <c r="O12" s="20"/>
      <c r="P12" s="27"/>
    </row>
    <row r="13" spans="2:16" s="22" customFormat="1" ht="26.25" customHeight="1" x14ac:dyDescent="0.3">
      <c r="B13" s="42">
        <v>10</v>
      </c>
      <c r="C13" s="52"/>
      <c r="D13" s="52"/>
      <c r="E13" s="53"/>
      <c r="F13" s="54"/>
      <c r="G13" s="54"/>
      <c r="H13" s="52"/>
      <c r="I13" s="53"/>
      <c r="J13" s="53"/>
      <c r="K13" s="55"/>
      <c r="L13" s="56"/>
      <c r="M13" s="56"/>
      <c r="N13" s="57" t="str">
        <f>IF(I13="","",
IF(AND(Percentis!$I$7&gt;=B13,I13&gt;=9,M13="SIM",L13="SIM",OR(H13="Avaliação Regular",H13="Ponderação curricular")),"Excelente",
IF(AND(Percentis!$I$7&gt;=B13,I13&gt;=9,M13="SIM",H13="Ponderação curricular - DLR 17/2010/M"),"Excelente",
IF(AND(COUNTIF($N$4:N12,"Excelente")&lt;Percentis!$I$7,COUNTIF($N$4:N12,"Excelente")+COUNTIF($N$4:N12,"Muito Bom")&lt;Percentis!$J$7,I13&gt;=PERCENTILE($I$4:$I$153,0.75),OR(L13="SIM",AND(H13="Ponderação Curricular - DLR 17/2010/M",I13&gt;=9),AND(H13="Avaliação regular",H13="Ponderação Curricular",L13="SIM"))),"Excelente",
IF(AND(H13&lt;&gt;"Procedimento especial",H13&lt;&gt;"Bom administrativo",I13&gt;=8,M13="SIM",COUNTIF($N$4:N12,"Excelente")+COUNTIF($N$4:N12,"Muito Bom")&lt;Percentis!$J$7),"Muito Bom",
IF(AND(Percentis!$J$7&gt;=B13,I13&gt;=8,M13="SIM",OR(H13&lt;&gt;"Procedimento especial",H13="Bom administrativo")),"Muito Bom",
"Bom"))))))</f>
        <v/>
      </c>
      <c r="O13" s="20"/>
      <c r="P13" s="27"/>
    </row>
    <row r="14" spans="2:16" s="22" customFormat="1" ht="26.25" customHeight="1" x14ac:dyDescent="0.3">
      <c r="B14" s="42">
        <v>11</v>
      </c>
      <c r="C14" s="52"/>
      <c r="D14" s="52"/>
      <c r="E14" s="53"/>
      <c r="F14" s="54"/>
      <c r="G14" s="54"/>
      <c r="H14" s="52"/>
      <c r="I14" s="53"/>
      <c r="J14" s="53"/>
      <c r="K14" s="55"/>
      <c r="L14" s="56"/>
      <c r="M14" s="56"/>
      <c r="N14" s="57" t="str">
        <f>IF(I14="","",
IF(AND(Percentis!$I$7&gt;=B14,I14&gt;=9,M14="SIM",L14="SIM",OR(H14="Avaliação Regular",H14="Ponderação curricular")),"Excelente",
IF(AND(Percentis!$I$7&gt;=B14,I14&gt;=9,M14="SIM",H14="Ponderação curricular - DLR 17/2010/M"),"Excelente",
IF(AND(COUNTIF($N$4:N13,"Excelente")&lt;Percentis!$I$7,COUNTIF($N$4:N13,"Excelente")+COUNTIF($N$4:N13,"Muito Bom")&lt;Percentis!$J$7,I14&gt;=PERCENTILE($I$4:$I$153,0.75),OR(L14="SIM",AND(H14="Ponderação Curricular - DLR 17/2010/M",I14&gt;=9),AND(H14="Avaliação regular",H14="Ponderação Curricular",L14="SIM"))),"Excelente",
IF(AND(H14&lt;&gt;"Procedimento especial",H14&lt;&gt;"Bom administrativo",I14&gt;=8,M14="SIM",COUNTIF($N$4:N13,"Excelente")+COUNTIF($N$4:N13,"Muito Bom")&lt;Percentis!$J$7),"Muito Bom",
IF(AND(Percentis!$J$7&gt;=B14,I14&gt;=8,M14="SIM",OR(H14&lt;&gt;"Procedimento especial",H14="Bom administrativo")),"Muito Bom",
"Bom"))))))</f>
        <v/>
      </c>
      <c r="O14" s="20"/>
      <c r="P14" s="21"/>
    </row>
    <row r="15" spans="2:16" s="22" customFormat="1" ht="26.25" customHeight="1" x14ac:dyDescent="0.3">
      <c r="B15" s="42">
        <v>12</v>
      </c>
      <c r="C15" s="52"/>
      <c r="D15" s="52"/>
      <c r="E15" s="53"/>
      <c r="F15" s="54"/>
      <c r="G15" s="54"/>
      <c r="H15" s="52"/>
      <c r="I15" s="53"/>
      <c r="J15" s="53"/>
      <c r="K15" s="55"/>
      <c r="L15" s="56"/>
      <c r="M15" s="56"/>
      <c r="N15" s="57" t="str">
        <f>IF(I15="","",
IF(AND(Percentis!$I$7&gt;=B15,I15&gt;=9,M15="SIM",L15="SIM",OR(H15="Avaliação Regular",H15="Ponderação curricular")),"Excelente",
IF(AND(Percentis!$I$7&gt;=B15,I15&gt;=9,M15="SIM",H15="Ponderação curricular - DLR 17/2010/M"),"Excelente",
IF(AND(COUNTIF($N$4:N14,"Excelente")&lt;Percentis!$I$7,COUNTIF($N$4:N14,"Excelente")+COUNTIF($N$4:N14,"Muito Bom")&lt;Percentis!$J$7,I15&gt;=PERCENTILE($I$4:$I$153,0.75),OR(L15="SIM",AND(H15="Ponderação Curricular - DLR 17/2010/M",I15&gt;=9),AND(H15="Avaliação regular",H15="Ponderação Curricular",L15="SIM"))),"Excelente",
IF(AND(H15&lt;&gt;"Procedimento especial",H15&lt;&gt;"Bom administrativo",I15&gt;=8,M15="SIM",COUNTIF($N$4:N14,"Excelente")+COUNTIF($N$4:N14,"Muito Bom")&lt;Percentis!$J$7),"Muito Bom",
IF(AND(Percentis!$J$7&gt;=B15,I15&gt;=8,M15="SIM",OR(H15&lt;&gt;"Procedimento especial",H15="Bom administrativo")),"Muito Bom",
"Bom"))))))</f>
        <v/>
      </c>
      <c r="O15" s="20"/>
      <c r="P15" s="21"/>
    </row>
    <row r="16" spans="2:16" s="22" customFormat="1" ht="26.25" customHeight="1" x14ac:dyDescent="0.3">
      <c r="B16" s="42">
        <v>13</v>
      </c>
      <c r="C16" s="52"/>
      <c r="D16" s="52"/>
      <c r="E16" s="53"/>
      <c r="F16" s="54"/>
      <c r="G16" s="54"/>
      <c r="H16" s="52"/>
      <c r="I16" s="53"/>
      <c r="J16" s="53"/>
      <c r="K16" s="55"/>
      <c r="L16" s="56"/>
      <c r="M16" s="56"/>
      <c r="N16" s="57" t="str">
        <f>IF(I16="","",
IF(AND(Percentis!$I$7&gt;=B16,I16&gt;=9,M16="SIM",L16="SIM",OR(H16="Avaliação Regular",H16="Ponderação curricular")),"Excelente",
IF(AND(Percentis!$I$7&gt;=B16,I16&gt;=9,M16="SIM",H16="Ponderação curricular - DLR 17/2010/M"),"Excelente",
IF(AND(COUNTIF($N$4:N15,"Excelente")&lt;Percentis!$I$7,COUNTIF($N$4:N15,"Excelente")+COUNTIF($N$4:N15,"Muito Bom")&lt;Percentis!$J$7,I16&gt;=PERCENTILE($I$4:$I$153,0.75),OR(L16="SIM",AND(H16="Ponderação Curricular - DLR 17/2010/M",I16&gt;=9),AND(H16="Avaliação regular",H16="Ponderação Curricular",L16="SIM"))),"Excelente",
IF(AND(H16&lt;&gt;"Procedimento especial",H16&lt;&gt;"Bom administrativo",I16&gt;=8,M16="SIM",COUNTIF($N$4:N15,"Excelente")+COUNTIF($N$4:N15,"Muito Bom")&lt;Percentis!$J$7),"Muito Bom",
IF(AND(Percentis!$J$7&gt;=B16,I16&gt;=8,M16="SIM",OR(H16&lt;&gt;"Procedimento especial",H16="Bom administrativo")),"Muito Bom",
"Bom"))))))</f>
        <v/>
      </c>
      <c r="O16" s="20"/>
      <c r="P16" s="21"/>
    </row>
    <row r="17" spans="2:36" s="22" customFormat="1" ht="26.25" customHeight="1" x14ac:dyDescent="0.3">
      <c r="B17" s="42">
        <v>14</v>
      </c>
      <c r="C17" s="52"/>
      <c r="D17" s="52"/>
      <c r="E17" s="53"/>
      <c r="F17" s="54"/>
      <c r="G17" s="54"/>
      <c r="H17" s="52"/>
      <c r="I17" s="53"/>
      <c r="J17" s="53"/>
      <c r="K17" s="55"/>
      <c r="L17" s="56"/>
      <c r="M17" s="56"/>
      <c r="N17" s="57" t="str">
        <f>IF(I17="","",
IF(AND(Percentis!$I$7&gt;=B17,I17&gt;=9,M17="SIM",L17="SIM",OR(H17="Avaliação Regular",H17="Ponderação curricular")),"Excelente",
IF(AND(Percentis!$I$7&gt;=B17,I17&gt;=9,M17="SIM",H17="Ponderação curricular - DLR 17/2010/M"),"Excelente",
IF(AND(COUNTIF($N$4:N16,"Excelente")&lt;Percentis!$I$7,COUNTIF($N$4:N16,"Excelente")+COUNTIF($N$4:N16,"Muito Bom")&lt;Percentis!$J$7,I17&gt;=PERCENTILE($I$4:$I$153,0.75),OR(L17="SIM",AND(H17="Ponderação Curricular - DLR 17/2010/M",I17&gt;=9),AND(H17="Avaliação regular",H17="Ponderação Curricular",L17="SIM"))),"Excelente",
IF(AND(H17&lt;&gt;"Procedimento especial",H17&lt;&gt;"Bom administrativo",I17&gt;=8,M17="SIM",COUNTIF($N$4:N16,"Excelente")+COUNTIF($N$4:N16,"Muito Bom")&lt;Percentis!$J$7),"Muito Bom",
IF(AND(Percentis!$J$7&gt;=B17,I17&gt;=8,M17="SIM",OR(H17&lt;&gt;"Procedimento especial",H17="Bom administrativo")),"Muito Bom",
"Bom"))))))</f>
        <v/>
      </c>
      <c r="O17" s="20"/>
      <c r="P17" s="21"/>
    </row>
    <row r="18" spans="2:36" s="22" customFormat="1" ht="26.25" customHeight="1" x14ac:dyDescent="0.3">
      <c r="B18" s="42">
        <v>15</v>
      </c>
      <c r="C18" s="52"/>
      <c r="D18" s="52"/>
      <c r="E18" s="53"/>
      <c r="F18" s="54"/>
      <c r="G18" s="54"/>
      <c r="H18" s="52"/>
      <c r="I18" s="53"/>
      <c r="J18" s="53"/>
      <c r="K18" s="55"/>
      <c r="L18" s="56"/>
      <c r="M18" s="56"/>
      <c r="N18" s="57" t="str">
        <f>IF(I18="","",
IF(AND(Percentis!$I$7&gt;=B18,I18&gt;=9,M18="SIM",L18="SIM",OR(H18="Avaliação Regular",H18="Ponderação curricular")),"Excelente",
IF(AND(Percentis!$I$7&gt;=B18,I18&gt;=9,M18="SIM",H18="Ponderação curricular - DLR 17/2010/M"),"Excelente",
IF(AND(COUNTIF($N$4:N17,"Excelente")&lt;Percentis!$I$7,COUNTIF($N$4:N17,"Excelente")+COUNTIF($N$4:N17,"Muito Bom")&lt;Percentis!$J$7,I18&gt;=PERCENTILE($I$4:$I$153,0.75),OR(L18="SIM",AND(H18="Ponderação Curricular - DLR 17/2010/M",I18&gt;=9),AND(H18="Avaliação regular",H18="Ponderação Curricular",L18="SIM"))),"Excelente",
IF(AND(H18&lt;&gt;"Procedimento especial",H18&lt;&gt;"Bom administrativo",I18&gt;=8,M18="SIM",COUNTIF($N$4:N17,"Excelente")+COUNTIF($N$4:N17,"Muito Bom")&lt;Percentis!$J$7),"Muito Bom",
IF(AND(Percentis!$J$7&gt;=B18,I18&gt;=8,M18="SIM",OR(H18&lt;&gt;"Procedimento especial",H18="Bom administrativo")),"Muito Bom",
"Bom"))))))</f>
        <v/>
      </c>
      <c r="O18" s="20"/>
      <c r="P18" s="21"/>
    </row>
    <row r="19" spans="2:36" s="21" customFormat="1" ht="26.25" customHeight="1" x14ac:dyDescent="0.3">
      <c r="B19" s="42">
        <v>16</v>
      </c>
      <c r="C19" s="52"/>
      <c r="D19" s="52"/>
      <c r="E19" s="53"/>
      <c r="F19" s="54"/>
      <c r="G19" s="54"/>
      <c r="H19" s="52"/>
      <c r="I19" s="53"/>
      <c r="J19" s="53"/>
      <c r="K19" s="55"/>
      <c r="L19" s="56"/>
      <c r="M19" s="56"/>
      <c r="N19" s="57" t="str">
        <f>IF(I19="","",
IF(AND(Percentis!$I$7&gt;=B19,I19&gt;=9,M19="SIM",L19="SIM",OR(H19="Avaliação Regular",H19="Ponderação curricular")),"Excelente",
IF(AND(Percentis!$I$7&gt;=B19,I19&gt;=9,M19="SIM",H19="Ponderação curricular - DLR 17/2010/M"),"Excelente",
IF(AND(COUNTIF($N$4:N18,"Excelente")&lt;Percentis!$I$7,COUNTIF($N$4:N18,"Excelente")+COUNTIF($N$4:N18,"Muito Bom")&lt;Percentis!$J$7,I19&gt;=PERCENTILE($I$4:$I$153,0.75),OR(L19="SIM",AND(H19="Ponderação Curricular - DLR 17/2010/M",I19&gt;=9),AND(H19="Avaliação regular",H19="Ponderação Curricular",L19="SIM"))),"Excelente",
IF(AND(H19&lt;&gt;"Procedimento especial",H19&lt;&gt;"Bom administrativo",I19&gt;=8,M19="SIM",COUNTIF($N$4:N18,"Excelente")+COUNTIF($N$4:N18,"Muito Bom")&lt;Percentis!$J$7),"Muito Bom",
IF(AND(Percentis!$J$7&gt;=B19,I19&gt;=8,M19="SIM",OR(H19&lt;&gt;"Procedimento especial",H19="Bom administrativo")),"Muito Bom",
"Bom"))))))</f>
        <v/>
      </c>
      <c r="O19" s="20"/>
      <c r="Q19" s="22"/>
      <c r="R19" s="22"/>
      <c r="S19" s="22"/>
      <c r="T19" s="22"/>
      <c r="U19" s="22"/>
      <c r="V19" s="22"/>
      <c r="W19" s="22"/>
      <c r="X19" s="22"/>
      <c r="Y19" s="22"/>
      <c r="Z19" s="22"/>
      <c r="AA19" s="22"/>
      <c r="AB19" s="22"/>
      <c r="AC19" s="22"/>
      <c r="AD19" s="22"/>
      <c r="AE19" s="22"/>
      <c r="AF19" s="22"/>
      <c r="AG19" s="22"/>
      <c r="AH19" s="22"/>
      <c r="AI19" s="22"/>
      <c r="AJ19" s="22"/>
    </row>
    <row r="20" spans="2:36" s="21" customFormat="1" ht="26.25" customHeight="1" x14ac:dyDescent="0.3">
      <c r="B20" s="42">
        <v>17</v>
      </c>
      <c r="C20" s="52"/>
      <c r="D20" s="52"/>
      <c r="E20" s="53"/>
      <c r="F20" s="54"/>
      <c r="G20" s="54"/>
      <c r="H20" s="52"/>
      <c r="I20" s="53"/>
      <c r="J20" s="53"/>
      <c r="K20" s="55"/>
      <c r="L20" s="56"/>
      <c r="M20" s="56"/>
      <c r="N20" s="57" t="str">
        <f>IF(I20="","",
IF(AND(Percentis!$I$7&gt;=B20,I20&gt;=9,M20="SIM",L20="SIM",OR(H20="Avaliação Regular",H20="Ponderação curricular")),"Excelente",
IF(AND(Percentis!$I$7&gt;=B20,I20&gt;=9,M20="SIM",H20="Ponderação curricular - DLR 17/2010/M"),"Excelente",
IF(AND(COUNTIF($N$4:N19,"Excelente")&lt;Percentis!$I$7,COUNTIF($N$4:N19,"Excelente")+COUNTIF($N$4:N19,"Muito Bom")&lt;Percentis!$J$7,I20&gt;=PERCENTILE($I$4:$I$153,0.75),OR(L20="SIM",AND(H20="Ponderação Curricular - DLR 17/2010/M",I20&gt;=9),AND(H20="Avaliação regular",H20="Ponderação Curricular",L20="SIM"))),"Excelente",
IF(AND(H20&lt;&gt;"Procedimento especial",H20&lt;&gt;"Bom administrativo",I20&gt;=8,M20="SIM",COUNTIF($N$4:N19,"Excelente")+COUNTIF($N$4:N19,"Muito Bom")&lt;Percentis!$J$7),"Muito Bom",
IF(AND(Percentis!$J$7&gt;=B20,I20&gt;=8,M20="SIM",OR(H20&lt;&gt;"Procedimento especial",H20="Bom administrativo")),"Muito Bom",
"Bom"))))))</f>
        <v/>
      </c>
      <c r="O20" s="20"/>
      <c r="Q20" s="22"/>
      <c r="R20" s="22"/>
      <c r="S20" s="22"/>
      <c r="T20" s="22"/>
      <c r="U20" s="22"/>
      <c r="V20" s="22"/>
      <c r="W20" s="22"/>
      <c r="X20" s="22"/>
      <c r="Y20" s="22"/>
      <c r="Z20" s="22"/>
      <c r="AA20" s="22"/>
      <c r="AB20" s="22"/>
      <c r="AC20" s="22"/>
      <c r="AD20" s="22"/>
      <c r="AE20" s="22"/>
      <c r="AF20" s="22"/>
      <c r="AG20" s="22"/>
      <c r="AH20" s="22"/>
      <c r="AI20" s="22"/>
      <c r="AJ20" s="22"/>
    </row>
    <row r="21" spans="2:36" s="21" customFormat="1" ht="26.25" customHeight="1" x14ac:dyDescent="0.3">
      <c r="B21" s="42">
        <v>18</v>
      </c>
      <c r="C21" s="52"/>
      <c r="D21" s="52"/>
      <c r="E21" s="53"/>
      <c r="F21" s="54"/>
      <c r="G21" s="54"/>
      <c r="H21" s="52"/>
      <c r="I21" s="53"/>
      <c r="J21" s="53"/>
      <c r="K21" s="55"/>
      <c r="L21" s="56"/>
      <c r="M21" s="56"/>
      <c r="N21" s="57" t="str">
        <f>IF(I21="","",
IF(AND(Percentis!$I$7&gt;=B21,I21&gt;=9,M21="SIM",L21="SIM",OR(H21="Avaliação Regular",H21="Ponderação curricular")),"Excelente",
IF(AND(Percentis!$I$7&gt;=B21,I21&gt;=9,M21="SIM",H21="Ponderação curricular - DLR 17/2010/M"),"Excelente",
IF(AND(COUNTIF($N$4:N20,"Excelente")&lt;Percentis!$I$7,COUNTIF($N$4:N20,"Excelente")+COUNTIF($N$4:N20,"Muito Bom")&lt;Percentis!$J$7,I21&gt;=PERCENTILE($I$4:$I$153,0.75),OR(L21="SIM",AND(H21="Ponderação Curricular - DLR 17/2010/M",I21&gt;=9),AND(H21="Avaliação regular",H21="Ponderação Curricular",L21="SIM"))),"Excelente",
IF(AND(H21&lt;&gt;"Procedimento especial",H21&lt;&gt;"Bom administrativo",I21&gt;=8,M21="SIM",COUNTIF($N$4:N20,"Excelente")+COUNTIF($N$4:N20,"Muito Bom")&lt;Percentis!$J$7),"Muito Bom",
IF(AND(Percentis!$J$7&gt;=B21,I21&gt;=8,M21="SIM",OR(H21&lt;&gt;"Procedimento especial",H21="Bom administrativo")),"Muito Bom",
"Bom"))))))</f>
        <v/>
      </c>
      <c r="O21" s="20"/>
      <c r="Q21" s="22"/>
      <c r="R21" s="22"/>
      <c r="S21" s="22"/>
      <c r="T21" s="22"/>
      <c r="U21" s="22"/>
      <c r="V21" s="22"/>
      <c r="W21" s="22"/>
      <c r="X21" s="22"/>
      <c r="Y21" s="22"/>
      <c r="Z21" s="22"/>
      <c r="AA21" s="22"/>
      <c r="AB21" s="22"/>
      <c r="AC21" s="22"/>
      <c r="AD21" s="22"/>
      <c r="AE21" s="22"/>
      <c r="AF21" s="22"/>
      <c r="AG21" s="22"/>
      <c r="AH21" s="22"/>
      <c r="AI21" s="22"/>
      <c r="AJ21" s="22"/>
    </row>
    <row r="22" spans="2:36" s="21" customFormat="1" ht="26.25" customHeight="1" x14ac:dyDescent="0.3">
      <c r="B22" s="42">
        <v>19</v>
      </c>
      <c r="C22" s="52"/>
      <c r="D22" s="52"/>
      <c r="E22" s="53"/>
      <c r="F22" s="54"/>
      <c r="G22" s="54"/>
      <c r="H22" s="52"/>
      <c r="I22" s="53"/>
      <c r="J22" s="53"/>
      <c r="K22" s="55"/>
      <c r="L22" s="56"/>
      <c r="M22" s="56"/>
      <c r="N22" s="57" t="str">
        <f>IF(I22="","",
IF(AND(Percentis!$I$7&gt;=B22,I22&gt;=9,M22="SIM",L22="SIM",OR(H22="Avaliação Regular",H22="Ponderação curricular")),"Excelente",
IF(AND(Percentis!$I$7&gt;=B22,I22&gt;=9,M22="SIM",H22="Ponderação curricular - DLR 17/2010/M"),"Excelente",
IF(AND(COUNTIF($N$4:N21,"Excelente")&lt;Percentis!$I$7,COUNTIF($N$4:N21,"Excelente")+COUNTIF($N$4:N21,"Muito Bom")&lt;Percentis!$J$7,I22&gt;=PERCENTILE($I$4:$I$153,0.75),OR(L22="SIM",AND(H22="Ponderação Curricular - DLR 17/2010/M",I22&gt;=9),AND(H22="Avaliação regular",H22="Ponderação Curricular",L22="SIM"))),"Excelente",
IF(AND(H22&lt;&gt;"Procedimento especial",H22&lt;&gt;"Bom administrativo",I22&gt;=8,M22="SIM",COUNTIF($N$4:N21,"Excelente")+COUNTIF($N$4:N21,"Muito Bom")&lt;Percentis!$J$7),"Muito Bom",
IF(AND(Percentis!$J$7&gt;=B22,I22&gt;=8,M22="SIM",OR(H22&lt;&gt;"Procedimento especial",H22="Bom administrativo")),"Muito Bom",
"Bom"))))))</f>
        <v/>
      </c>
      <c r="O22" s="20"/>
      <c r="Q22" s="22"/>
      <c r="R22" s="22"/>
      <c r="S22" s="22"/>
      <c r="T22" s="22"/>
      <c r="U22" s="22"/>
      <c r="V22" s="22"/>
      <c r="W22" s="22"/>
      <c r="X22" s="22"/>
      <c r="Y22" s="22"/>
      <c r="Z22" s="22"/>
      <c r="AA22" s="22"/>
      <c r="AB22" s="22"/>
      <c r="AC22" s="22"/>
      <c r="AD22" s="22"/>
      <c r="AE22" s="22"/>
      <c r="AF22" s="22"/>
      <c r="AG22" s="22"/>
      <c r="AH22" s="22"/>
      <c r="AI22" s="22"/>
      <c r="AJ22" s="22"/>
    </row>
    <row r="23" spans="2:36" s="21" customFormat="1" ht="26.25" customHeight="1" x14ac:dyDescent="0.3">
      <c r="B23" s="42">
        <v>20</v>
      </c>
      <c r="C23" s="52"/>
      <c r="D23" s="52"/>
      <c r="E23" s="53"/>
      <c r="F23" s="54"/>
      <c r="G23" s="54"/>
      <c r="H23" s="52"/>
      <c r="I23" s="53"/>
      <c r="J23" s="53"/>
      <c r="K23" s="55"/>
      <c r="L23" s="56"/>
      <c r="M23" s="56"/>
      <c r="N23" s="57" t="str">
        <f>IF(I23="","",
IF(AND(Percentis!$I$7&gt;=B23,I23&gt;=9,M23="SIM",L23="SIM",OR(H23="Avaliação Regular",H23="Ponderação curricular")),"Excelente",
IF(AND(Percentis!$I$7&gt;=B23,I23&gt;=9,M23="SIM",H23="Ponderação curricular - DLR 17/2010/M"),"Excelente",
IF(AND(COUNTIF($N$4:N22,"Excelente")&lt;Percentis!$I$7,COUNTIF($N$4:N22,"Excelente")+COUNTIF($N$4:N22,"Muito Bom")&lt;Percentis!$J$7,I23&gt;=PERCENTILE($I$4:$I$153,0.75),OR(L23="SIM",AND(H23="Ponderação Curricular - DLR 17/2010/M",I23&gt;=9),AND(H23="Avaliação regular",H23="Ponderação Curricular",L23="SIM"))),"Excelente",
IF(AND(H23&lt;&gt;"Procedimento especial",H23&lt;&gt;"Bom administrativo",I23&gt;=8,M23="SIM",COUNTIF($N$4:N22,"Excelente")+COUNTIF($N$4:N22,"Muito Bom")&lt;Percentis!$J$7),"Muito Bom",
IF(AND(Percentis!$J$7&gt;=B23,I23&gt;=8,M23="SIM",OR(H23&lt;&gt;"Procedimento especial",H23="Bom administrativo")),"Muito Bom",
"Bom"))))))</f>
        <v/>
      </c>
      <c r="O23" s="20"/>
      <c r="Q23" s="22"/>
      <c r="R23" s="22"/>
      <c r="S23" s="22"/>
      <c r="T23" s="22"/>
      <c r="U23" s="22"/>
      <c r="V23" s="22"/>
      <c r="W23" s="22"/>
      <c r="X23" s="22"/>
      <c r="Y23" s="22"/>
      <c r="Z23" s="22"/>
      <c r="AA23" s="22"/>
      <c r="AB23" s="22"/>
      <c r="AC23" s="22"/>
      <c r="AD23" s="22"/>
      <c r="AE23" s="22"/>
      <c r="AF23" s="22"/>
      <c r="AG23" s="22"/>
      <c r="AH23" s="22"/>
      <c r="AI23" s="22"/>
      <c r="AJ23" s="22"/>
    </row>
    <row r="24" spans="2:36" s="21" customFormat="1" ht="26.25" customHeight="1" x14ac:dyDescent="0.3">
      <c r="B24" s="42">
        <v>21</v>
      </c>
      <c r="C24" s="52"/>
      <c r="D24" s="52"/>
      <c r="E24" s="53"/>
      <c r="F24" s="54"/>
      <c r="G24" s="54"/>
      <c r="H24" s="52"/>
      <c r="I24" s="53"/>
      <c r="J24" s="53"/>
      <c r="K24" s="55"/>
      <c r="L24" s="56"/>
      <c r="M24" s="56"/>
      <c r="N24" s="57" t="str">
        <f>IF(I24="","",
IF(AND(Percentis!$I$7&gt;=B24,I24&gt;=9,M24="SIM",L24="SIM",OR(H24="Avaliação Regular",H24="Ponderação curricular")),"Excelente",
IF(AND(Percentis!$I$7&gt;=B24,I24&gt;=9,M24="SIM",H24="Ponderação curricular - DLR 17/2010/M"),"Excelente",
IF(AND(COUNTIF($N$4:N23,"Excelente")&lt;Percentis!$I$7,COUNTIF($N$4:N23,"Excelente")+COUNTIF($N$4:N23,"Muito Bom")&lt;Percentis!$J$7,I24&gt;=PERCENTILE($I$4:$I$153,0.75),OR(L24="SIM",AND(H24="Ponderação Curricular - DLR 17/2010/M",I24&gt;=9),AND(H24="Avaliação regular",H24="Ponderação Curricular",L24="SIM"))),"Excelente",
IF(AND(H24&lt;&gt;"Procedimento especial",H24&lt;&gt;"Bom administrativo",I24&gt;=8,M24="SIM",COUNTIF($N$4:N23,"Excelente")+COUNTIF($N$4:N23,"Muito Bom")&lt;Percentis!$J$7),"Muito Bom",
IF(AND(Percentis!$J$7&gt;=B24,I24&gt;=8,M24="SIM",OR(H24&lt;&gt;"Procedimento especial",H24="Bom administrativo")),"Muito Bom",
"Bom"))))))</f>
        <v/>
      </c>
      <c r="O24" s="20"/>
      <c r="Q24" s="22"/>
      <c r="R24" s="22"/>
      <c r="S24" s="22"/>
      <c r="T24" s="22"/>
      <c r="U24" s="22"/>
      <c r="V24" s="22"/>
      <c r="W24" s="22"/>
      <c r="X24" s="22"/>
      <c r="Y24" s="22"/>
      <c r="Z24" s="22"/>
      <c r="AA24" s="22"/>
      <c r="AB24" s="22"/>
      <c r="AC24" s="22"/>
      <c r="AD24" s="22"/>
      <c r="AE24" s="22"/>
      <c r="AF24" s="22"/>
      <c r="AG24" s="22"/>
      <c r="AH24" s="22"/>
      <c r="AI24" s="22"/>
      <c r="AJ24" s="22"/>
    </row>
    <row r="25" spans="2:36" s="21" customFormat="1" ht="26.25" customHeight="1" x14ac:dyDescent="0.3">
      <c r="B25" s="42">
        <v>22</v>
      </c>
      <c r="C25" s="52"/>
      <c r="D25" s="52"/>
      <c r="E25" s="53"/>
      <c r="F25" s="54"/>
      <c r="G25" s="54"/>
      <c r="H25" s="52"/>
      <c r="I25" s="53"/>
      <c r="J25" s="53"/>
      <c r="K25" s="55"/>
      <c r="L25" s="56"/>
      <c r="M25" s="56"/>
      <c r="N25" s="57" t="str">
        <f>IF(I25="","",
IF(AND(Percentis!$I$7&gt;=B25,I25&gt;=9,M25="SIM",L25="SIM",OR(H25="Avaliação Regular",H25="Ponderação curricular")),"Excelente",
IF(AND(Percentis!$I$7&gt;=B25,I25&gt;=9,M25="SIM",H25="Ponderação curricular - DLR 17/2010/M"),"Excelente",
IF(AND(COUNTIF($N$4:N24,"Excelente")&lt;Percentis!$I$7,COUNTIF($N$4:N24,"Excelente")+COUNTIF($N$4:N24,"Muito Bom")&lt;Percentis!$J$7,I25&gt;=PERCENTILE($I$4:$I$153,0.75),OR(L25="SIM",AND(H25="Ponderação Curricular - DLR 17/2010/M",I25&gt;=9),AND(H25="Avaliação regular",H25="Ponderação Curricular",L25="SIM"))),"Excelente",
IF(AND(H25&lt;&gt;"Procedimento especial",H25&lt;&gt;"Bom administrativo",I25&gt;=8,M25="SIM",COUNTIF($N$4:N24,"Excelente")+COUNTIF($N$4:N24,"Muito Bom")&lt;Percentis!$J$7),"Muito Bom",
IF(AND(Percentis!$J$7&gt;=B25,I25&gt;=8,M25="SIM",OR(H25&lt;&gt;"Procedimento especial",H25="Bom administrativo")),"Muito Bom",
"Bom"))))))</f>
        <v/>
      </c>
      <c r="O25" s="20"/>
      <c r="Q25" s="22"/>
      <c r="R25" s="22"/>
      <c r="S25" s="22"/>
      <c r="T25" s="22"/>
      <c r="U25" s="22"/>
      <c r="V25" s="22"/>
      <c r="W25" s="22"/>
      <c r="X25" s="22"/>
      <c r="Y25" s="22"/>
      <c r="Z25" s="22"/>
      <c r="AA25" s="22"/>
      <c r="AB25" s="22"/>
      <c r="AC25" s="22"/>
      <c r="AD25" s="22"/>
      <c r="AE25" s="22"/>
      <c r="AF25" s="22"/>
      <c r="AG25" s="22"/>
      <c r="AH25" s="22"/>
      <c r="AI25" s="22"/>
      <c r="AJ25" s="22"/>
    </row>
    <row r="26" spans="2:36" s="21" customFormat="1" ht="26.25" customHeight="1" x14ac:dyDescent="0.3">
      <c r="B26" s="42">
        <v>23</v>
      </c>
      <c r="C26" s="52"/>
      <c r="D26" s="52"/>
      <c r="E26" s="53"/>
      <c r="F26" s="54"/>
      <c r="G26" s="54"/>
      <c r="H26" s="52"/>
      <c r="I26" s="53"/>
      <c r="J26" s="53"/>
      <c r="K26" s="55"/>
      <c r="L26" s="56"/>
      <c r="M26" s="56"/>
      <c r="N26" s="57" t="str">
        <f>IF(I26="","",
IF(AND(Percentis!$I$7&gt;=B26,I26&gt;=9,M26="SIM",L26="SIM",OR(H26="Avaliação Regular",H26="Ponderação curricular")),"Excelente",
IF(AND(Percentis!$I$7&gt;=B26,I26&gt;=9,M26="SIM",H26="Ponderação curricular - DLR 17/2010/M"),"Excelente",
IF(AND(COUNTIF($N$4:N25,"Excelente")&lt;Percentis!$I$7,COUNTIF($N$4:N25,"Excelente")+COUNTIF($N$4:N25,"Muito Bom")&lt;Percentis!$J$7,I26&gt;=PERCENTILE($I$4:$I$153,0.75),OR(L26="SIM",AND(H26="Ponderação Curricular - DLR 17/2010/M",I26&gt;=9),AND(H26="Avaliação regular",H26="Ponderação Curricular",L26="SIM"))),"Excelente",
IF(AND(H26&lt;&gt;"Procedimento especial",H26&lt;&gt;"Bom administrativo",I26&gt;=8,M26="SIM",COUNTIF($N$4:N25,"Excelente")+COUNTIF($N$4:N25,"Muito Bom")&lt;Percentis!$J$7),"Muito Bom",
IF(AND(Percentis!$J$7&gt;=B26,I26&gt;=8,M26="SIM",OR(H26&lt;&gt;"Procedimento especial",H26="Bom administrativo")),"Muito Bom",
"Bom"))))))</f>
        <v/>
      </c>
      <c r="O26" s="20"/>
      <c r="Q26" s="22"/>
      <c r="R26" s="22"/>
      <c r="S26" s="22"/>
      <c r="T26" s="22"/>
      <c r="U26" s="22"/>
      <c r="V26" s="22"/>
      <c r="W26" s="22"/>
      <c r="X26" s="22"/>
      <c r="Y26" s="22"/>
      <c r="Z26" s="22"/>
      <c r="AA26" s="22"/>
      <c r="AB26" s="22"/>
      <c r="AC26" s="22"/>
      <c r="AD26" s="22"/>
      <c r="AE26" s="22"/>
      <c r="AF26" s="22"/>
      <c r="AG26" s="22"/>
      <c r="AH26" s="22"/>
      <c r="AI26" s="22"/>
      <c r="AJ26" s="22"/>
    </row>
    <row r="27" spans="2:36" s="21" customFormat="1" ht="26.25" customHeight="1" x14ac:dyDescent="0.3">
      <c r="B27" s="42">
        <v>24</v>
      </c>
      <c r="C27" s="52"/>
      <c r="D27" s="52"/>
      <c r="E27" s="53"/>
      <c r="F27" s="54"/>
      <c r="G27" s="54"/>
      <c r="H27" s="52"/>
      <c r="I27" s="53"/>
      <c r="J27" s="53"/>
      <c r="K27" s="55"/>
      <c r="L27" s="56"/>
      <c r="M27" s="56"/>
      <c r="N27" s="57" t="str">
        <f>IF(I27="","",
IF(AND(Percentis!$I$7&gt;=B27,I27&gt;=9,M27="SIM",L27="SIM",OR(H27="Avaliação Regular",H27="Ponderação curricular")),"Excelente",
IF(AND(Percentis!$I$7&gt;=B27,I27&gt;=9,M27="SIM",H27="Ponderação curricular - DLR 17/2010/M"),"Excelente",
IF(AND(COUNTIF($N$4:N26,"Excelente")&lt;Percentis!$I$7,COUNTIF($N$4:N26,"Excelente")+COUNTIF($N$4:N26,"Muito Bom")&lt;Percentis!$J$7,I27&gt;=PERCENTILE($I$4:$I$153,0.75),OR(L27="SIM",AND(H27="Ponderação Curricular - DLR 17/2010/M",I27&gt;=9),AND(H27="Avaliação regular",H27="Ponderação Curricular",L27="SIM"))),"Excelente",
IF(AND(H27&lt;&gt;"Procedimento especial",H27&lt;&gt;"Bom administrativo",I27&gt;=8,M27="SIM",COUNTIF($N$4:N26,"Excelente")+COUNTIF($N$4:N26,"Muito Bom")&lt;Percentis!$J$7),"Muito Bom",
IF(AND(Percentis!$J$7&gt;=B27,I27&gt;=8,M27="SIM",OR(H27&lt;&gt;"Procedimento especial",H27="Bom administrativo")),"Muito Bom",
"Bom"))))))</f>
        <v/>
      </c>
      <c r="O27" s="20"/>
      <c r="Q27" s="22"/>
      <c r="R27" s="22"/>
      <c r="S27" s="22"/>
      <c r="T27" s="22"/>
      <c r="U27" s="22"/>
      <c r="V27" s="22"/>
      <c r="W27" s="22"/>
      <c r="X27" s="22"/>
      <c r="Y27" s="22"/>
      <c r="Z27" s="22"/>
      <c r="AA27" s="22"/>
      <c r="AB27" s="22"/>
      <c r="AC27" s="22"/>
      <c r="AD27" s="22"/>
      <c r="AE27" s="22"/>
      <c r="AF27" s="22"/>
      <c r="AG27" s="22"/>
      <c r="AH27" s="22"/>
      <c r="AI27" s="22"/>
      <c r="AJ27" s="22"/>
    </row>
    <row r="28" spans="2:36" s="21" customFormat="1" ht="26.25" customHeight="1" x14ac:dyDescent="0.3">
      <c r="B28" s="42">
        <v>25</v>
      </c>
      <c r="C28" s="52"/>
      <c r="D28" s="52"/>
      <c r="E28" s="53"/>
      <c r="F28" s="54"/>
      <c r="G28" s="54"/>
      <c r="H28" s="52"/>
      <c r="I28" s="53"/>
      <c r="J28" s="53"/>
      <c r="K28" s="55"/>
      <c r="L28" s="56"/>
      <c r="M28" s="56"/>
      <c r="N28" s="57" t="str">
        <f>IF(I28="","",
IF(AND(Percentis!$I$7&gt;=B28,I28&gt;=9,M28="SIM",L28="SIM",OR(H28="Avaliação Regular",H28="Ponderação curricular")),"Excelente",
IF(AND(Percentis!$I$7&gt;=B28,I28&gt;=9,M28="SIM",H28="Ponderação curricular - DLR 17/2010/M"),"Excelente",
IF(AND(COUNTIF($N$4:N27,"Excelente")&lt;Percentis!$I$7,COUNTIF($N$4:N27,"Excelente")+COUNTIF($N$4:N27,"Muito Bom")&lt;Percentis!$J$7,I28&gt;=PERCENTILE($I$4:$I$153,0.75),OR(L28="SIM",AND(H28="Ponderação Curricular - DLR 17/2010/M",I28&gt;=9),AND(H28="Avaliação regular",H28="Ponderação Curricular",L28="SIM"))),"Excelente",
IF(AND(H28&lt;&gt;"Procedimento especial",H28&lt;&gt;"Bom administrativo",I28&gt;=8,M28="SIM",COUNTIF($N$4:N27,"Excelente")+COUNTIF($N$4:N27,"Muito Bom")&lt;Percentis!$J$7),"Muito Bom",
IF(AND(Percentis!$J$7&gt;=B28,I28&gt;=8,M28="SIM",OR(H28&lt;&gt;"Procedimento especial",H28="Bom administrativo")),"Muito Bom",
"Bom"))))))</f>
        <v/>
      </c>
      <c r="O28" s="20"/>
      <c r="Q28" s="22"/>
      <c r="R28" s="22"/>
      <c r="S28" s="22"/>
      <c r="T28" s="22"/>
      <c r="U28" s="22"/>
      <c r="V28" s="22"/>
      <c r="W28" s="22"/>
      <c r="X28" s="22"/>
      <c r="Y28" s="22"/>
      <c r="Z28" s="22"/>
      <c r="AA28" s="22"/>
      <c r="AB28" s="22"/>
      <c r="AC28" s="22"/>
      <c r="AD28" s="22"/>
      <c r="AE28" s="22"/>
      <c r="AF28" s="22"/>
      <c r="AG28" s="22"/>
      <c r="AH28" s="22"/>
      <c r="AI28" s="22"/>
      <c r="AJ28" s="22"/>
    </row>
    <row r="29" spans="2:36" s="21" customFormat="1" ht="26.25" customHeight="1" x14ac:dyDescent="0.3">
      <c r="B29" s="42">
        <v>26</v>
      </c>
      <c r="C29" s="52"/>
      <c r="D29" s="52"/>
      <c r="E29" s="53"/>
      <c r="F29" s="54"/>
      <c r="G29" s="54"/>
      <c r="H29" s="52"/>
      <c r="I29" s="53"/>
      <c r="J29" s="53"/>
      <c r="K29" s="55"/>
      <c r="L29" s="56"/>
      <c r="M29" s="56"/>
      <c r="N29" s="57" t="str">
        <f>IF(I29="","",
IF(AND(Percentis!$I$7&gt;=B29,I29&gt;=9,M29="SIM",L29="SIM",OR(H29="Avaliação Regular",H29="Ponderação curricular")),"Excelente",
IF(AND(Percentis!$I$7&gt;=B29,I29&gt;=9,M29="SIM",H29="Ponderação curricular - DLR 17/2010/M"),"Excelente",
IF(AND(COUNTIF($N$4:N28,"Excelente")&lt;Percentis!$I$7,COUNTIF($N$4:N28,"Excelente")+COUNTIF($N$4:N28,"Muito Bom")&lt;Percentis!$J$7,I29&gt;=PERCENTILE($I$4:$I$153,0.75),OR(L29="SIM",AND(H29="Ponderação Curricular - DLR 17/2010/M",I29&gt;=9),AND(H29="Avaliação regular",H29="Ponderação Curricular",L29="SIM"))),"Excelente",
IF(AND(H29&lt;&gt;"Procedimento especial",H29&lt;&gt;"Bom administrativo",I29&gt;=8,M29="SIM",COUNTIF($N$4:N28,"Excelente")+COUNTIF($N$4:N28,"Muito Bom")&lt;Percentis!$J$7),"Muito Bom",
IF(AND(Percentis!$J$7&gt;=B29,I29&gt;=8,M29="SIM",OR(H29&lt;&gt;"Procedimento especial",H29="Bom administrativo")),"Muito Bom",
"Bom"))))))</f>
        <v/>
      </c>
      <c r="O29" s="20"/>
      <c r="Q29" s="22"/>
      <c r="R29" s="22"/>
      <c r="S29" s="22"/>
      <c r="T29" s="22"/>
      <c r="U29" s="22"/>
      <c r="V29" s="22"/>
      <c r="W29" s="22"/>
      <c r="X29" s="22"/>
      <c r="Y29" s="22"/>
      <c r="Z29" s="22"/>
      <c r="AA29" s="22"/>
      <c r="AB29" s="22"/>
      <c r="AC29" s="22"/>
      <c r="AD29" s="22"/>
      <c r="AE29" s="22"/>
      <c r="AF29" s="22"/>
      <c r="AG29" s="22"/>
      <c r="AH29" s="22"/>
      <c r="AI29" s="22"/>
      <c r="AJ29" s="22"/>
    </row>
    <row r="30" spans="2:36" s="21" customFormat="1" ht="26.25" customHeight="1" x14ac:dyDescent="0.3">
      <c r="B30" s="42">
        <v>27</v>
      </c>
      <c r="C30" s="52"/>
      <c r="D30" s="52"/>
      <c r="E30" s="53"/>
      <c r="F30" s="54"/>
      <c r="G30" s="54"/>
      <c r="H30" s="52"/>
      <c r="I30" s="53"/>
      <c r="J30" s="53"/>
      <c r="K30" s="55"/>
      <c r="L30" s="56"/>
      <c r="M30" s="56"/>
      <c r="N30" s="57" t="str">
        <f>IF(I30="","",
IF(AND(Percentis!$I$7&gt;=B30,I30&gt;=9,M30="SIM",L30="SIM",OR(H30="Avaliação Regular",H30="Ponderação curricular")),"Excelente",
IF(AND(Percentis!$I$7&gt;=B30,I30&gt;=9,M30="SIM",H30="Ponderação curricular - DLR 17/2010/M"),"Excelente",
IF(AND(COUNTIF($N$4:N29,"Excelente")&lt;Percentis!$I$7,COUNTIF($N$4:N29,"Excelente")+COUNTIF($N$4:N29,"Muito Bom")&lt;Percentis!$J$7,I30&gt;=PERCENTILE($I$4:$I$153,0.75),OR(L30="SIM",AND(H30="Ponderação Curricular - DLR 17/2010/M",I30&gt;=9),AND(H30="Avaliação regular",H30="Ponderação Curricular",L30="SIM"))),"Excelente",
IF(AND(H30&lt;&gt;"Procedimento especial",H30&lt;&gt;"Bom administrativo",I30&gt;=8,M30="SIM",COUNTIF($N$4:N29,"Excelente")+COUNTIF($N$4:N29,"Muito Bom")&lt;Percentis!$J$7),"Muito Bom",
IF(AND(Percentis!$J$7&gt;=B30,I30&gt;=8,M30="SIM",OR(H30&lt;&gt;"Procedimento especial",H30="Bom administrativo")),"Muito Bom",
"Bom"))))))</f>
        <v/>
      </c>
      <c r="O30" s="20"/>
      <c r="Q30" s="22"/>
      <c r="R30" s="22"/>
      <c r="S30" s="22"/>
      <c r="T30" s="22"/>
      <c r="U30" s="22"/>
      <c r="V30" s="22"/>
      <c r="W30" s="22"/>
      <c r="X30" s="22"/>
      <c r="Y30" s="22"/>
      <c r="Z30" s="22"/>
      <c r="AA30" s="22"/>
      <c r="AB30" s="22"/>
      <c r="AC30" s="22"/>
      <c r="AD30" s="22"/>
      <c r="AE30" s="22"/>
      <c r="AF30" s="22"/>
      <c r="AG30" s="22"/>
      <c r="AH30" s="22"/>
      <c r="AI30" s="22"/>
      <c r="AJ30" s="22"/>
    </row>
    <row r="31" spans="2:36" s="21" customFormat="1" ht="26.25" customHeight="1" x14ac:dyDescent="0.3">
      <c r="B31" s="42">
        <v>28</v>
      </c>
      <c r="C31" s="52"/>
      <c r="D31" s="52"/>
      <c r="E31" s="53"/>
      <c r="F31" s="54"/>
      <c r="G31" s="54"/>
      <c r="H31" s="52"/>
      <c r="I31" s="53"/>
      <c r="J31" s="53"/>
      <c r="K31" s="55"/>
      <c r="L31" s="56"/>
      <c r="M31" s="56"/>
      <c r="N31" s="57" t="str">
        <f>IF(I31="","",
IF(AND(Percentis!$I$7&gt;=B31,I31&gt;=9,M31="SIM",L31="SIM",OR(H31="Avaliação Regular",H31="Ponderação curricular")),"Excelente",
IF(AND(Percentis!$I$7&gt;=B31,I31&gt;=9,M31="SIM",H31="Ponderação curricular - DLR 17/2010/M"),"Excelente",
IF(AND(COUNTIF($N$4:N30,"Excelente")&lt;Percentis!$I$7,COUNTIF($N$4:N30,"Excelente")+COUNTIF($N$4:N30,"Muito Bom")&lt;Percentis!$J$7,I31&gt;=PERCENTILE($I$4:$I$153,0.75),OR(L31="SIM",AND(H31="Ponderação Curricular - DLR 17/2010/M",I31&gt;=9),AND(H31="Avaliação regular",H31="Ponderação Curricular",L31="SIM"))),"Excelente",
IF(AND(H31&lt;&gt;"Procedimento especial",H31&lt;&gt;"Bom administrativo",I31&gt;=8,M31="SIM",COUNTIF($N$4:N30,"Excelente")+COUNTIF($N$4:N30,"Muito Bom")&lt;Percentis!$J$7),"Muito Bom",
IF(AND(Percentis!$J$7&gt;=B31,I31&gt;=8,M31="SIM",OR(H31&lt;&gt;"Procedimento especial",H31="Bom administrativo")),"Muito Bom",
"Bom"))))))</f>
        <v/>
      </c>
      <c r="O31" s="20"/>
      <c r="Q31" s="22"/>
      <c r="R31" s="22"/>
      <c r="S31" s="22"/>
      <c r="T31" s="22"/>
      <c r="U31" s="22"/>
      <c r="V31" s="22"/>
      <c r="W31" s="22"/>
      <c r="X31" s="22"/>
      <c r="Y31" s="22"/>
      <c r="Z31" s="22"/>
      <c r="AA31" s="22"/>
      <c r="AB31" s="22"/>
      <c r="AC31" s="22"/>
      <c r="AD31" s="22"/>
      <c r="AE31" s="22"/>
      <c r="AF31" s="22"/>
      <c r="AG31" s="22"/>
      <c r="AH31" s="22"/>
      <c r="AI31" s="22"/>
      <c r="AJ31" s="22"/>
    </row>
    <row r="32" spans="2:36" s="21" customFormat="1" ht="26.25" customHeight="1" x14ac:dyDescent="0.3">
      <c r="B32" s="42">
        <v>29</v>
      </c>
      <c r="C32" s="52"/>
      <c r="D32" s="52"/>
      <c r="E32" s="53"/>
      <c r="F32" s="54"/>
      <c r="G32" s="54"/>
      <c r="H32" s="52"/>
      <c r="I32" s="53"/>
      <c r="J32" s="53"/>
      <c r="K32" s="55"/>
      <c r="L32" s="56"/>
      <c r="M32" s="56"/>
      <c r="N32" s="57" t="str">
        <f>IF(I32="","",
IF(AND(Percentis!$I$7&gt;=B32,I32&gt;=9,M32="SIM",L32="SIM",OR(H32="Avaliação Regular",H32="Ponderação curricular")),"Excelente",
IF(AND(Percentis!$I$7&gt;=B32,I32&gt;=9,M32="SIM",H32="Ponderação curricular - DLR 17/2010/M"),"Excelente",
IF(AND(COUNTIF($N$4:N31,"Excelente")&lt;Percentis!$I$7,COUNTIF($N$4:N31,"Excelente")+COUNTIF($N$4:N31,"Muito Bom")&lt;Percentis!$J$7,I32&gt;=PERCENTILE($I$4:$I$153,0.75),OR(L32="SIM",AND(H32="Ponderação Curricular - DLR 17/2010/M",I32&gt;=9),AND(H32="Avaliação regular",H32="Ponderação Curricular",L32="SIM"))),"Excelente",
IF(AND(H32&lt;&gt;"Procedimento especial",H32&lt;&gt;"Bom administrativo",I32&gt;=8,M32="SIM",COUNTIF($N$4:N31,"Excelente")+COUNTIF($N$4:N31,"Muito Bom")&lt;Percentis!$J$7),"Muito Bom",
IF(AND(Percentis!$J$7&gt;=B32,I32&gt;=8,M32="SIM",OR(H32&lt;&gt;"Procedimento especial",H32="Bom administrativo")),"Muito Bom",
"Bom"))))))</f>
        <v/>
      </c>
      <c r="O32" s="20"/>
      <c r="Q32" s="22"/>
      <c r="R32" s="22"/>
      <c r="S32" s="22"/>
      <c r="T32" s="22"/>
      <c r="U32" s="22"/>
      <c r="V32" s="22"/>
      <c r="W32" s="22"/>
      <c r="X32" s="22"/>
      <c r="Y32" s="22"/>
      <c r="Z32" s="22"/>
      <c r="AA32" s="22"/>
      <c r="AB32" s="22"/>
      <c r="AC32" s="22"/>
      <c r="AD32" s="22"/>
      <c r="AE32" s="22"/>
      <c r="AF32" s="22"/>
      <c r="AG32" s="22"/>
      <c r="AH32" s="22"/>
      <c r="AI32" s="22"/>
      <c r="AJ32" s="22"/>
    </row>
    <row r="33" spans="2:36" s="21" customFormat="1" ht="26.25" customHeight="1" x14ac:dyDescent="0.3">
      <c r="B33" s="42">
        <v>30</v>
      </c>
      <c r="C33" s="52"/>
      <c r="D33" s="52"/>
      <c r="E33" s="53"/>
      <c r="F33" s="54"/>
      <c r="G33" s="54"/>
      <c r="H33" s="52"/>
      <c r="I33" s="53"/>
      <c r="J33" s="53"/>
      <c r="K33" s="55"/>
      <c r="L33" s="56"/>
      <c r="M33" s="56"/>
      <c r="N33" s="57" t="str">
        <f>IF(I33="","",
IF(AND(Percentis!$I$7&gt;=B33,I33&gt;=9,M33="SIM",L33="SIM",OR(H33="Avaliação Regular",H33="Ponderação curricular")),"Excelente",
IF(AND(Percentis!$I$7&gt;=B33,I33&gt;=9,M33="SIM",H33="Ponderação curricular - DLR 17/2010/M"),"Excelente",
IF(AND(COUNTIF($N$4:N32,"Excelente")&lt;Percentis!$I$7,COUNTIF($N$4:N32,"Excelente")+COUNTIF($N$4:N32,"Muito Bom")&lt;Percentis!$J$7,I33&gt;=PERCENTILE($I$4:$I$153,0.75),OR(L33="SIM",AND(H33="Ponderação Curricular - DLR 17/2010/M",I33&gt;=9),AND(H33="Avaliação regular",H33="Ponderação Curricular",L33="SIM"))),"Excelente",
IF(AND(H33&lt;&gt;"Procedimento especial",H33&lt;&gt;"Bom administrativo",I33&gt;=8,M33="SIM",COUNTIF($N$4:N32,"Excelente")+COUNTIF($N$4:N32,"Muito Bom")&lt;Percentis!$J$7),"Muito Bom",
IF(AND(Percentis!$J$7&gt;=B33,I33&gt;=8,M33="SIM",OR(H33&lt;&gt;"Procedimento especial",H33="Bom administrativo")),"Muito Bom",
"Bom"))))))</f>
        <v/>
      </c>
      <c r="O33" s="20"/>
      <c r="Q33" s="22"/>
      <c r="R33" s="22"/>
      <c r="S33" s="22"/>
      <c r="T33" s="22"/>
      <c r="U33" s="22"/>
      <c r="V33" s="22"/>
      <c r="W33" s="22"/>
      <c r="X33" s="22"/>
      <c r="Y33" s="22"/>
      <c r="Z33" s="22"/>
      <c r="AA33" s="22"/>
      <c r="AB33" s="22"/>
      <c r="AC33" s="22"/>
      <c r="AD33" s="22"/>
      <c r="AE33" s="22"/>
      <c r="AF33" s="22"/>
      <c r="AG33" s="22"/>
      <c r="AH33" s="22"/>
      <c r="AI33" s="22"/>
      <c r="AJ33" s="22"/>
    </row>
    <row r="34" spans="2:36" s="21" customFormat="1" ht="26.25" customHeight="1" x14ac:dyDescent="0.3">
      <c r="B34" s="42">
        <v>31</v>
      </c>
      <c r="C34" s="52"/>
      <c r="D34" s="52"/>
      <c r="E34" s="53"/>
      <c r="F34" s="54"/>
      <c r="G34" s="54"/>
      <c r="H34" s="52"/>
      <c r="I34" s="53"/>
      <c r="J34" s="53"/>
      <c r="K34" s="55"/>
      <c r="L34" s="56"/>
      <c r="M34" s="56"/>
      <c r="N34" s="57" t="str">
        <f>IF(I34="","",
IF(AND(Percentis!$I$7&gt;=B34,I34&gt;=9,M34="SIM",L34="SIM",OR(H34="Avaliação Regular",H34="Ponderação curricular")),"Excelente",
IF(AND(Percentis!$I$7&gt;=B34,I34&gt;=9,M34="SIM",H34="Ponderação curricular - DLR 17/2010/M"),"Excelente",
IF(AND(COUNTIF($N$4:N33,"Excelente")&lt;Percentis!$I$7,COUNTIF($N$4:N33,"Excelente")+COUNTIF($N$4:N33,"Muito Bom")&lt;Percentis!$J$7,I34&gt;=PERCENTILE($I$4:$I$153,0.75),OR(L34="SIM",AND(H34="Ponderação Curricular - DLR 17/2010/M",I34&gt;=9),AND(H34="Avaliação regular",H34="Ponderação Curricular",L34="SIM"))),"Excelente",
IF(AND(H34&lt;&gt;"Procedimento especial",H34&lt;&gt;"Bom administrativo",I34&gt;=8,M34="SIM",COUNTIF($N$4:N33,"Excelente")+COUNTIF($N$4:N33,"Muito Bom")&lt;Percentis!$J$7),"Muito Bom",
IF(AND(Percentis!$J$7&gt;=B34,I34&gt;=8,M34="SIM",OR(H34&lt;&gt;"Procedimento especial",H34="Bom administrativo")),"Muito Bom",
"Bom"))))))</f>
        <v/>
      </c>
      <c r="O34" s="20"/>
      <c r="Q34" s="22"/>
      <c r="R34" s="22"/>
      <c r="S34" s="22"/>
      <c r="T34" s="22"/>
      <c r="U34" s="22"/>
      <c r="V34" s="22"/>
      <c r="W34" s="22"/>
      <c r="X34" s="22"/>
      <c r="Y34" s="22"/>
      <c r="Z34" s="22"/>
      <c r="AA34" s="22"/>
      <c r="AB34" s="22"/>
      <c r="AC34" s="22"/>
      <c r="AD34" s="22"/>
      <c r="AE34" s="22"/>
      <c r="AF34" s="22"/>
      <c r="AG34" s="22"/>
      <c r="AH34" s="22"/>
      <c r="AI34" s="22"/>
      <c r="AJ34" s="22"/>
    </row>
    <row r="35" spans="2:36" s="21" customFormat="1" ht="26.25" customHeight="1" x14ac:dyDescent="0.3">
      <c r="B35" s="42">
        <v>32</v>
      </c>
      <c r="C35" s="52"/>
      <c r="D35" s="52"/>
      <c r="E35" s="53"/>
      <c r="F35" s="54"/>
      <c r="G35" s="54"/>
      <c r="H35" s="52"/>
      <c r="I35" s="53"/>
      <c r="J35" s="53"/>
      <c r="K35" s="55"/>
      <c r="L35" s="56"/>
      <c r="M35" s="56"/>
      <c r="N35" s="57" t="str">
        <f>IF(I35="","",
IF(AND(Percentis!$I$7&gt;=B35,I35&gt;=9,M35="SIM",L35="SIM",OR(H35="Avaliação Regular",H35="Ponderação curricular")),"Excelente",
IF(AND(Percentis!$I$7&gt;=B35,I35&gt;=9,M35="SIM",H35="Ponderação curricular - DLR 17/2010/M"),"Excelente",
IF(AND(COUNTIF($N$4:N34,"Excelente")&lt;Percentis!$I$7,COUNTIF($N$4:N34,"Excelente")+COUNTIF($N$4:N34,"Muito Bom")&lt;Percentis!$J$7,I35&gt;=PERCENTILE($I$4:$I$153,0.75),OR(L35="SIM",AND(H35="Ponderação Curricular - DLR 17/2010/M",I35&gt;=9),AND(H35="Avaliação regular",H35="Ponderação Curricular",L35="SIM"))),"Excelente",
IF(AND(H35&lt;&gt;"Procedimento especial",H35&lt;&gt;"Bom administrativo",I35&gt;=8,M35="SIM",COUNTIF($N$4:N34,"Excelente")+COUNTIF($N$4:N34,"Muito Bom")&lt;Percentis!$J$7),"Muito Bom",
IF(AND(Percentis!$J$7&gt;=B35,I35&gt;=8,M35="SIM",OR(H35&lt;&gt;"Procedimento especial",H35="Bom administrativo")),"Muito Bom",
"Bom"))))))</f>
        <v/>
      </c>
      <c r="O35" s="20"/>
      <c r="Q35" s="22"/>
      <c r="R35" s="22"/>
      <c r="S35" s="22"/>
      <c r="T35" s="22"/>
      <c r="U35" s="22"/>
      <c r="V35" s="22"/>
      <c r="W35" s="22"/>
      <c r="X35" s="22"/>
      <c r="Y35" s="22"/>
      <c r="Z35" s="22"/>
      <c r="AA35" s="22"/>
      <c r="AB35" s="22"/>
      <c r="AC35" s="22"/>
      <c r="AD35" s="22"/>
      <c r="AE35" s="22"/>
      <c r="AF35" s="22"/>
      <c r="AG35" s="22"/>
      <c r="AH35" s="22"/>
      <c r="AI35" s="22"/>
      <c r="AJ35" s="22"/>
    </row>
    <row r="36" spans="2:36" s="21" customFormat="1" ht="26.25" customHeight="1" x14ac:dyDescent="0.3">
      <c r="B36" s="42">
        <v>33</v>
      </c>
      <c r="C36" s="52"/>
      <c r="D36" s="52"/>
      <c r="E36" s="53"/>
      <c r="F36" s="54"/>
      <c r="G36" s="54"/>
      <c r="H36" s="52"/>
      <c r="I36" s="53"/>
      <c r="J36" s="53"/>
      <c r="K36" s="55"/>
      <c r="L36" s="56"/>
      <c r="M36" s="56"/>
      <c r="N36" s="57" t="str">
        <f>IF(I36="","",
IF(AND(Percentis!$I$7&gt;=B36,I36&gt;=9,M36="SIM",L36="SIM",OR(H36="Avaliação Regular",H36="Ponderação curricular")),"Excelente",
IF(AND(Percentis!$I$7&gt;=B36,I36&gt;=9,M36="SIM",H36="Ponderação curricular - DLR 17/2010/M"),"Excelente",
IF(AND(COUNTIF($N$4:N35,"Excelente")&lt;Percentis!$I$7,COUNTIF($N$4:N35,"Excelente")+COUNTIF($N$4:N35,"Muito Bom")&lt;Percentis!$J$7,I36&gt;=PERCENTILE($I$4:$I$153,0.75),OR(L36="SIM",AND(H36="Ponderação Curricular - DLR 17/2010/M",I36&gt;=9),AND(H36="Avaliação regular",H36="Ponderação Curricular",L36="SIM"))),"Excelente",
IF(AND(H36&lt;&gt;"Procedimento especial",H36&lt;&gt;"Bom administrativo",I36&gt;=8,M36="SIM",COUNTIF($N$4:N35,"Excelente")+COUNTIF($N$4:N35,"Muito Bom")&lt;Percentis!$J$7),"Muito Bom",
IF(AND(Percentis!$J$7&gt;=B36,I36&gt;=8,M36="SIM",OR(H36&lt;&gt;"Procedimento especial",H36="Bom administrativo")),"Muito Bom",
"Bom"))))))</f>
        <v/>
      </c>
      <c r="O36" s="20"/>
      <c r="Q36" s="22"/>
      <c r="R36" s="22"/>
      <c r="S36" s="22"/>
      <c r="T36" s="22"/>
      <c r="U36" s="22"/>
      <c r="V36" s="22"/>
      <c r="W36" s="22"/>
      <c r="X36" s="22"/>
      <c r="Y36" s="22"/>
      <c r="Z36" s="22"/>
      <c r="AA36" s="22"/>
      <c r="AB36" s="22"/>
      <c r="AC36" s="22"/>
      <c r="AD36" s="22"/>
      <c r="AE36" s="22"/>
      <c r="AF36" s="22"/>
      <c r="AG36" s="22"/>
      <c r="AH36" s="22"/>
      <c r="AI36" s="22"/>
      <c r="AJ36" s="22"/>
    </row>
    <row r="37" spans="2:36" s="21" customFormat="1" ht="26.25" customHeight="1" x14ac:dyDescent="0.3">
      <c r="B37" s="42">
        <v>34</v>
      </c>
      <c r="C37" s="52"/>
      <c r="D37" s="52"/>
      <c r="E37" s="53"/>
      <c r="F37" s="54"/>
      <c r="G37" s="54"/>
      <c r="H37" s="52"/>
      <c r="I37" s="53"/>
      <c r="J37" s="53"/>
      <c r="K37" s="55"/>
      <c r="L37" s="56"/>
      <c r="M37" s="56"/>
      <c r="N37" s="57" t="str">
        <f>IF(I37="","",
IF(AND(Percentis!$I$7&gt;=B37,I37&gt;=9,M37="SIM",L37="SIM",OR(H37="Avaliação Regular",H37="Ponderação curricular")),"Excelente",
IF(AND(Percentis!$I$7&gt;=B37,I37&gt;=9,M37="SIM",H37="Ponderação curricular - DLR 17/2010/M"),"Excelente",
IF(AND(COUNTIF($N$4:N36,"Excelente")&lt;Percentis!$I$7,COUNTIF($N$4:N36,"Excelente")+COUNTIF($N$4:N36,"Muito Bom")&lt;Percentis!$J$7,I37&gt;=PERCENTILE($I$4:$I$153,0.75),OR(L37="SIM",AND(H37="Ponderação Curricular - DLR 17/2010/M",I37&gt;=9),AND(H37="Avaliação regular",H37="Ponderação Curricular",L37="SIM"))),"Excelente",
IF(AND(H37&lt;&gt;"Procedimento especial",H37&lt;&gt;"Bom administrativo",I37&gt;=8,M37="SIM",COUNTIF($N$4:N36,"Excelente")+COUNTIF($N$4:N36,"Muito Bom")&lt;Percentis!$J$7),"Muito Bom",
IF(AND(Percentis!$J$7&gt;=B37,I37&gt;=8,M37="SIM",OR(H37&lt;&gt;"Procedimento especial",H37="Bom administrativo")),"Muito Bom",
"Bom"))))))</f>
        <v/>
      </c>
      <c r="O37" s="20"/>
      <c r="Q37" s="22"/>
      <c r="R37" s="22"/>
      <c r="S37" s="22"/>
      <c r="T37" s="22"/>
      <c r="U37" s="22"/>
      <c r="V37" s="22"/>
      <c r="W37" s="22"/>
      <c r="X37" s="22"/>
      <c r="Y37" s="22"/>
      <c r="Z37" s="22"/>
      <c r="AA37" s="22"/>
      <c r="AB37" s="22"/>
      <c r="AC37" s="22"/>
      <c r="AD37" s="22"/>
      <c r="AE37" s="22"/>
      <c r="AF37" s="22"/>
      <c r="AG37" s="22"/>
      <c r="AH37" s="22"/>
      <c r="AI37" s="22"/>
      <c r="AJ37" s="22"/>
    </row>
    <row r="38" spans="2:36" s="21" customFormat="1" ht="26.25" customHeight="1" x14ac:dyDescent="0.3">
      <c r="B38" s="42">
        <v>35</v>
      </c>
      <c r="C38" s="52"/>
      <c r="D38" s="52"/>
      <c r="E38" s="53"/>
      <c r="F38" s="54"/>
      <c r="G38" s="54"/>
      <c r="H38" s="52"/>
      <c r="I38" s="53"/>
      <c r="J38" s="53"/>
      <c r="K38" s="55"/>
      <c r="L38" s="56"/>
      <c r="M38" s="56"/>
      <c r="N38" s="57" t="str">
        <f>IF(I38="","",
IF(AND(Percentis!$I$7&gt;=B38,I38&gt;=9,M38="SIM",L38="SIM",OR(H38="Avaliação Regular",H38="Ponderação curricular")),"Excelente",
IF(AND(Percentis!$I$7&gt;=B38,I38&gt;=9,M38="SIM",H38="Ponderação curricular - DLR 17/2010/M"),"Excelente",
IF(AND(COUNTIF($N$4:N37,"Excelente")&lt;Percentis!$I$7,COUNTIF($N$4:N37,"Excelente")+COUNTIF($N$4:N37,"Muito Bom")&lt;Percentis!$J$7,I38&gt;=PERCENTILE($I$4:$I$153,0.75),OR(L38="SIM",AND(H38="Ponderação Curricular - DLR 17/2010/M",I38&gt;=9),AND(H38="Avaliação regular",H38="Ponderação Curricular",L38="SIM"))),"Excelente",
IF(AND(H38&lt;&gt;"Procedimento especial",H38&lt;&gt;"Bom administrativo",I38&gt;=8,M38="SIM",COUNTIF($N$4:N37,"Excelente")+COUNTIF($N$4:N37,"Muito Bom")&lt;Percentis!$J$7),"Muito Bom",
IF(AND(Percentis!$J$7&gt;=B38,I38&gt;=8,M38="SIM",OR(H38&lt;&gt;"Procedimento especial",H38="Bom administrativo")),"Muito Bom",
"Bom"))))))</f>
        <v/>
      </c>
      <c r="O38" s="20"/>
      <c r="Q38" s="22"/>
      <c r="R38" s="22"/>
      <c r="S38" s="22"/>
      <c r="T38" s="22"/>
      <c r="U38" s="22"/>
      <c r="V38" s="22"/>
      <c r="W38" s="22"/>
      <c r="X38" s="22"/>
      <c r="Y38" s="22"/>
      <c r="Z38" s="22"/>
      <c r="AA38" s="22"/>
      <c r="AB38" s="22"/>
      <c r="AC38" s="22"/>
      <c r="AD38" s="22"/>
      <c r="AE38" s="22"/>
      <c r="AF38" s="22"/>
      <c r="AG38" s="22"/>
      <c r="AH38" s="22"/>
      <c r="AI38" s="22"/>
      <c r="AJ38" s="22"/>
    </row>
    <row r="39" spans="2:36" s="21" customFormat="1" ht="26.25" customHeight="1" x14ac:dyDescent="0.3">
      <c r="B39" s="42">
        <v>36</v>
      </c>
      <c r="C39" s="52"/>
      <c r="D39" s="52"/>
      <c r="E39" s="53"/>
      <c r="F39" s="54"/>
      <c r="G39" s="54"/>
      <c r="H39" s="52"/>
      <c r="I39" s="53"/>
      <c r="J39" s="53"/>
      <c r="K39" s="55"/>
      <c r="L39" s="56"/>
      <c r="M39" s="56"/>
      <c r="N39" s="57" t="str">
        <f>IF(I39="","",
IF(AND(Percentis!$I$7&gt;=B39,I39&gt;=9,M39="SIM",L39="SIM",OR(H39="Avaliação Regular",H39="Ponderação curricular")),"Excelente",
IF(AND(Percentis!$I$7&gt;=B39,I39&gt;=9,M39="SIM",H39="Ponderação curricular - DLR 17/2010/M"),"Excelente",
IF(AND(COUNTIF($N$4:N38,"Excelente")&lt;Percentis!$I$7,COUNTIF($N$4:N38,"Excelente")+COUNTIF($N$4:N38,"Muito Bom")&lt;Percentis!$J$7,I39&gt;=PERCENTILE($I$4:$I$153,0.75),OR(L39="SIM",AND(H39="Ponderação Curricular - DLR 17/2010/M",I39&gt;=9),AND(H39="Avaliação regular",H39="Ponderação Curricular",L39="SIM"))),"Excelente",
IF(AND(H39&lt;&gt;"Procedimento especial",H39&lt;&gt;"Bom administrativo",I39&gt;=8,M39="SIM",COUNTIF($N$4:N38,"Excelente")+COUNTIF($N$4:N38,"Muito Bom")&lt;Percentis!$J$7),"Muito Bom",
IF(AND(Percentis!$J$7&gt;=B39,I39&gt;=8,M39="SIM",OR(H39&lt;&gt;"Procedimento especial",H39="Bom administrativo")),"Muito Bom",
"Bom"))))))</f>
        <v/>
      </c>
      <c r="O39" s="20"/>
      <c r="Q39" s="22"/>
      <c r="R39" s="22"/>
      <c r="S39" s="22"/>
      <c r="T39" s="22"/>
      <c r="U39" s="22"/>
      <c r="V39" s="22"/>
      <c r="W39" s="22"/>
      <c r="X39" s="22"/>
      <c r="Y39" s="22"/>
      <c r="Z39" s="22"/>
      <c r="AA39" s="22"/>
      <c r="AB39" s="22"/>
      <c r="AC39" s="22"/>
      <c r="AD39" s="22"/>
      <c r="AE39" s="22"/>
      <c r="AF39" s="22"/>
      <c r="AG39" s="22"/>
      <c r="AH39" s="22"/>
      <c r="AI39" s="22"/>
      <c r="AJ39" s="22"/>
    </row>
    <row r="40" spans="2:36" s="21" customFormat="1" ht="26.25" customHeight="1" x14ac:dyDescent="0.3">
      <c r="B40" s="42">
        <v>37</v>
      </c>
      <c r="C40" s="52"/>
      <c r="D40" s="52"/>
      <c r="E40" s="53"/>
      <c r="F40" s="54"/>
      <c r="G40" s="54"/>
      <c r="H40" s="52"/>
      <c r="I40" s="53"/>
      <c r="J40" s="53"/>
      <c r="K40" s="55"/>
      <c r="L40" s="56"/>
      <c r="M40" s="56"/>
      <c r="N40" s="57" t="str">
        <f>IF(I40="","",
IF(AND(Percentis!$I$7&gt;=B40,I40&gt;=9,M40="SIM",L40="SIM",OR(H40="Avaliação Regular",H40="Ponderação curricular")),"Excelente",
IF(AND(Percentis!$I$7&gt;=B40,I40&gt;=9,M40="SIM",H40="Ponderação curricular - DLR 17/2010/M"),"Excelente",
IF(AND(COUNTIF($N$4:N39,"Excelente")&lt;Percentis!$I$7,COUNTIF($N$4:N39,"Excelente")+COUNTIF($N$4:N39,"Muito Bom")&lt;Percentis!$J$7,I40&gt;=PERCENTILE($I$4:$I$153,0.75),OR(L40="SIM",AND(H40="Ponderação Curricular - DLR 17/2010/M",I40&gt;=9),AND(H40="Avaliação regular",H40="Ponderação Curricular",L40="SIM"))),"Excelente",
IF(AND(H40&lt;&gt;"Procedimento especial",H40&lt;&gt;"Bom administrativo",I40&gt;=8,M40="SIM",COUNTIF($N$4:N39,"Excelente")+COUNTIF($N$4:N39,"Muito Bom")&lt;Percentis!$J$7),"Muito Bom",
IF(AND(Percentis!$J$7&gt;=B40,I40&gt;=8,M40="SIM",OR(H40&lt;&gt;"Procedimento especial",H40="Bom administrativo")),"Muito Bom",
"Bom"))))))</f>
        <v/>
      </c>
      <c r="O40" s="20"/>
      <c r="Q40" s="22"/>
      <c r="R40" s="22"/>
      <c r="S40" s="22"/>
      <c r="T40" s="22"/>
      <c r="U40" s="22"/>
      <c r="V40" s="22"/>
      <c r="W40" s="22"/>
      <c r="X40" s="22"/>
      <c r="Y40" s="22"/>
      <c r="Z40" s="22"/>
      <c r="AA40" s="22"/>
      <c r="AB40" s="22"/>
      <c r="AC40" s="22"/>
      <c r="AD40" s="22"/>
      <c r="AE40" s="22"/>
      <c r="AF40" s="22"/>
      <c r="AG40" s="22"/>
      <c r="AH40" s="22"/>
      <c r="AI40" s="22"/>
      <c r="AJ40" s="22"/>
    </row>
    <row r="41" spans="2:36" s="21" customFormat="1" ht="26.25" customHeight="1" x14ac:dyDescent="0.3">
      <c r="B41" s="42">
        <v>38</v>
      </c>
      <c r="C41" s="52"/>
      <c r="D41" s="52"/>
      <c r="E41" s="53"/>
      <c r="F41" s="54"/>
      <c r="G41" s="54"/>
      <c r="H41" s="52"/>
      <c r="I41" s="53"/>
      <c r="J41" s="53"/>
      <c r="K41" s="55"/>
      <c r="L41" s="56"/>
      <c r="M41" s="56"/>
      <c r="N41" s="57" t="str">
        <f>IF(I41="","",
IF(AND(Percentis!$I$7&gt;=B41,I41&gt;=9,M41="SIM",L41="SIM",OR(H41="Avaliação Regular",H41="Ponderação curricular")),"Excelente",
IF(AND(Percentis!$I$7&gt;=B41,I41&gt;=9,M41="SIM",H41="Ponderação curricular - DLR 17/2010/M"),"Excelente",
IF(AND(COUNTIF($N$4:N40,"Excelente")&lt;Percentis!$I$7,COUNTIF($N$4:N40,"Excelente")+COUNTIF($N$4:N40,"Muito Bom")&lt;Percentis!$J$7,I41&gt;=PERCENTILE($I$4:$I$153,0.75),OR(L41="SIM",AND(H41="Ponderação Curricular - DLR 17/2010/M",I41&gt;=9),AND(H41="Avaliação regular",H41="Ponderação Curricular",L41="SIM"))),"Excelente",
IF(AND(H41&lt;&gt;"Procedimento especial",H41&lt;&gt;"Bom administrativo",I41&gt;=8,M41="SIM",COUNTIF($N$4:N40,"Excelente")+COUNTIF($N$4:N40,"Muito Bom")&lt;Percentis!$J$7),"Muito Bom",
IF(AND(Percentis!$J$7&gt;=B41,I41&gt;=8,M41="SIM",OR(H41&lt;&gt;"Procedimento especial",H41="Bom administrativo")),"Muito Bom",
"Bom"))))))</f>
        <v/>
      </c>
      <c r="O41" s="20"/>
      <c r="Q41" s="22"/>
      <c r="R41" s="22"/>
      <c r="S41" s="22"/>
      <c r="T41" s="22"/>
      <c r="U41" s="22"/>
      <c r="V41" s="22"/>
      <c r="W41" s="22"/>
      <c r="X41" s="22"/>
      <c r="Y41" s="22"/>
      <c r="Z41" s="22"/>
      <c r="AA41" s="22"/>
      <c r="AB41" s="22"/>
      <c r="AC41" s="22"/>
      <c r="AD41" s="22"/>
      <c r="AE41" s="22"/>
      <c r="AF41" s="22"/>
      <c r="AG41" s="22"/>
      <c r="AH41" s="22"/>
      <c r="AI41" s="22"/>
      <c r="AJ41" s="22"/>
    </row>
    <row r="42" spans="2:36" s="21" customFormat="1" ht="26.25" customHeight="1" x14ac:dyDescent="0.3">
      <c r="B42" s="42">
        <v>39</v>
      </c>
      <c r="C42" s="52"/>
      <c r="D42" s="52"/>
      <c r="E42" s="53"/>
      <c r="F42" s="54"/>
      <c r="G42" s="54"/>
      <c r="H42" s="52"/>
      <c r="I42" s="53"/>
      <c r="J42" s="53"/>
      <c r="K42" s="55"/>
      <c r="L42" s="56"/>
      <c r="M42" s="56"/>
      <c r="N42" s="57" t="str">
        <f>IF(I42="","",
IF(AND(Percentis!$I$7&gt;=B42,I42&gt;=9,M42="SIM",L42="SIM",OR(H42="Avaliação Regular",H42="Ponderação curricular")),"Excelente",
IF(AND(Percentis!$I$7&gt;=B42,I42&gt;=9,M42="SIM",H42="Ponderação curricular - DLR 17/2010/M"),"Excelente",
IF(AND(COUNTIF($N$4:N41,"Excelente")&lt;Percentis!$I$7,COUNTIF($N$4:N41,"Excelente")+COUNTIF($N$4:N41,"Muito Bom")&lt;Percentis!$J$7,I42&gt;=PERCENTILE($I$4:$I$153,0.75),OR(L42="SIM",AND(H42="Ponderação Curricular - DLR 17/2010/M",I42&gt;=9),AND(H42="Avaliação regular",H42="Ponderação Curricular",L42="SIM"))),"Excelente",
IF(AND(H42&lt;&gt;"Procedimento especial",H42&lt;&gt;"Bom administrativo",I42&gt;=8,M42="SIM",COUNTIF($N$4:N41,"Excelente")+COUNTIF($N$4:N41,"Muito Bom")&lt;Percentis!$J$7),"Muito Bom",
IF(AND(Percentis!$J$7&gt;=B42,I42&gt;=8,M42="SIM",OR(H42&lt;&gt;"Procedimento especial",H42="Bom administrativo")),"Muito Bom",
"Bom"))))))</f>
        <v/>
      </c>
      <c r="O42" s="20"/>
      <c r="Q42" s="22"/>
      <c r="R42" s="22"/>
      <c r="S42" s="22"/>
      <c r="T42" s="22"/>
      <c r="U42" s="22"/>
      <c r="V42" s="22"/>
      <c r="W42" s="22"/>
      <c r="X42" s="22"/>
      <c r="Y42" s="22"/>
      <c r="Z42" s="22"/>
      <c r="AA42" s="22"/>
      <c r="AB42" s="22"/>
      <c r="AC42" s="22"/>
      <c r="AD42" s="22"/>
      <c r="AE42" s="22"/>
      <c r="AF42" s="22"/>
      <c r="AG42" s="22"/>
      <c r="AH42" s="22"/>
      <c r="AI42" s="22"/>
      <c r="AJ42" s="22"/>
    </row>
    <row r="43" spans="2:36" s="21" customFormat="1" ht="26.25" customHeight="1" x14ac:dyDescent="0.3">
      <c r="B43" s="42">
        <v>40</v>
      </c>
      <c r="C43" s="52"/>
      <c r="D43" s="52"/>
      <c r="E43" s="53"/>
      <c r="F43" s="54"/>
      <c r="G43" s="54"/>
      <c r="H43" s="52"/>
      <c r="I43" s="53"/>
      <c r="J43" s="53"/>
      <c r="K43" s="55"/>
      <c r="L43" s="56"/>
      <c r="M43" s="56"/>
      <c r="N43" s="57" t="str">
        <f>IF(I43="","",
IF(AND(Percentis!$I$7&gt;=B43,I43&gt;=9,M43="SIM",L43="SIM",OR(H43="Avaliação Regular",H43="Ponderação curricular")),"Excelente",
IF(AND(Percentis!$I$7&gt;=B43,I43&gt;=9,M43="SIM",H43="Ponderação curricular - DLR 17/2010/M"),"Excelente",
IF(AND(COUNTIF($N$4:N42,"Excelente")&lt;Percentis!$I$7,COUNTIF($N$4:N42,"Excelente")+COUNTIF($N$4:N42,"Muito Bom")&lt;Percentis!$J$7,I43&gt;=PERCENTILE($I$4:$I$153,0.75),OR(L43="SIM",AND(H43="Ponderação Curricular - DLR 17/2010/M",I43&gt;=9),AND(H43="Avaliação regular",H43="Ponderação Curricular",L43="SIM"))),"Excelente",
IF(AND(H43&lt;&gt;"Procedimento especial",H43&lt;&gt;"Bom administrativo",I43&gt;=8,M43="SIM",COUNTIF($N$4:N42,"Excelente")+COUNTIF($N$4:N42,"Muito Bom")&lt;Percentis!$J$7),"Muito Bom",
IF(AND(Percentis!$J$7&gt;=B43,I43&gt;=8,M43="SIM",OR(H43&lt;&gt;"Procedimento especial",H43="Bom administrativo")),"Muito Bom",
"Bom"))))))</f>
        <v/>
      </c>
      <c r="O43" s="20"/>
      <c r="Q43" s="22"/>
      <c r="R43" s="22"/>
      <c r="S43" s="22"/>
      <c r="T43" s="22"/>
      <c r="U43" s="22"/>
      <c r="V43" s="22"/>
      <c r="W43" s="22"/>
      <c r="X43" s="22"/>
      <c r="Y43" s="22"/>
      <c r="Z43" s="22"/>
      <c r="AA43" s="22"/>
      <c r="AB43" s="22"/>
      <c r="AC43" s="22"/>
      <c r="AD43" s="22"/>
      <c r="AE43" s="22"/>
      <c r="AF43" s="22"/>
      <c r="AG43" s="22"/>
      <c r="AH43" s="22"/>
      <c r="AI43" s="22"/>
      <c r="AJ43" s="22"/>
    </row>
    <row r="44" spans="2:36" s="21" customFormat="1" ht="26.25" customHeight="1" x14ac:dyDescent="0.3">
      <c r="B44" s="42">
        <v>41</v>
      </c>
      <c r="C44" s="52"/>
      <c r="D44" s="52"/>
      <c r="E44" s="53"/>
      <c r="F44" s="54"/>
      <c r="G44" s="54"/>
      <c r="H44" s="52"/>
      <c r="I44" s="53"/>
      <c r="J44" s="53"/>
      <c r="K44" s="55"/>
      <c r="L44" s="56"/>
      <c r="M44" s="56"/>
      <c r="N44" s="57" t="str">
        <f>IF(I44="","",
IF(AND(Percentis!$I$7&gt;=B44,I44&gt;=9,M44="SIM",L44="SIM",OR(H44="Avaliação Regular",H44="Ponderação curricular")),"Excelente",
IF(AND(Percentis!$I$7&gt;=B44,I44&gt;=9,M44="SIM",H44="Ponderação curricular - DLR 17/2010/M"),"Excelente",
IF(AND(COUNTIF($N$4:N43,"Excelente")&lt;Percentis!$I$7,COUNTIF($N$4:N43,"Excelente")+COUNTIF($N$4:N43,"Muito Bom")&lt;Percentis!$J$7,I44&gt;=PERCENTILE($I$4:$I$153,0.75),OR(L44="SIM",AND(H44="Ponderação Curricular - DLR 17/2010/M",I44&gt;=9),AND(H44="Avaliação regular",H44="Ponderação Curricular",L44="SIM"))),"Excelente",
IF(AND(H44&lt;&gt;"Procedimento especial",H44&lt;&gt;"Bom administrativo",I44&gt;=8,M44="SIM",COUNTIF($N$4:N43,"Excelente")+COUNTIF($N$4:N43,"Muito Bom")&lt;Percentis!$J$7),"Muito Bom",
IF(AND(Percentis!$J$7&gt;=B44,I44&gt;=8,M44="SIM",OR(H44&lt;&gt;"Procedimento especial",H44="Bom administrativo")),"Muito Bom",
"Bom"))))))</f>
        <v/>
      </c>
      <c r="O44" s="20"/>
      <c r="Q44" s="22"/>
      <c r="R44" s="22"/>
      <c r="S44" s="22"/>
      <c r="T44" s="22"/>
      <c r="U44" s="22"/>
      <c r="V44" s="22"/>
      <c r="W44" s="22"/>
      <c r="X44" s="22"/>
      <c r="Y44" s="22"/>
      <c r="Z44" s="22"/>
      <c r="AA44" s="22"/>
      <c r="AB44" s="22"/>
      <c r="AC44" s="22"/>
      <c r="AD44" s="22"/>
      <c r="AE44" s="22"/>
      <c r="AF44" s="22"/>
      <c r="AG44" s="22"/>
      <c r="AH44" s="22"/>
      <c r="AI44" s="22"/>
      <c r="AJ44" s="22"/>
    </row>
    <row r="45" spans="2:36" s="21" customFormat="1" ht="26.25" customHeight="1" x14ac:dyDescent="0.3">
      <c r="B45" s="42">
        <v>42</v>
      </c>
      <c r="C45" s="52"/>
      <c r="D45" s="52"/>
      <c r="E45" s="53"/>
      <c r="F45" s="54"/>
      <c r="G45" s="54"/>
      <c r="H45" s="52"/>
      <c r="I45" s="53"/>
      <c r="J45" s="53"/>
      <c r="K45" s="55"/>
      <c r="L45" s="56"/>
      <c r="M45" s="56"/>
      <c r="N45" s="57" t="str">
        <f>IF(I45="","",
IF(AND(Percentis!$I$7&gt;=B45,I45&gt;=9,M45="SIM",L45="SIM",OR(H45="Avaliação Regular",H45="Ponderação curricular")),"Excelente",
IF(AND(Percentis!$I$7&gt;=B45,I45&gt;=9,M45="SIM",H45="Ponderação curricular - DLR 17/2010/M"),"Excelente",
IF(AND(COUNTIF($N$4:N44,"Excelente")&lt;Percentis!$I$7,COUNTIF($N$4:N44,"Excelente")+COUNTIF($N$4:N44,"Muito Bom")&lt;Percentis!$J$7,I45&gt;=PERCENTILE($I$4:$I$153,0.75),OR(L45="SIM",AND(H45="Ponderação Curricular - DLR 17/2010/M",I45&gt;=9),AND(H45="Avaliação regular",H45="Ponderação Curricular",L45="SIM"))),"Excelente",
IF(AND(H45&lt;&gt;"Procedimento especial",H45&lt;&gt;"Bom administrativo",I45&gt;=8,M45="SIM",COUNTIF($N$4:N44,"Excelente")+COUNTIF($N$4:N44,"Muito Bom")&lt;Percentis!$J$7),"Muito Bom",
IF(AND(Percentis!$J$7&gt;=B45,I45&gt;=8,M45="SIM",OR(H45&lt;&gt;"Procedimento especial",H45="Bom administrativo")),"Muito Bom",
"Bom"))))))</f>
        <v/>
      </c>
      <c r="O45" s="20"/>
      <c r="Q45" s="22"/>
      <c r="R45" s="22"/>
      <c r="S45" s="22"/>
      <c r="T45" s="22"/>
      <c r="U45" s="22"/>
      <c r="V45" s="22"/>
      <c r="W45" s="22"/>
      <c r="X45" s="22"/>
      <c r="Y45" s="22"/>
      <c r="Z45" s="22"/>
      <c r="AA45" s="22"/>
      <c r="AB45" s="22"/>
      <c r="AC45" s="22"/>
      <c r="AD45" s="22"/>
      <c r="AE45" s="22"/>
      <c r="AF45" s="22"/>
      <c r="AG45" s="22"/>
      <c r="AH45" s="22"/>
      <c r="AI45" s="22"/>
      <c r="AJ45" s="22"/>
    </row>
    <row r="46" spans="2:36" s="21" customFormat="1" ht="26.25" customHeight="1" x14ac:dyDescent="0.3">
      <c r="B46" s="42">
        <v>43</v>
      </c>
      <c r="C46" s="52"/>
      <c r="D46" s="52"/>
      <c r="E46" s="53"/>
      <c r="F46" s="54"/>
      <c r="G46" s="54"/>
      <c r="H46" s="52"/>
      <c r="I46" s="53"/>
      <c r="J46" s="53"/>
      <c r="K46" s="55"/>
      <c r="L46" s="56"/>
      <c r="M46" s="56"/>
      <c r="N46" s="57" t="str">
        <f>IF(I46="","",
IF(AND(Percentis!$I$7&gt;=B46,I46&gt;=9,M46="SIM",L46="SIM",OR(H46="Avaliação Regular",H46="Ponderação curricular")),"Excelente",
IF(AND(Percentis!$I$7&gt;=B46,I46&gt;=9,M46="SIM",H46="Ponderação curricular - DLR 17/2010/M"),"Excelente",
IF(AND(COUNTIF($N$4:N45,"Excelente")&lt;Percentis!$I$7,COUNTIF($N$4:N45,"Excelente")+COUNTIF($N$4:N45,"Muito Bom")&lt;Percentis!$J$7,I46&gt;=PERCENTILE($I$4:$I$153,0.75),OR(L46="SIM",AND(H46="Ponderação Curricular - DLR 17/2010/M",I46&gt;=9),AND(H46="Avaliação regular",H46="Ponderação Curricular",L46="SIM"))),"Excelente",
IF(AND(H46&lt;&gt;"Procedimento especial",H46&lt;&gt;"Bom administrativo",I46&gt;=8,M46="SIM",COUNTIF($N$4:N45,"Excelente")+COUNTIF($N$4:N45,"Muito Bom")&lt;Percentis!$J$7),"Muito Bom",
IF(AND(Percentis!$J$7&gt;=B46,I46&gt;=8,M46="SIM",OR(H46&lt;&gt;"Procedimento especial",H46="Bom administrativo")),"Muito Bom",
"Bom"))))))</f>
        <v/>
      </c>
      <c r="O46" s="20"/>
      <c r="Q46" s="22"/>
      <c r="R46" s="22"/>
      <c r="S46" s="22"/>
      <c r="T46" s="22"/>
      <c r="U46" s="22"/>
      <c r="V46" s="22"/>
      <c r="W46" s="22"/>
      <c r="X46" s="22"/>
      <c r="Y46" s="22"/>
      <c r="Z46" s="22"/>
      <c r="AA46" s="22"/>
      <c r="AB46" s="22"/>
      <c r="AC46" s="22"/>
      <c r="AD46" s="22"/>
      <c r="AE46" s="22"/>
      <c r="AF46" s="22"/>
      <c r="AG46" s="22"/>
      <c r="AH46" s="22"/>
      <c r="AI46" s="22"/>
      <c r="AJ46" s="22"/>
    </row>
    <row r="47" spans="2:36" s="21" customFormat="1" ht="26.25" customHeight="1" x14ac:dyDescent="0.3">
      <c r="B47" s="42">
        <v>44</v>
      </c>
      <c r="C47" s="52"/>
      <c r="D47" s="52"/>
      <c r="E47" s="53"/>
      <c r="F47" s="54"/>
      <c r="G47" s="54"/>
      <c r="H47" s="52"/>
      <c r="I47" s="53"/>
      <c r="J47" s="53"/>
      <c r="K47" s="55"/>
      <c r="L47" s="56"/>
      <c r="M47" s="56"/>
      <c r="N47" s="57" t="str">
        <f>IF(I47="","",
IF(AND(Percentis!$I$7&gt;=B47,I47&gt;=9,M47="SIM",L47="SIM",OR(H47="Avaliação Regular",H47="Ponderação curricular")),"Excelente",
IF(AND(Percentis!$I$7&gt;=B47,I47&gt;=9,M47="SIM",H47="Ponderação curricular - DLR 17/2010/M"),"Excelente",
IF(AND(COUNTIF($N$4:N46,"Excelente")&lt;Percentis!$I$7,COUNTIF($N$4:N46,"Excelente")+COUNTIF($N$4:N46,"Muito Bom")&lt;Percentis!$J$7,I47&gt;=PERCENTILE($I$4:$I$153,0.75),OR(L47="SIM",AND(H47="Ponderação Curricular - DLR 17/2010/M",I47&gt;=9),AND(H47="Avaliação regular",H47="Ponderação Curricular",L47="SIM"))),"Excelente",
IF(AND(H47&lt;&gt;"Procedimento especial",H47&lt;&gt;"Bom administrativo",I47&gt;=8,M47="SIM",COUNTIF($N$4:N46,"Excelente")+COUNTIF($N$4:N46,"Muito Bom")&lt;Percentis!$J$7),"Muito Bom",
IF(AND(Percentis!$J$7&gt;=B47,I47&gt;=8,M47="SIM",OR(H47&lt;&gt;"Procedimento especial",H47="Bom administrativo")),"Muito Bom",
"Bom"))))))</f>
        <v/>
      </c>
      <c r="O47" s="20"/>
      <c r="Q47" s="22"/>
      <c r="R47" s="22"/>
      <c r="S47" s="22"/>
      <c r="T47" s="22"/>
      <c r="U47" s="22"/>
      <c r="V47" s="22"/>
      <c r="W47" s="22"/>
      <c r="X47" s="22"/>
      <c r="Y47" s="22"/>
      <c r="Z47" s="22"/>
      <c r="AA47" s="22"/>
      <c r="AB47" s="22"/>
      <c r="AC47" s="22"/>
      <c r="AD47" s="22"/>
      <c r="AE47" s="22"/>
      <c r="AF47" s="22"/>
      <c r="AG47" s="22"/>
      <c r="AH47" s="22"/>
      <c r="AI47" s="22"/>
      <c r="AJ47" s="22"/>
    </row>
    <row r="48" spans="2:36" s="21" customFormat="1" ht="26.25" customHeight="1" x14ac:dyDescent="0.3">
      <c r="B48" s="42">
        <v>45</v>
      </c>
      <c r="C48" s="52"/>
      <c r="D48" s="52"/>
      <c r="E48" s="53"/>
      <c r="F48" s="54"/>
      <c r="G48" s="54"/>
      <c r="H48" s="52"/>
      <c r="I48" s="53"/>
      <c r="J48" s="53"/>
      <c r="K48" s="55"/>
      <c r="L48" s="56"/>
      <c r="M48" s="56"/>
      <c r="N48" s="57" t="str">
        <f>IF(I48="","",
IF(AND(Percentis!$I$7&gt;=B48,I48&gt;=9,M48="SIM",L48="SIM",OR(H48="Avaliação Regular",H48="Ponderação curricular")),"Excelente",
IF(AND(Percentis!$I$7&gt;=B48,I48&gt;=9,M48="SIM",H48="Ponderação curricular - DLR 17/2010/M"),"Excelente",
IF(AND(COUNTIF($N$4:N47,"Excelente")&lt;Percentis!$I$7,COUNTIF($N$4:N47,"Excelente")+COUNTIF($N$4:N47,"Muito Bom")&lt;Percentis!$J$7,I48&gt;=PERCENTILE($I$4:$I$153,0.75),OR(L48="SIM",AND(H48="Ponderação Curricular - DLR 17/2010/M",I48&gt;=9),AND(H48="Avaliação regular",H48="Ponderação Curricular",L48="SIM"))),"Excelente",
IF(AND(H48&lt;&gt;"Procedimento especial",H48&lt;&gt;"Bom administrativo",I48&gt;=8,M48="SIM",COUNTIF($N$4:N47,"Excelente")+COUNTIF($N$4:N47,"Muito Bom")&lt;Percentis!$J$7),"Muito Bom",
IF(AND(Percentis!$J$7&gt;=B48,I48&gt;=8,M48="SIM",OR(H48&lt;&gt;"Procedimento especial",H48="Bom administrativo")),"Muito Bom",
"Bom"))))))</f>
        <v/>
      </c>
      <c r="O48" s="20"/>
      <c r="Q48" s="22"/>
      <c r="R48" s="22"/>
      <c r="S48" s="22"/>
      <c r="T48" s="22"/>
      <c r="U48" s="22"/>
      <c r="V48" s="22"/>
      <c r="W48" s="22"/>
      <c r="X48" s="22"/>
      <c r="Y48" s="22"/>
      <c r="Z48" s="22"/>
      <c r="AA48" s="22"/>
      <c r="AB48" s="22"/>
      <c r="AC48" s="22"/>
      <c r="AD48" s="22"/>
      <c r="AE48" s="22"/>
      <c r="AF48" s="22"/>
      <c r="AG48" s="22"/>
      <c r="AH48" s="22"/>
      <c r="AI48" s="22"/>
      <c r="AJ48" s="22"/>
    </row>
    <row r="49" spans="2:36" s="21" customFormat="1" ht="26.25" customHeight="1" x14ac:dyDescent="0.3">
      <c r="B49" s="42">
        <v>46</v>
      </c>
      <c r="C49" s="52"/>
      <c r="D49" s="52"/>
      <c r="E49" s="53"/>
      <c r="F49" s="54"/>
      <c r="G49" s="54"/>
      <c r="H49" s="52"/>
      <c r="I49" s="53"/>
      <c r="J49" s="53"/>
      <c r="K49" s="55"/>
      <c r="L49" s="56"/>
      <c r="M49" s="56"/>
      <c r="N49" s="57" t="str">
        <f>IF(I49="","",
IF(AND(Percentis!$I$7&gt;=B49,I49&gt;=9,M49="SIM",L49="SIM",OR(H49="Avaliação Regular",H49="Ponderação curricular")),"Excelente",
IF(AND(Percentis!$I$7&gt;=B49,I49&gt;=9,M49="SIM",H49="Ponderação curricular - DLR 17/2010/M"),"Excelente",
IF(AND(COUNTIF($N$4:N48,"Excelente")&lt;Percentis!$I$7,COUNTIF($N$4:N48,"Excelente")+COUNTIF($N$4:N48,"Muito Bom")&lt;Percentis!$J$7,I49&gt;=PERCENTILE($I$4:$I$153,0.75),OR(L49="SIM",AND(H49="Ponderação Curricular - DLR 17/2010/M",I49&gt;=9),AND(H49="Avaliação regular",H49="Ponderação Curricular",L49="SIM"))),"Excelente",
IF(AND(H49&lt;&gt;"Procedimento especial",H49&lt;&gt;"Bom administrativo",I49&gt;=8,M49="SIM",COUNTIF($N$4:N48,"Excelente")+COUNTIF($N$4:N48,"Muito Bom")&lt;Percentis!$J$7),"Muito Bom",
IF(AND(Percentis!$J$7&gt;=B49,I49&gt;=8,M49="SIM",OR(H49&lt;&gt;"Procedimento especial",H49="Bom administrativo")),"Muito Bom",
"Bom"))))))</f>
        <v/>
      </c>
      <c r="O49" s="20"/>
      <c r="Q49" s="22"/>
      <c r="R49" s="22"/>
      <c r="S49" s="22"/>
      <c r="T49" s="22"/>
      <c r="U49" s="22"/>
      <c r="V49" s="22"/>
      <c r="W49" s="22"/>
      <c r="X49" s="22"/>
      <c r="Y49" s="22"/>
      <c r="Z49" s="22"/>
      <c r="AA49" s="22"/>
      <c r="AB49" s="22"/>
      <c r="AC49" s="22"/>
      <c r="AD49" s="22"/>
      <c r="AE49" s="22"/>
      <c r="AF49" s="22"/>
      <c r="AG49" s="22"/>
      <c r="AH49" s="22"/>
      <c r="AI49" s="22"/>
      <c r="AJ49" s="22"/>
    </row>
    <row r="50" spans="2:36" s="21" customFormat="1" ht="26.25" customHeight="1" x14ac:dyDescent="0.3">
      <c r="B50" s="42">
        <v>47</v>
      </c>
      <c r="C50" s="52"/>
      <c r="D50" s="52"/>
      <c r="E50" s="53"/>
      <c r="F50" s="54"/>
      <c r="G50" s="54"/>
      <c r="H50" s="52"/>
      <c r="I50" s="53"/>
      <c r="J50" s="53"/>
      <c r="K50" s="55"/>
      <c r="L50" s="56"/>
      <c r="M50" s="56"/>
      <c r="N50" s="57" t="str">
        <f>IF(I50="","",
IF(AND(Percentis!$I$7&gt;=B50,I50&gt;=9,M50="SIM",L50="SIM",OR(H50="Avaliação Regular",H50="Ponderação curricular")),"Excelente",
IF(AND(Percentis!$I$7&gt;=B50,I50&gt;=9,M50="SIM",H50="Ponderação curricular - DLR 17/2010/M"),"Excelente",
IF(AND(COUNTIF($N$4:N49,"Excelente")&lt;Percentis!$I$7,COUNTIF($N$4:N49,"Excelente")+COUNTIF($N$4:N49,"Muito Bom")&lt;Percentis!$J$7,I50&gt;=PERCENTILE($I$4:$I$153,0.75),OR(L50="SIM",AND(H50="Ponderação Curricular - DLR 17/2010/M",I50&gt;=9),AND(H50="Avaliação regular",H50="Ponderação Curricular",L50="SIM"))),"Excelente",
IF(AND(H50&lt;&gt;"Procedimento especial",H50&lt;&gt;"Bom administrativo",I50&gt;=8,M50="SIM",COUNTIF($N$4:N49,"Excelente")+COUNTIF($N$4:N49,"Muito Bom")&lt;Percentis!$J$7),"Muito Bom",
IF(AND(Percentis!$J$7&gt;=B50,I50&gt;=8,M50="SIM",OR(H50&lt;&gt;"Procedimento especial",H50="Bom administrativo")),"Muito Bom",
"Bom"))))))</f>
        <v/>
      </c>
      <c r="O50" s="20"/>
      <c r="Q50" s="22"/>
      <c r="R50" s="22"/>
      <c r="S50" s="22"/>
      <c r="T50" s="22"/>
      <c r="U50" s="22"/>
      <c r="V50" s="22"/>
      <c r="W50" s="22"/>
      <c r="X50" s="22"/>
      <c r="Y50" s="22"/>
      <c r="Z50" s="22"/>
      <c r="AA50" s="22"/>
      <c r="AB50" s="22"/>
      <c r="AC50" s="22"/>
      <c r="AD50" s="22"/>
      <c r="AE50" s="22"/>
      <c r="AF50" s="22"/>
      <c r="AG50" s="22"/>
      <c r="AH50" s="22"/>
      <c r="AI50" s="22"/>
      <c r="AJ50" s="22"/>
    </row>
    <row r="51" spans="2:36" s="21" customFormat="1" ht="26.25" customHeight="1" x14ac:dyDescent="0.3">
      <c r="B51" s="42">
        <v>48</v>
      </c>
      <c r="C51" s="52"/>
      <c r="D51" s="52"/>
      <c r="E51" s="53"/>
      <c r="F51" s="54"/>
      <c r="G51" s="54"/>
      <c r="H51" s="52"/>
      <c r="I51" s="53"/>
      <c r="J51" s="53"/>
      <c r="K51" s="55"/>
      <c r="L51" s="56"/>
      <c r="M51" s="56"/>
      <c r="N51" s="57" t="str">
        <f>IF(I51="","",
IF(AND(Percentis!$I$7&gt;=B51,I51&gt;=9,M51="SIM",L51="SIM",OR(H51="Avaliação Regular",H51="Ponderação curricular")),"Excelente",
IF(AND(Percentis!$I$7&gt;=B51,I51&gt;=9,M51="SIM",H51="Ponderação curricular - DLR 17/2010/M"),"Excelente",
IF(AND(COUNTIF($N$4:N50,"Excelente")&lt;Percentis!$I$7,COUNTIF($N$4:N50,"Excelente")+COUNTIF($N$4:N50,"Muito Bom")&lt;Percentis!$J$7,I51&gt;=PERCENTILE($I$4:$I$153,0.75),OR(L51="SIM",AND(H51="Ponderação Curricular - DLR 17/2010/M",I51&gt;=9),AND(H51="Avaliação regular",H51="Ponderação Curricular",L51="SIM"))),"Excelente",
IF(AND(H51&lt;&gt;"Procedimento especial",H51&lt;&gt;"Bom administrativo",I51&gt;=8,M51="SIM",COUNTIF($N$4:N50,"Excelente")+COUNTIF($N$4:N50,"Muito Bom")&lt;Percentis!$J$7),"Muito Bom",
IF(AND(Percentis!$J$7&gt;=B51,I51&gt;=8,M51="SIM",OR(H51&lt;&gt;"Procedimento especial",H51="Bom administrativo")),"Muito Bom",
"Bom"))))))</f>
        <v/>
      </c>
      <c r="O51" s="20"/>
      <c r="Q51" s="22"/>
      <c r="R51" s="22"/>
      <c r="S51" s="22"/>
      <c r="T51" s="22"/>
      <c r="U51" s="22"/>
      <c r="V51" s="22"/>
      <c r="W51" s="22"/>
      <c r="X51" s="22"/>
      <c r="Y51" s="22"/>
      <c r="Z51" s="22"/>
      <c r="AA51" s="22"/>
      <c r="AB51" s="22"/>
      <c r="AC51" s="22"/>
      <c r="AD51" s="22"/>
      <c r="AE51" s="22"/>
      <c r="AF51" s="22"/>
      <c r="AG51" s="22"/>
      <c r="AH51" s="22"/>
      <c r="AI51" s="22"/>
      <c r="AJ51" s="22"/>
    </row>
    <row r="52" spans="2:36" s="21" customFormat="1" ht="26.25" customHeight="1" x14ac:dyDescent="0.3">
      <c r="B52" s="42">
        <v>49</v>
      </c>
      <c r="C52" s="52"/>
      <c r="D52" s="52"/>
      <c r="E52" s="53"/>
      <c r="F52" s="54"/>
      <c r="G52" s="54"/>
      <c r="H52" s="52"/>
      <c r="I52" s="53"/>
      <c r="J52" s="53"/>
      <c r="K52" s="55"/>
      <c r="L52" s="56"/>
      <c r="M52" s="56"/>
      <c r="N52" s="57" t="str">
        <f>IF(I52="","",
IF(AND(Percentis!$I$7&gt;=B52,I52&gt;=9,M52="SIM",L52="SIM",OR(H52="Avaliação Regular",H52="Ponderação curricular")),"Excelente",
IF(AND(Percentis!$I$7&gt;=B52,I52&gt;=9,M52="SIM",H52="Ponderação curricular - DLR 17/2010/M"),"Excelente",
IF(AND(COUNTIF($N$4:N51,"Excelente")&lt;Percentis!$I$7,COUNTIF($N$4:N51,"Excelente")+COUNTIF($N$4:N51,"Muito Bom")&lt;Percentis!$J$7,I52&gt;=PERCENTILE($I$4:$I$153,0.75),OR(L52="SIM",AND(H52="Ponderação Curricular - DLR 17/2010/M",I52&gt;=9),AND(H52="Avaliação regular",H52="Ponderação Curricular",L52="SIM"))),"Excelente",
IF(AND(H52&lt;&gt;"Procedimento especial",H52&lt;&gt;"Bom administrativo",I52&gt;=8,M52="SIM",COUNTIF($N$4:N51,"Excelente")+COUNTIF($N$4:N51,"Muito Bom")&lt;Percentis!$J$7),"Muito Bom",
IF(AND(Percentis!$J$7&gt;=B52,I52&gt;=8,M52="SIM",OR(H52&lt;&gt;"Procedimento especial",H52="Bom administrativo")),"Muito Bom",
"Bom"))))))</f>
        <v/>
      </c>
      <c r="O52" s="20"/>
      <c r="Q52" s="22"/>
      <c r="R52" s="22"/>
      <c r="S52" s="22"/>
      <c r="T52" s="22"/>
      <c r="U52" s="22"/>
      <c r="V52" s="22"/>
      <c r="W52" s="22"/>
      <c r="X52" s="22"/>
      <c r="Y52" s="22"/>
      <c r="Z52" s="22"/>
      <c r="AA52" s="22"/>
      <c r="AB52" s="22"/>
      <c r="AC52" s="22"/>
      <c r="AD52" s="22"/>
      <c r="AE52" s="22"/>
      <c r="AF52" s="22"/>
      <c r="AG52" s="22"/>
      <c r="AH52" s="22"/>
      <c r="AI52" s="22"/>
      <c r="AJ52" s="22"/>
    </row>
    <row r="53" spans="2:36" s="21" customFormat="1" ht="26.25" customHeight="1" x14ac:dyDescent="0.3">
      <c r="B53" s="42">
        <v>50</v>
      </c>
      <c r="C53" s="52"/>
      <c r="D53" s="52"/>
      <c r="E53" s="53"/>
      <c r="F53" s="54"/>
      <c r="G53" s="54"/>
      <c r="H53" s="52"/>
      <c r="I53" s="53"/>
      <c r="J53" s="53"/>
      <c r="K53" s="55"/>
      <c r="L53" s="56"/>
      <c r="M53" s="56"/>
      <c r="N53" s="57" t="str">
        <f>IF(I53="","",
IF(AND(Percentis!$I$7&gt;=B53,I53&gt;=9,M53="SIM",L53="SIM",OR(H53="Avaliação Regular",H53="Ponderação curricular")),"Excelente",
IF(AND(Percentis!$I$7&gt;=B53,I53&gt;=9,M53="SIM",H53="Ponderação curricular - DLR 17/2010/M"),"Excelente",
IF(AND(COUNTIF($N$4:N52,"Excelente")&lt;Percentis!$I$7,COUNTIF($N$4:N52,"Excelente")+COUNTIF($N$4:N52,"Muito Bom")&lt;Percentis!$J$7,I53&gt;=PERCENTILE($I$4:$I$153,0.75),OR(L53="SIM",AND(H53="Ponderação Curricular - DLR 17/2010/M",I53&gt;=9),AND(H53="Avaliação regular",H53="Ponderação Curricular",L53="SIM"))),"Excelente",
IF(AND(H53&lt;&gt;"Procedimento especial",H53&lt;&gt;"Bom administrativo",I53&gt;=8,M53="SIM",COUNTIF($N$4:N52,"Excelente")+COUNTIF($N$4:N52,"Muito Bom")&lt;Percentis!$J$7),"Muito Bom",
IF(AND(Percentis!$J$7&gt;=B53,I53&gt;=8,M53="SIM",OR(H53&lt;&gt;"Procedimento especial",H53="Bom administrativo")),"Muito Bom",
"Bom"))))))</f>
        <v/>
      </c>
      <c r="O53" s="20"/>
      <c r="Q53" s="22"/>
      <c r="R53" s="22"/>
      <c r="S53" s="22"/>
      <c r="T53" s="22"/>
      <c r="U53" s="22"/>
      <c r="V53" s="22"/>
      <c r="W53" s="22"/>
      <c r="X53" s="22"/>
      <c r="Y53" s="22"/>
      <c r="Z53" s="22"/>
      <c r="AA53" s="22"/>
      <c r="AB53" s="22"/>
      <c r="AC53" s="22"/>
      <c r="AD53" s="22"/>
      <c r="AE53" s="22"/>
      <c r="AF53" s="22"/>
      <c r="AG53" s="22"/>
      <c r="AH53" s="22"/>
      <c r="AI53" s="22"/>
      <c r="AJ53" s="22"/>
    </row>
    <row r="54" spans="2:36" s="21" customFormat="1" ht="26.25" customHeight="1" x14ac:dyDescent="0.3">
      <c r="B54" s="42">
        <v>51</v>
      </c>
      <c r="C54" s="52"/>
      <c r="D54" s="52"/>
      <c r="E54" s="53"/>
      <c r="F54" s="54"/>
      <c r="G54" s="54"/>
      <c r="H54" s="52"/>
      <c r="I54" s="53"/>
      <c r="J54" s="53"/>
      <c r="K54" s="55"/>
      <c r="L54" s="56"/>
      <c r="M54" s="56"/>
      <c r="N54" s="57" t="str">
        <f>IF(I54="","",
IF(AND(Percentis!$I$7&gt;=B54,I54&gt;=9,M54="SIM",L54="SIM",OR(H54="Avaliação Regular",H54="Ponderação curricular")),"Excelente",
IF(AND(Percentis!$I$7&gt;=B54,I54&gt;=9,M54="SIM",H54="Ponderação curricular - DLR 17/2010/M"),"Excelente",
IF(AND(COUNTIF($N$4:N53,"Excelente")&lt;Percentis!$I$7,COUNTIF($N$4:N53,"Excelente")+COUNTIF($N$4:N53,"Muito Bom")&lt;Percentis!$J$7,I54&gt;=PERCENTILE($I$4:$I$153,0.75),OR(L54="SIM",AND(H54="Ponderação Curricular - DLR 17/2010/M",I54&gt;=9),AND(H54="Avaliação regular",H54="Ponderação Curricular",L54="SIM"))),"Excelente",
IF(AND(H54&lt;&gt;"Procedimento especial",H54&lt;&gt;"Bom administrativo",I54&gt;=8,M54="SIM",COUNTIF($N$4:N53,"Excelente")+COUNTIF($N$4:N53,"Muito Bom")&lt;Percentis!$J$7),"Muito Bom",
IF(AND(Percentis!$J$7&gt;=B54,I54&gt;=8,M54="SIM",OR(H54&lt;&gt;"Procedimento especial",H54="Bom administrativo")),"Muito Bom",
"Bom"))))))</f>
        <v/>
      </c>
      <c r="O54" s="20"/>
      <c r="Q54" s="22"/>
      <c r="R54" s="22"/>
      <c r="S54" s="22"/>
      <c r="T54" s="22"/>
      <c r="U54" s="22"/>
      <c r="V54" s="22"/>
      <c r="W54" s="22"/>
      <c r="X54" s="22"/>
      <c r="Y54" s="22"/>
      <c r="Z54" s="22"/>
      <c r="AA54" s="22"/>
      <c r="AB54" s="22"/>
      <c r="AC54" s="22"/>
      <c r="AD54" s="22"/>
      <c r="AE54" s="22"/>
      <c r="AF54" s="22"/>
      <c r="AG54" s="22"/>
      <c r="AH54" s="22"/>
      <c r="AI54" s="22"/>
      <c r="AJ54" s="22"/>
    </row>
    <row r="55" spans="2:36" s="21" customFormat="1" ht="26.25" customHeight="1" x14ac:dyDescent="0.3">
      <c r="B55" s="42">
        <v>52</v>
      </c>
      <c r="C55" s="52"/>
      <c r="D55" s="52"/>
      <c r="E55" s="53"/>
      <c r="F55" s="54"/>
      <c r="G55" s="54"/>
      <c r="H55" s="52"/>
      <c r="I55" s="53"/>
      <c r="J55" s="53"/>
      <c r="K55" s="55"/>
      <c r="L55" s="56"/>
      <c r="M55" s="56"/>
      <c r="N55" s="57" t="str">
        <f>IF(I55="","",
IF(AND(Percentis!$I$7&gt;=B55,I55&gt;=9,M55="SIM",L55="SIM",OR(H55="Avaliação Regular",H55="Ponderação curricular")),"Excelente",
IF(AND(Percentis!$I$7&gt;=B55,I55&gt;=9,M55="SIM",H55="Ponderação curricular - DLR 17/2010/M"),"Excelente",
IF(AND(COUNTIF($N$4:N54,"Excelente")&lt;Percentis!$I$7,COUNTIF($N$4:N54,"Excelente")+COUNTIF($N$4:N54,"Muito Bom")&lt;Percentis!$J$7,I55&gt;=PERCENTILE($I$4:$I$153,0.75),OR(L55="SIM",AND(H55="Ponderação Curricular - DLR 17/2010/M",I55&gt;=9),AND(H55="Avaliação regular",H55="Ponderação Curricular",L55="SIM"))),"Excelente",
IF(AND(H55&lt;&gt;"Procedimento especial",H55&lt;&gt;"Bom administrativo",I55&gt;=8,M55="SIM",COUNTIF($N$4:N54,"Excelente")+COUNTIF($N$4:N54,"Muito Bom")&lt;Percentis!$J$7),"Muito Bom",
IF(AND(Percentis!$J$7&gt;=B55,I55&gt;=8,M55="SIM",OR(H55&lt;&gt;"Procedimento especial",H55="Bom administrativo")),"Muito Bom",
"Bom"))))))</f>
        <v/>
      </c>
      <c r="O55" s="20"/>
      <c r="Q55" s="22"/>
      <c r="R55" s="22"/>
      <c r="S55" s="22"/>
      <c r="T55" s="22"/>
      <c r="U55" s="22"/>
      <c r="V55" s="22"/>
      <c r="W55" s="22"/>
      <c r="X55" s="22"/>
      <c r="Y55" s="22"/>
      <c r="Z55" s="22"/>
      <c r="AA55" s="22"/>
      <c r="AB55" s="22"/>
      <c r="AC55" s="22"/>
      <c r="AD55" s="22"/>
      <c r="AE55" s="22"/>
      <c r="AF55" s="22"/>
      <c r="AG55" s="22"/>
      <c r="AH55" s="22"/>
      <c r="AI55" s="22"/>
      <c r="AJ55" s="22"/>
    </row>
    <row r="56" spans="2:36" s="21" customFormat="1" ht="26.25" customHeight="1" x14ac:dyDescent="0.3">
      <c r="B56" s="42">
        <v>53</v>
      </c>
      <c r="C56" s="52"/>
      <c r="D56" s="52"/>
      <c r="E56" s="53"/>
      <c r="F56" s="54"/>
      <c r="G56" s="54"/>
      <c r="H56" s="52"/>
      <c r="I56" s="53"/>
      <c r="J56" s="53"/>
      <c r="K56" s="55"/>
      <c r="L56" s="56"/>
      <c r="M56" s="56"/>
      <c r="N56" s="57" t="str">
        <f>IF(I56="","",
IF(AND(Percentis!$I$7&gt;=B56,I56&gt;=9,M56="SIM",L56="SIM",OR(H56="Avaliação Regular",H56="Ponderação curricular")),"Excelente",
IF(AND(Percentis!$I$7&gt;=B56,I56&gt;=9,M56="SIM",H56="Ponderação curricular - DLR 17/2010/M"),"Excelente",
IF(AND(COUNTIF($N$4:N55,"Excelente")&lt;Percentis!$I$7,COUNTIF($N$4:N55,"Excelente")+COUNTIF($N$4:N55,"Muito Bom")&lt;Percentis!$J$7,I56&gt;=PERCENTILE($I$4:$I$153,0.75),OR(L56="SIM",AND(H56="Ponderação Curricular - DLR 17/2010/M",I56&gt;=9),AND(H56="Avaliação regular",H56="Ponderação Curricular",L56="SIM"))),"Excelente",
IF(AND(H56&lt;&gt;"Procedimento especial",H56&lt;&gt;"Bom administrativo",I56&gt;=8,M56="SIM",COUNTIF($N$4:N55,"Excelente")+COUNTIF($N$4:N55,"Muito Bom")&lt;Percentis!$J$7),"Muito Bom",
IF(AND(Percentis!$J$7&gt;=B56,I56&gt;=8,M56="SIM",OR(H56&lt;&gt;"Procedimento especial",H56="Bom administrativo")),"Muito Bom",
"Bom"))))))</f>
        <v/>
      </c>
      <c r="O56" s="20"/>
      <c r="Q56" s="22"/>
      <c r="R56" s="22"/>
      <c r="S56" s="22"/>
      <c r="T56" s="22"/>
      <c r="U56" s="22"/>
      <c r="V56" s="22"/>
      <c r="W56" s="22"/>
      <c r="X56" s="22"/>
      <c r="Y56" s="22"/>
      <c r="Z56" s="22"/>
      <c r="AA56" s="22"/>
      <c r="AB56" s="22"/>
      <c r="AC56" s="22"/>
      <c r="AD56" s="22"/>
      <c r="AE56" s="22"/>
      <c r="AF56" s="22"/>
      <c r="AG56" s="22"/>
      <c r="AH56" s="22"/>
      <c r="AI56" s="22"/>
      <c r="AJ56" s="22"/>
    </row>
    <row r="57" spans="2:36" s="21" customFormat="1" ht="26.25" customHeight="1" x14ac:dyDescent="0.3">
      <c r="B57" s="42">
        <v>54</v>
      </c>
      <c r="C57" s="52"/>
      <c r="D57" s="52"/>
      <c r="E57" s="53"/>
      <c r="F57" s="54"/>
      <c r="G57" s="54"/>
      <c r="H57" s="52"/>
      <c r="I57" s="53"/>
      <c r="J57" s="53"/>
      <c r="K57" s="55"/>
      <c r="L57" s="56"/>
      <c r="M57" s="56"/>
      <c r="N57" s="57" t="str">
        <f>IF(I57="","",
IF(AND(Percentis!$I$7&gt;=B57,I57&gt;=9,M57="SIM",L57="SIM",OR(H57="Avaliação Regular",H57="Ponderação curricular")),"Excelente",
IF(AND(Percentis!$I$7&gt;=B57,I57&gt;=9,M57="SIM",H57="Ponderação curricular - DLR 17/2010/M"),"Excelente",
IF(AND(COUNTIF($N$4:N56,"Excelente")&lt;Percentis!$I$7,COUNTIF($N$4:N56,"Excelente")+COUNTIF($N$4:N56,"Muito Bom")&lt;Percentis!$J$7,I57&gt;=PERCENTILE($I$4:$I$153,0.75),OR(L57="SIM",AND(H57="Ponderação Curricular - DLR 17/2010/M",I57&gt;=9),AND(H57="Avaliação regular",H57="Ponderação Curricular",L57="SIM"))),"Excelente",
IF(AND(H57&lt;&gt;"Procedimento especial",H57&lt;&gt;"Bom administrativo",I57&gt;=8,M57="SIM",COUNTIF($N$4:N56,"Excelente")+COUNTIF($N$4:N56,"Muito Bom")&lt;Percentis!$J$7),"Muito Bom",
IF(AND(Percentis!$J$7&gt;=B57,I57&gt;=8,M57="SIM",OR(H57&lt;&gt;"Procedimento especial",H57="Bom administrativo")),"Muito Bom",
"Bom"))))))</f>
        <v/>
      </c>
      <c r="O57" s="20"/>
      <c r="Q57" s="22"/>
      <c r="R57" s="22"/>
      <c r="S57" s="22"/>
      <c r="T57" s="22"/>
      <c r="U57" s="22"/>
      <c r="V57" s="22"/>
      <c r="W57" s="22"/>
      <c r="X57" s="22"/>
      <c r="Y57" s="22"/>
      <c r="Z57" s="22"/>
      <c r="AA57" s="22"/>
      <c r="AB57" s="22"/>
      <c r="AC57" s="22"/>
      <c r="AD57" s="22"/>
      <c r="AE57" s="22"/>
      <c r="AF57" s="22"/>
      <c r="AG57" s="22"/>
      <c r="AH57" s="22"/>
      <c r="AI57" s="22"/>
      <c r="AJ57" s="22"/>
    </row>
    <row r="58" spans="2:36" s="21" customFormat="1" ht="26.25" customHeight="1" x14ac:dyDescent="0.3">
      <c r="B58" s="42">
        <v>55</v>
      </c>
      <c r="C58" s="52"/>
      <c r="D58" s="52"/>
      <c r="E58" s="53"/>
      <c r="F58" s="54"/>
      <c r="G58" s="54"/>
      <c r="H58" s="52"/>
      <c r="I58" s="53"/>
      <c r="J58" s="53"/>
      <c r="K58" s="55"/>
      <c r="L58" s="56"/>
      <c r="M58" s="56"/>
      <c r="N58" s="57" t="str">
        <f>IF(I58="","",
IF(AND(Percentis!$I$7&gt;=B58,I58&gt;=9,M58="SIM",L58="SIM",OR(H58="Avaliação Regular",H58="Ponderação curricular")),"Excelente",
IF(AND(Percentis!$I$7&gt;=B58,I58&gt;=9,M58="SIM",H58="Ponderação curricular - DLR 17/2010/M"),"Excelente",
IF(AND(COUNTIF($N$4:N57,"Excelente")&lt;Percentis!$I$7,COUNTIF($N$4:N57,"Excelente")+COUNTIF($N$4:N57,"Muito Bom")&lt;Percentis!$J$7,I58&gt;=PERCENTILE($I$4:$I$153,0.75),OR(L58="SIM",AND(H58="Ponderação Curricular - DLR 17/2010/M",I58&gt;=9),AND(H58="Avaliação regular",H58="Ponderação Curricular",L58="SIM"))),"Excelente",
IF(AND(H58&lt;&gt;"Procedimento especial",H58&lt;&gt;"Bom administrativo",I58&gt;=8,M58="SIM",COUNTIF($N$4:N57,"Excelente")+COUNTIF($N$4:N57,"Muito Bom")&lt;Percentis!$J$7),"Muito Bom",
IF(AND(Percentis!$J$7&gt;=B58,I58&gt;=8,M58="SIM",OR(H58&lt;&gt;"Procedimento especial",H58="Bom administrativo")),"Muito Bom",
"Bom"))))))</f>
        <v/>
      </c>
      <c r="O58" s="20"/>
      <c r="Q58" s="22"/>
      <c r="R58" s="22"/>
      <c r="S58" s="22"/>
      <c r="T58" s="22"/>
      <c r="U58" s="22"/>
      <c r="V58" s="22"/>
      <c r="W58" s="22"/>
      <c r="X58" s="22"/>
      <c r="Y58" s="22"/>
      <c r="Z58" s="22"/>
      <c r="AA58" s="22"/>
      <c r="AB58" s="22"/>
      <c r="AC58" s="22"/>
      <c r="AD58" s="22"/>
      <c r="AE58" s="22"/>
      <c r="AF58" s="22"/>
      <c r="AG58" s="22"/>
      <c r="AH58" s="22"/>
      <c r="AI58" s="22"/>
      <c r="AJ58" s="22"/>
    </row>
    <row r="59" spans="2:36" s="21" customFormat="1" ht="26.25" customHeight="1" x14ac:dyDescent="0.3">
      <c r="B59" s="42">
        <v>56</v>
      </c>
      <c r="C59" s="52"/>
      <c r="D59" s="52"/>
      <c r="E59" s="53"/>
      <c r="F59" s="54"/>
      <c r="G59" s="54"/>
      <c r="H59" s="52"/>
      <c r="I59" s="53"/>
      <c r="J59" s="53"/>
      <c r="K59" s="55"/>
      <c r="L59" s="56"/>
      <c r="M59" s="56"/>
      <c r="N59" s="57" t="str">
        <f>IF(I59="","",
IF(AND(Percentis!$I$7&gt;=B59,I59&gt;=9,M59="SIM",L59="SIM",OR(H59="Avaliação Regular",H59="Ponderação curricular")),"Excelente",
IF(AND(Percentis!$I$7&gt;=B59,I59&gt;=9,M59="SIM",H59="Ponderação curricular - DLR 17/2010/M"),"Excelente",
IF(AND(COUNTIF($N$4:N58,"Excelente")&lt;Percentis!$I$7,COUNTIF($N$4:N58,"Excelente")+COUNTIF($N$4:N58,"Muito Bom")&lt;Percentis!$J$7,I59&gt;=PERCENTILE($I$4:$I$153,0.75),OR(L59="SIM",AND(H59="Ponderação Curricular - DLR 17/2010/M",I59&gt;=9),AND(H59="Avaliação regular",H59="Ponderação Curricular",L59="SIM"))),"Excelente",
IF(AND(H59&lt;&gt;"Procedimento especial",H59&lt;&gt;"Bom administrativo",I59&gt;=8,M59="SIM",COUNTIF($N$4:N58,"Excelente")+COUNTIF($N$4:N58,"Muito Bom")&lt;Percentis!$J$7),"Muito Bom",
IF(AND(Percentis!$J$7&gt;=B59,I59&gt;=8,M59="SIM",OR(H59&lt;&gt;"Procedimento especial",H59="Bom administrativo")),"Muito Bom",
"Bom"))))))</f>
        <v/>
      </c>
      <c r="O59" s="20"/>
      <c r="Q59" s="22"/>
      <c r="R59" s="22"/>
      <c r="S59" s="22"/>
      <c r="T59" s="22"/>
      <c r="U59" s="22"/>
      <c r="V59" s="22"/>
      <c r="W59" s="22"/>
      <c r="X59" s="22"/>
      <c r="Y59" s="22"/>
      <c r="Z59" s="22"/>
      <c r="AA59" s="22"/>
      <c r="AB59" s="22"/>
      <c r="AC59" s="22"/>
      <c r="AD59" s="22"/>
      <c r="AE59" s="22"/>
      <c r="AF59" s="22"/>
      <c r="AG59" s="22"/>
      <c r="AH59" s="22"/>
      <c r="AI59" s="22"/>
      <c r="AJ59" s="22"/>
    </row>
    <row r="60" spans="2:36" s="21" customFormat="1" ht="26.25" customHeight="1" x14ac:dyDescent="0.3">
      <c r="B60" s="42">
        <v>57</v>
      </c>
      <c r="C60" s="52"/>
      <c r="D60" s="52"/>
      <c r="E60" s="53"/>
      <c r="F60" s="54"/>
      <c r="G60" s="54"/>
      <c r="H60" s="52"/>
      <c r="I60" s="53"/>
      <c r="J60" s="53"/>
      <c r="K60" s="55"/>
      <c r="L60" s="56"/>
      <c r="M60" s="56"/>
      <c r="N60" s="57" t="str">
        <f>IF(I60="","",
IF(AND(Percentis!$I$7&gt;=B60,I60&gt;=9,M60="SIM",L60="SIM",OR(H60="Avaliação Regular",H60="Ponderação curricular")),"Excelente",
IF(AND(Percentis!$I$7&gt;=B60,I60&gt;=9,M60="SIM",H60="Ponderação curricular - DLR 17/2010/M"),"Excelente",
IF(AND(COUNTIF($N$4:N59,"Excelente")&lt;Percentis!$I$7,COUNTIF($N$4:N59,"Excelente")+COUNTIF($N$4:N59,"Muito Bom")&lt;Percentis!$J$7,I60&gt;=PERCENTILE($I$4:$I$153,0.75),OR(L60="SIM",AND(H60="Ponderação Curricular - DLR 17/2010/M",I60&gt;=9),AND(H60="Avaliação regular",H60="Ponderação Curricular",L60="SIM"))),"Excelente",
IF(AND(H60&lt;&gt;"Procedimento especial",H60&lt;&gt;"Bom administrativo",I60&gt;=8,M60="SIM",COUNTIF($N$4:N59,"Excelente")+COUNTIF($N$4:N59,"Muito Bom")&lt;Percentis!$J$7),"Muito Bom",
IF(AND(Percentis!$J$7&gt;=B60,I60&gt;=8,M60="SIM",OR(H60&lt;&gt;"Procedimento especial",H60="Bom administrativo")),"Muito Bom",
"Bom"))))))</f>
        <v/>
      </c>
      <c r="O60" s="20"/>
      <c r="Q60" s="22"/>
      <c r="R60" s="22"/>
      <c r="S60" s="22"/>
      <c r="T60" s="22"/>
      <c r="U60" s="22"/>
      <c r="V60" s="22"/>
      <c r="W60" s="22"/>
      <c r="X60" s="22"/>
      <c r="Y60" s="22"/>
      <c r="Z60" s="22"/>
      <c r="AA60" s="22"/>
      <c r="AB60" s="22"/>
      <c r="AC60" s="22"/>
      <c r="AD60" s="22"/>
      <c r="AE60" s="22"/>
      <c r="AF60" s="22"/>
      <c r="AG60" s="22"/>
      <c r="AH60" s="22"/>
      <c r="AI60" s="22"/>
      <c r="AJ60" s="22"/>
    </row>
    <row r="61" spans="2:36" s="21" customFormat="1" ht="26.25" customHeight="1" x14ac:dyDescent="0.3">
      <c r="B61" s="42">
        <v>58</v>
      </c>
      <c r="C61" s="52"/>
      <c r="D61" s="52"/>
      <c r="E61" s="53"/>
      <c r="F61" s="54"/>
      <c r="G61" s="54"/>
      <c r="H61" s="52"/>
      <c r="I61" s="53"/>
      <c r="J61" s="53"/>
      <c r="K61" s="55"/>
      <c r="L61" s="56"/>
      <c r="M61" s="56"/>
      <c r="N61" s="57" t="str">
        <f>IF(I61="","",
IF(AND(Percentis!$I$7&gt;=B61,I61&gt;=9,M61="SIM",L61="SIM",OR(H61="Avaliação Regular",H61="Ponderação curricular")),"Excelente",
IF(AND(Percentis!$I$7&gt;=B61,I61&gt;=9,M61="SIM",H61="Ponderação curricular - DLR 17/2010/M"),"Excelente",
IF(AND(COUNTIF($N$4:N60,"Excelente")&lt;Percentis!$I$7,COUNTIF($N$4:N60,"Excelente")+COUNTIF($N$4:N60,"Muito Bom")&lt;Percentis!$J$7,I61&gt;=PERCENTILE($I$4:$I$153,0.75),OR(L61="SIM",AND(H61="Ponderação Curricular - DLR 17/2010/M",I61&gt;=9),AND(H61="Avaliação regular",H61="Ponderação Curricular",L61="SIM"))),"Excelente",
IF(AND(H61&lt;&gt;"Procedimento especial",H61&lt;&gt;"Bom administrativo",I61&gt;=8,M61="SIM",COUNTIF($N$4:N60,"Excelente")+COUNTIF($N$4:N60,"Muito Bom")&lt;Percentis!$J$7),"Muito Bom",
IF(AND(Percentis!$J$7&gt;=B61,I61&gt;=8,M61="SIM",OR(H61&lt;&gt;"Procedimento especial",H61="Bom administrativo")),"Muito Bom",
"Bom"))))))</f>
        <v/>
      </c>
      <c r="O61" s="20"/>
      <c r="Q61" s="22"/>
      <c r="R61" s="22"/>
      <c r="S61" s="22"/>
      <c r="T61" s="22"/>
      <c r="U61" s="22"/>
      <c r="V61" s="22"/>
      <c r="W61" s="22"/>
      <c r="X61" s="22"/>
      <c r="Y61" s="22"/>
      <c r="Z61" s="22"/>
      <c r="AA61" s="22"/>
      <c r="AB61" s="22"/>
      <c r="AC61" s="22"/>
      <c r="AD61" s="22"/>
      <c r="AE61" s="22"/>
      <c r="AF61" s="22"/>
      <c r="AG61" s="22"/>
      <c r="AH61" s="22"/>
      <c r="AI61" s="22"/>
      <c r="AJ61" s="22"/>
    </row>
    <row r="62" spans="2:36" s="21" customFormat="1" ht="26.25" customHeight="1" x14ac:dyDescent="0.3">
      <c r="B62" s="42">
        <v>59</v>
      </c>
      <c r="C62" s="52"/>
      <c r="D62" s="52"/>
      <c r="E62" s="53"/>
      <c r="F62" s="54"/>
      <c r="G62" s="54"/>
      <c r="H62" s="52"/>
      <c r="I62" s="53"/>
      <c r="J62" s="53"/>
      <c r="K62" s="55"/>
      <c r="L62" s="56"/>
      <c r="M62" s="56"/>
      <c r="N62" s="57" t="str">
        <f>IF(I62="","",
IF(AND(Percentis!$I$7&gt;=B62,I62&gt;=9,M62="SIM",L62="SIM",OR(H62="Avaliação Regular",H62="Ponderação curricular")),"Excelente",
IF(AND(Percentis!$I$7&gt;=B62,I62&gt;=9,M62="SIM",H62="Ponderação curricular - DLR 17/2010/M"),"Excelente",
IF(AND(COUNTIF($N$4:N61,"Excelente")&lt;Percentis!$I$7,COUNTIF($N$4:N61,"Excelente")+COUNTIF($N$4:N61,"Muito Bom")&lt;Percentis!$J$7,I62&gt;=PERCENTILE($I$4:$I$153,0.75),OR(L62="SIM",AND(H62="Ponderação Curricular - DLR 17/2010/M",I62&gt;=9),AND(H62="Avaliação regular",H62="Ponderação Curricular",L62="SIM"))),"Excelente",
IF(AND(H62&lt;&gt;"Procedimento especial",H62&lt;&gt;"Bom administrativo",I62&gt;=8,M62="SIM",COUNTIF($N$4:N61,"Excelente")+COUNTIF($N$4:N61,"Muito Bom")&lt;Percentis!$J$7),"Muito Bom",
IF(AND(Percentis!$J$7&gt;=B62,I62&gt;=8,M62="SIM",OR(H62&lt;&gt;"Procedimento especial",H62="Bom administrativo")),"Muito Bom",
"Bom"))))))</f>
        <v/>
      </c>
      <c r="O62" s="20"/>
      <c r="Q62" s="22"/>
      <c r="R62" s="22"/>
      <c r="S62" s="22"/>
      <c r="T62" s="22"/>
      <c r="U62" s="22"/>
      <c r="V62" s="22"/>
      <c r="W62" s="22"/>
      <c r="X62" s="22"/>
      <c r="Y62" s="22"/>
      <c r="Z62" s="22"/>
      <c r="AA62" s="22"/>
      <c r="AB62" s="22"/>
      <c r="AC62" s="22"/>
      <c r="AD62" s="22"/>
      <c r="AE62" s="22"/>
      <c r="AF62" s="22"/>
      <c r="AG62" s="22"/>
      <c r="AH62" s="22"/>
      <c r="AI62" s="22"/>
      <c r="AJ62" s="22"/>
    </row>
    <row r="63" spans="2:36" s="21" customFormat="1" ht="26.25" customHeight="1" x14ac:dyDescent="0.3">
      <c r="B63" s="42">
        <v>60</v>
      </c>
      <c r="C63" s="52"/>
      <c r="D63" s="52"/>
      <c r="E63" s="53"/>
      <c r="F63" s="54"/>
      <c r="G63" s="54"/>
      <c r="H63" s="52"/>
      <c r="I63" s="53"/>
      <c r="J63" s="53"/>
      <c r="K63" s="55"/>
      <c r="L63" s="56"/>
      <c r="M63" s="56"/>
      <c r="N63" s="57" t="str">
        <f>IF(I63="","",
IF(AND(Percentis!$I$7&gt;=B63,I63&gt;=9,M63="SIM",L63="SIM",OR(H63="Avaliação Regular",H63="Ponderação curricular")),"Excelente",
IF(AND(Percentis!$I$7&gt;=B63,I63&gt;=9,M63="SIM",H63="Ponderação curricular - DLR 17/2010/M"),"Excelente",
IF(AND(COUNTIF($N$4:N62,"Excelente")&lt;Percentis!$I$7,COUNTIF($N$4:N62,"Excelente")+COUNTIF($N$4:N62,"Muito Bom")&lt;Percentis!$J$7,I63&gt;=PERCENTILE($I$4:$I$153,0.75),OR(L63="SIM",AND(H63="Ponderação Curricular - DLR 17/2010/M",I63&gt;=9),AND(H63="Avaliação regular",H63="Ponderação Curricular",L63="SIM"))),"Excelente",
IF(AND(H63&lt;&gt;"Procedimento especial",H63&lt;&gt;"Bom administrativo",I63&gt;=8,M63="SIM",COUNTIF($N$4:N62,"Excelente")+COUNTIF($N$4:N62,"Muito Bom")&lt;Percentis!$J$7),"Muito Bom",
IF(AND(Percentis!$J$7&gt;=B63,I63&gt;=8,M63="SIM",OR(H63&lt;&gt;"Procedimento especial",H63="Bom administrativo")),"Muito Bom",
"Bom"))))))</f>
        <v/>
      </c>
      <c r="O63" s="20"/>
      <c r="Q63" s="22"/>
      <c r="R63" s="22"/>
      <c r="S63" s="22"/>
      <c r="T63" s="22"/>
      <c r="U63" s="22"/>
      <c r="V63" s="22"/>
      <c r="W63" s="22"/>
      <c r="X63" s="22"/>
      <c r="Y63" s="22"/>
      <c r="Z63" s="22"/>
      <c r="AA63" s="22"/>
      <c r="AB63" s="22"/>
      <c r="AC63" s="22"/>
      <c r="AD63" s="22"/>
      <c r="AE63" s="22"/>
      <c r="AF63" s="22"/>
      <c r="AG63" s="22"/>
      <c r="AH63" s="22"/>
      <c r="AI63" s="22"/>
      <c r="AJ63" s="22"/>
    </row>
    <row r="64" spans="2:36" s="21" customFormat="1" ht="26.25" customHeight="1" x14ac:dyDescent="0.3">
      <c r="B64" s="42">
        <v>61</v>
      </c>
      <c r="C64" s="52"/>
      <c r="D64" s="52"/>
      <c r="E64" s="53"/>
      <c r="F64" s="54"/>
      <c r="G64" s="54"/>
      <c r="H64" s="52"/>
      <c r="I64" s="53"/>
      <c r="J64" s="53"/>
      <c r="K64" s="55"/>
      <c r="L64" s="56"/>
      <c r="M64" s="56"/>
      <c r="N64" s="57" t="str">
        <f>IF(I64="","",
IF(AND(Percentis!$I$7&gt;=B64,I64&gt;=9,M64="SIM",L64="SIM",OR(H64="Avaliação Regular",H64="Ponderação curricular")),"Excelente",
IF(AND(Percentis!$I$7&gt;=B64,I64&gt;=9,M64="SIM",H64="Ponderação curricular - DLR 17/2010/M"),"Excelente",
IF(AND(COUNTIF($N$4:N63,"Excelente")&lt;Percentis!$I$7,COUNTIF($N$4:N63,"Excelente")+COUNTIF($N$4:N63,"Muito Bom")&lt;Percentis!$J$7,I64&gt;=PERCENTILE($I$4:$I$153,0.75),OR(L64="SIM",AND(H64="Ponderação Curricular - DLR 17/2010/M",I64&gt;=9),AND(H64="Avaliação regular",H64="Ponderação Curricular",L64="SIM"))),"Excelente",
IF(AND(H64&lt;&gt;"Procedimento especial",H64&lt;&gt;"Bom administrativo",I64&gt;=8,M64="SIM",COUNTIF($N$4:N63,"Excelente")+COUNTIF($N$4:N63,"Muito Bom")&lt;Percentis!$J$7),"Muito Bom",
IF(AND(Percentis!$J$7&gt;=B64,I64&gt;=8,M64="SIM",OR(H64&lt;&gt;"Procedimento especial",H64="Bom administrativo")),"Muito Bom",
"Bom"))))))</f>
        <v/>
      </c>
      <c r="O64" s="20"/>
      <c r="Q64" s="22"/>
      <c r="R64" s="22"/>
      <c r="S64" s="22"/>
      <c r="T64" s="22"/>
      <c r="U64" s="22"/>
      <c r="V64" s="22"/>
      <c r="W64" s="22"/>
      <c r="X64" s="22"/>
      <c r="Y64" s="22"/>
      <c r="Z64" s="22"/>
      <c r="AA64" s="22"/>
      <c r="AB64" s="22"/>
      <c r="AC64" s="22"/>
      <c r="AD64" s="22"/>
      <c r="AE64" s="22"/>
      <c r="AF64" s="22"/>
      <c r="AG64" s="22"/>
      <c r="AH64" s="22"/>
      <c r="AI64" s="22"/>
      <c r="AJ64" s="22"/>
    </row>
    <row r="65" spans="2:36" s="21" customFormat="1" ht="26.25" customHeight="1" x14ac:dyDescent="0.3">
      <c r="B65" s="42">
        <v>62</v>
      </c>
      <c r="C65" s="52"/>
      <c r="D65" s="52"/>
      <c r="E65" s="53"/>
      <c r="F65" s="54"/>
      <c r="G65" s="54"/>
      <c r="H65" s="52"/>
      <c r="I65" s="53"/>
      <c r="J65" s="53"/>
      <c r="K65" s="55"/>
      <c r="L65" s="56"/>
      <c r="M65" s="56"/>
      <c r="N65" s="57" t="str">
        <f>IF(I65="","",
IF(AND(Percentis!$I$7&gt;=B65,I65&gt;=9,M65="SIM",L65="SIM",OR(H65="Avaliação Regular",H65="Ponderação curricular")),"Excelente",
IF(AND(Percentis!$I$7&gt;=B65,I65&gt;=9,M65="SIM",H65="Ponderação curricular - DLR 17/2010/M"),"Excelente",
IF(AND(COUNTIF($N$4:N64,"Excelente")&lt;Percentis!$I$7,COUNTIF($N$4:N64,"Excelente")+COUNTIF($N$4:N64,"Muito Bom")&lt;Percentis!$J$7,I65&gt;=PERCENTILE($I$4:$I$153,0.75),OR(L65="SIM",AND(H65="Ponderação Curricular - DLR 17/2010/M",I65&gt;=9),AND(H65="Avaliação regular",H65="Ponderação Curricular",L65="SIM"))),"Excelente",
IF(AND(H65&lt;&gt;"Procedimento especial",H65&lt;&gt;"Bom administrativo",I65&gt;=8,M65="SIM",COUNTIF($N$4:N64,"Excelente")+COUNTIF($N$4:N64,"Muito Bom")&lt;Percentis!$J$7),"Muito Bom",
IF(AND(Percentis!$J$7&gt;=B65,I65&gt;=8,M65="SIM",OR(H65&lt;&gt;"Procedimento especial",H65="Bom administrativo")),"Muito Bom",
"Bom"))))))</f>
        <v/>
      </c>
      <c r="O65" s="20"/>
      <c r="Q65" s="22"/>
      <c r="R65" s="22"/>
      <c r="S65" s="22"/>
      <c r="T65" s="22"/>
      <c r="U65" s="22"/>
      <c r="V65" s="22"/>
      <c r="W65" s="22"/>
      <c r="X65" s="22"/>
      <c r="Y65" s="22"/>
      <c r="Z65" s="22"/>
      <c r="AA65" s="22"/>
      <c r="AB65" s="22"/>
      <c r="AC65" s="22"/>
      <c r="AD65" s="22"/>
      <c r="AE65" s="22"/>
      <c r="AF65" s="22"/>
      <c r="AG65" s="22"/>
      <c r="AH65" s="22"/>
      <c r="AI65" s="22"/>
      <c r="AJ65" s="22"/>
    </row>
    <row r="66" spans="2:36" s="21" customFormat="1" ht="26.25" customHeight="1" x14ac:dyDescent="0.3">
      <c r="B66" s="42">
        <v>63</v>
      </c>
      <c r="C66" s="52"/>
      <c r="D66" s="52"/>
      <c r="E66" s="53"/>
      <c r="F66" s="54"/>
      <c r="G66" s="54"/>
      <c r="H66" s="52"/>
      <c r="I66" s="53"/>
      <c r="J66" s="53"/>
      <c r="K66" s="55"/>
      <c r="L66" s="56"/>
      <c r="M66" s="56"/>
      <c r="N66" s="57" t="str">
        <f>IF(I66="","",
IF(AND(Percentis!$I$7&gt;=B66,I66&gt;=9,M66="SIM",L66="SIM",OR(H66="Avaliação Regular",H66="Ponderação curricular")),"Excelente",
IF(AND(Percentis!$I$7&gt;=B66,I66&gt;=9,M66="SIM",H66="Ponderação curricular - DLR 17/2010/M"),"Excelente",
IF(AND(COUNTIF($N$4:N65,"Excelente")&lt;Percentis!$I$7,COUNTIF($N$4:N65,"Excelente")+COUNTIF($N$4:N65,"Muito Bom")&lt;Percentis!$J$7,I66&gt;=PERCENTILE($I$4:$I$153,0.75),OR(L66="SIM",AND(H66="Ponderação Curricular - DLR 17/2010/M",I66&gt;=9),AND(H66="Avaliação regular",H66="Ponderação Curricular",L66="SIM"))),"Excelente",
IF(AND(H66&lt;&gt;"Procedimento especial",H66&lt;&gt;"Bom administrativo",I66&gt;=8,M66="SIM",COUNTIF($N$4:N65,"Excelente")+COUNTIF($N$4:N65,"Muito Bom")&lt;Percentis!$J$7),"Muito Bom",
IF(AND(Percentis!$J$7&gt;=B66,I66&gt;=8,M66="SIM",OR(H66&lt;&gt;"Procedimento especial",H66="Bom administrativo")),"Muito Bom",
"Bom"))))))</f>
        <v/>
      </c>
      <c r="O66" s="20"/>
      <c r="Q66" s="22"/>
      <c r="R66" s="22"/>
      <c r="S66" s="22"/>
      <c r="T66" s="22"/>
      <c r="U66" s="22"/>
      <c r="V66" s="22"/>
      <c r="W66" s="22"/>
      <c r="X66" s="22"/>
      <c r="Y66" s="22"/>
      <c r="Z66" s="22"/>
      <c r="AA66" s="22"/>
      <c r="AB66" s="22"/>
      <c r="AC66" s="22"/>
      <c r="AD66" s="22"/>
      <c r="AE66" s="22"/>
      <c r="AF66" s="22"/>
      <c r="AG66" s="22"/>
      <c r="AH66" s="22"/>
      <c r="AI66" s="22"/>
      <c r="AJ66" s="22"/>
    </row>
    <row r="67" spans="2:36" s="21" customFormat="1" ht="26.25" customHeight="1" x14ac:dyDescent="0.3">
      <c r="B67" s="42">
        <v>64</v>
      </c>
      <c r="C67" s="52"/>
      <c r="D67" s="52"/>
      <c r="E67" s="53"/>
      <c r="F67" s="54"/>
      <c r="G67" s="54"/>
      <c r="H67" s="52"/>
      <c r="I67" s="53"/>
      <c r="J67" s="53"/>
      <c r="K67" s="55"/>
      <c r="L67" s="56"/>
      <c r="M67" s="56"/>
      <c r="N67" s="57" t="str">
        <f>IF(I67="","",
IF(AND(Percentis!$I$7&gt;=B67,I67&gt;=9,M67="SIM",L67="SIM",OR(H67="Avaliação Regular",H67="Ponderação curricular")),"Excelente",
IF(AND(Percentis!$I$7&gt;=B67,I67&gt;=9,M67="SIM",H67="Ponderação curricular - DLR 17/2010/M"),"Excelente",
IF(AND(COUNTIF($N$4:N66,"Excelente")&lt;Percentis!$I$7,COUNTIF($N$4:N66,"Excelente")+COUNTIF($N$4:N66,"Muito Bom")&lt;Percentis!$J$7,I67&gt;=PERCENTILE($I$4:$I$153,0.75),OR(L67="SIM",AND(H67="Ponderação Curricular - DLR 17/2010/M",I67&gt;=9),AND(H67="Avaliação regular",H67="Ponderação Curricular",L67="SIM"))),"Excelente",
IF(AND(H67&lt;&gt;"Procedimento especial",H67&lt;&gt;"Bom administrativo",I67&gt;=8,M67="SIM",COUNTIF($N$4:N66,"Excelente")+COUNTIF($N$4:N66,"Muito Bom")&lt;Percentis!$J$7),"Muito Bom",
IF(AND(Percentis!$J$7&gt;=B67,I67&gt;=8,M67="SIM",OR(H67&lt;&gt;"Procedimento especial",H67="Bom administrativo")),"Muito Bom",
"Bom"))))))</f>
        <v/>
      </c>
      <c r="O67" s="20"/>
      <c r="Q67" s="22"/>
      <c r="R67" s="22"/>
      <c r="S67" s="22"/>
      <c r="T67" s="22"/>
      <c r="U67" s="22"/>
      <c r="V67" s="22"/>
      <c r="W67" s="22"/>
      <c r="X67" s="22"/>
      <c r="Y67" s="22"/>
      <c r="Z67" s="22"/>
      <c r="AA67" s="22"/>
      <c r="AB67" s="22"/>
      <c r="AC67" s="22"/>
      <c r="AD67" s="22"/>
      <c r="AE67" s="22"/>
      <c r="AF67" s="22"/>
      <c r="AG67" s="22"/>
      <c r="AH67" s="22"/>
      <c r="AI67" s="22"/>
      <c r="AJ67" s="22"/>
    </row>
    <row r="68" spans="2:36" s="21" customFormat="1" ht="26.25" customHeight="1" x14ac:dyDescent="0.3">
      <c r="B68" s="42">
        <v>65</v>
      </c>
      <c r="C68" s="52"/>
      <c r="D68" s="52"/>
      <c r="E68" s="53"/>
      <c r="F68" s="54"/>
      <c r="G68" s="54"/>
      <c r="H68" s="52"/>
      <c r="I68" s="53"/>
      <c r="J68" s="53"/>
      <c r="K68" s="55"/>
      <c r="L68" s="56"/>
      <c r="M68" s="56"/>
      <c r="N68" s="57" t="str">
        <f>IF(I68="","",
IF(AND(Percentis!$I$7&gt;=B68,I68&gt;=9,M68="SIM",L68="SIM",OR(H68="Avaliação Regular",H68="Ponderação curricular")),"Excelente",
IF(AND(Percentis!$I$7&gt;=B68,I68&gt;=9,M68="SIM",H68="Ponderação curricular - DLR 17/2010/M"),"Excelente",
IF(AND(COUNTIF($N$4:N67,"Excelente")&lt;Percentis!$I$7,COUNTIF($N$4:N67,"Excelente")+COUNTIF($N$4:N67,"Muito Bom")&lt;Percentis!$J$7,I68&gt;=PERCENTILE($I$4:$I$153,0.75),OR(L68="SIM",AND(H68="Ponderação Curricular - DLR 17/2010/M",I68&gt;=9),AND(H68="Avaliação regular",H68="Ponderação Curricular",L68="SIM"))),"Excelente",
IF(AND(H68&lt;&gt;"Procedimento especial",H68&lt;&gt;"Bom administrativo",I68&gt;=8,M68="SIM",COUNTIF($N$4:N67,"Excelente")+COUNTIF($N$4:N67,"Muito Bom")&lt;Percentis!$J$7),"Muito Bom",
IF(AND(Percentis!$J$7&gt;=B68,I68&gt;=8,M68="SIM",OR(H68&lt;&gt;"Procedimento especial",H68="Bom administrativo")),"Muito Bom",
"Bom"))))))</f>
        <v/>
      </c>
      <c r="O68" s="20"/>
      <c r="Q68" s="22"/>
      <c r="R68" s="22"/>
      <c r="S68" s="22"/>
      <c r="T68" s="22"/>
      <c r="U68" s="22"/>
      <c r="V68" s="22"/>
      <c r="W68" s="22"/>
      <c r="X68" s="22"/>
      <c r="Y68" s="22"/>
      <c r="Z68" s="22"/>
      <c r="AA68" s="22"/>
      <c r="AB68" s="22"/>
      <c r="AC68" s="22"/>
      <c r="AD68" s="22"/>
      <c r="AE68" s="22"/>
      <c r="AF68" s="22"/>
      <c r="AG68" s="22"/>
      <c r="AH68" s="22"/>
      <c r="AI68" s="22"/>
      <c r="AJ68" s="22"/>
    </row>
    <row r="69" spans="2:36" s="21" customFormat="1" ht="26.25" customHeight="1" x14ac:dyDescent="0.3">
      <c r="B69" s="42">
        <v>66</v>
      </c>
      <c r="C69" s="52"/>
      <c r="D69" s="52"/>
      <c r="E69" s="53"/>
      <c r="F69" s="54"/>
      <c r="G69" s="54"/>
      <c r="H69" s="52"/>
      <c r="I69" s="53"/>
      <c r="J69" s="53"/>
      <c r="K69" s="55"/>
      <c r="L69" s="56"/>
      <c r="M69" s="56"/>
      <c r="N69" s="57" t="str">
        <f>IF(I69="","",
IF(AND(Percentis!$I$7&gt;=B69,I69&gt;=9,M69="SIM",L69="SIM",OR(H69="Avaliação Regular",H69="Ponderação curricular")),"Excelente",
IF(AND(Percentis!$I$7&gt;=B69,I69&gt;=9,M69="SIM",H69="Ponderação curricular - DLR 17/2010/M"),"Excelente",
IF(AND(COUNTIF($N$4:N68,"Excelente")&lt;Percentis!$I$7,COUNTIF($N$4:N68,"Excelente")+COUNTIF($N$4:N68,"Muito Bom")&lt;Percentis!$J$7,I69&gt;=PERCENTILE($I$4:$I$153,0.75),OR(L69="SIM",AND(H69="Ponderação Curricular - DLR 17/2010/M",I69&gt;=9),AND(H69="Avaliação regular",H69="Ponderação Curricular",L69="SIM"))),"Excelente",
IF(AND(H69&lt;&gt;"Procedimento especial",H69&lt;&gt;"Bom administrativo",I69&gt;=8,M69="SIM",COUNTIF($N$4:N68,"Excelente")+COUNTIF($N$4:N68,"Muito Bom")&lt;Percentis!$J$7),"Muito Bom",
IF(AND(Percentis!$J$7&gt;=B69,I69&gt;=8,M69="SIM",OR(H69&lt;&gt;"Procedimento especial",H69="Bom administrativo")),"Muito Bom",
"Bom"))))))</f>
        <v/>
      </c>
      <c r="O69" s="20"/>
      <c r="Q69" s="22"/>
      <c r="R69" s="22"/>
      <c r="S69" s="22"/>
      <c r="T69" s="22"/>
      <c r="U69" s="22"/>
      <c r="V69" s="22"/>
      <c r="W69" s="22"/>
      <c r="X69" s="22"/>
      <c r="Y69" s="22"/>
      <c r="Z69" s="22"/>
      <c r="AA69" s="22"/>
      <c r="AB69" s="22"/>
      <c r="AC69" s="22"/>
      <c r="AD69" s="22"/>
      <c r="AE69" s="22"/>
      <c r="AF69" s="22"/>
      <c r="AG69" s="22"/>
      <c r="AH69" s="22"/>
      <c r="AI69" s="22"/>
      <c r="AJ69" s="22"/>
    </row>
    <row r="70" spans="2:36" s="21" customFormat="1" ht="26.25" customHeight="1" x14ac:dyDescent="0.3">
      <c r="B70" s="42">
        <v>67</v>
      </c>
      <c r="C70" s="52"/>
      <c r="D70" s="52"/>
      <c r="E70" s="53"/>
      <c r="F70" s="54"/>
      <c r="G70" s="54"/>
      <c r="H70" s="52"/>
      <c r="I70" s="53"/>
      <c r="J70" s="53"/>
      <c r="K70" s="55"/>
      <c r="L70" s="56"/>
      <c r="M70" s="56"/>
      <c r="N70" s="57" t="str">
        <f>IF(I70="","",
IF(AND(Percentis!$I$7&gt;=B70,I70&gt;=9,M70="SIM",L70="SIM",OR(H70="Avaliação Regular",H70="Ponderação curricular")),"Excelente",
IF(AND(Percentis!$I$7&gt;=B70,I70&gt;=9,M70="SIM",H70="Ponderação curricular - DLR 17/2010/M"),"Excelente",
IF(AND(COUNTIF($N$4:N69,"Excelente")&lt;Percentis!$I$7,COUNTIF($N$4:N69,"Excelente")+COUNTIF($N$4:N69,"Muito Bom")&lt;Percentis!$J$7,I70&gt;=PERCENTILE($I$4:$I$153,0.75),OR(L70="SIM",AND(H70="Ponderação Curricular - DLR 17/2010/M",I70&gt;=9),AND(H70="Avaliação regular",H70="Ponderação Curricular",L70="SIM"))),"Excelente",
IF(AND(H70&lt;&gt;"Procedimento especial",H70&lt;&gt;"Bom administrativo",I70&gt;=8,M70="SIM",COUNTIF($N$4:N69,"Excelente")+COUNTIF($N$4:N69,"Muito Bom")&lt;Percentis!$J$7),"Muito Bom",
IF(AND(Percentis!$J$7&gt;=B70,I70&gt;=8,M70="SIM",OR(H70&lt;&gt;"Procedimento especial",H70="Bom administrativo")),"Muito Bom",
"Bom"))))))</f>
        <v/>
      </c>
      <c r="O70" s="20"/>
      <c r="Q70" s="22"/>
      <c r="R70" s="22"/>
      <c r="S70" s="22"/>
      <c r="T70" s="22"/>
      <c r="U70" s="22"/>
      <c r="V70" s="22"/>
      <c r="W70" s="22"/>
      <c r="X70" s="22"/>
      <c r="Y70" s="22"/>
      <c r="Z70" s="22"/>
      <c r="AA70" s="22"/>
      <c r="AB70" s="22"/>
      <c r="AC70" s="22"/>
      <c r="AD70" s="22"/>
      <c r="AE70" s="22"/>
      <c r="AF70" s="22"/>
      <c r="AG70" s="22"/>
      <c r="AH70" s="22"/>
      <c r="AI70" s="22"/>
      <c r="AJ70" s="22"/>
    </row>
    <row r="71" spans="2:36" s="21" customFormat="1" ht="26.25" customHeight="1" x14ac:dyDescent="0.3">
      <c r="B71" s="42">
        <v>68</v>
      </c>
      <c r="C71" s="52"/>
      <c r="D71" s="52"/>
      <c r="E71" s="53"/>
      <c r="F71" s="54"/>
      <c r="G71" s="54"/>
      <c r="H71" s="52"/>
      <c r="I71" s="53"/>
      <c r="J71" s="53"/>
      <c r="K71" s="55"/>
      <c r="L71" s="56"/>
      <c r="M71" s="56"/>
      <c r="N71" s="57" t="str">
        <f>IF(I71="","",
IF(AND(Percentis!$I$7&gt;=B71,I71&gt;=9,M71="SIM",L71="SIM",OR(H71="Avaliação Regular",H71="Ponderação curricular")),"Excelente",
IF(AND(Percentis!$I$7&gt;=B71,I71&gt;=9,M71="SIM",H71="Ponderação curricular - DLR 17/2010/M"),"Excelente",
IF(AND(COUNTIF($N$4:N70,"Excelente")&lt;Percentis!$I$7,COUNTIF($N$4:N70,"Excelente")+COUNTIF($N$4:N70,"Muito Bom")&lt;Percentis!$J$7,I71&gt;=PERCENTILE($I$4:$I$153,0.75),OR(L71="SIM",AND(H71="Ponderação Curricular - DLR 17/2010/M",I71&gt;=9),AND(H71="Avaliação regular",H71="Ponderação Curricular",L71="SIM"))),"Excelente",
IF(AND(H71&lt;&gt;"Procedimento especial",H71&lt;&gt;"Bom administrativo",I71&gt;=8,M71="SIM",COUNTIF($N$4:N70,"Excelente")+COUNTIF($N$4:N70,"Muito Bom")&lt;Percentis!$J$7),"Muito Bom",
IF(AND(Percentis!$J$7&gt;=B71,I71&gt;=8,M71="SIM",OR(H71&lt;&gt;"Procedimento especial",H71="Bom administrativo")),"Muito Bom",
"Bom"))))))</f>
        <v/>
      </c>
      <c r="O71" s="20"/>
      <c r="Q71" s="22"/>
      <c r="R71" s="22"/>
      <c r="S71" s="22"/>
      <c r="T71" s="22"/>
      <c r="U71" s="22"/>
      <c r="V71" s="22"/>
      <c r="W71" s="22"/>
      <c r="X71" s="22"/>
      <c r="Y71" s="22"/>
      <c r="Z71" s="22"/>
      <c r="AA71" s="22"/>
      <c r="AB71" s="22"/>
      <c r="AC71" s="22"/>
      <c r="AD71" s="22"/>
      <c r="AE71" s="22"/>
      <c r="AF71" s="22"/>
      <c r="AG71" s="22"/>
      <c r="AH71" s="22"/>
      <c r="AI71" s="22"/>
      <c r="AJ71" s="22"/>
    </row>
    <row r="72" spans="2:36" s="21" customFormat="1" ht="26.25" customHeight="1" x14ac:dyDescent="0.3">
      <c r="B72" s="42">
        <v>69</v>
      </c>
      <c r="C72" s="52"/>
      <c r="D72" s="52"/>
      <c r="E72" s="53"/>
      <c r="F72" s="54"/>
      <c r="G72" s="54"/>
      <c r="H72" s="52"/>
      <c r="I72" s="53"/>
      <c r="J72" s="53"/>
      <c r="K72" s="55"/>
      <c r="L72" s="56"/>
      <c r="M72" s="56"/>
      <c r="N72" s="57" t="str">
        <f>IF(I72="","",
IF(AND(Percentis!$I$7&gt;=B72,I72&gt;=9,M72="SIM",L72="SIM",OR(H72="Avaliação Regular",H72="Ponderação curricular")),"Excelente",
IF(AND(Percentis!$I$7&gt;=B72,I72&gt;=9,M72="SIM",H72="Ponderação curricular - DLR 17/2010/M"),"Excelente",
IF(AND(COUNTIF($N$4:N71,"Excelente")&lt;Percentis!$I$7,COUNTIF($N$4:N71,"Excelente")+COUNTIF($N$4:N71,"Muito Bom")&lt;Percentis!$J$7,I72&gt;=PERCENTILE($I$4:$I$153,0.75),OR(L72="SIM",AND(H72="Ponderação Curricular - DLR 17/2010/M",I72&gt;=9),AND(H72="Avaliação regular",H72="Ponderação Curricular",L72="SIM"))),"Excelente",
IF(AND(H72&lt;&gt;"Procedimento especial",H72&lt;&gt;"Bom administrativo",I72&gt;=8,M72="SIM",COUNTIF($N$4:N71,"Excelente")+COUNTIF($N$4:N71,"Muito Bom")&lt;Percentis!$J$7),"Muito Bom",
IF(AND(Percentis!$J$7&gt;=B72,I72&gt;=8,M72="SIM",OR(H72&lt;&gt;"Procedimento especial",H72="Bom administrativo")),"Muito Bom",
"Bom"))))))</f>
        <v/>
      </c>
      <c r="O72" s="20"/>
      <c r="Q72" s="22"/>
      <c r="R72" s="22"/>
      <c r="S72" s="22"/>
      <c r="T72" s="22"/>
      <c r="U72" s="22"/>
      <c r="V72" s="22"/>
      <c r="W72" s="22"/>
      <c r="X72" s="22"/>
      <c r="Y72" s="22"/>
      <c r="Z72" s="22"/>
      <c r="AA72" s="22"/>
      <c r="AB72" s="22"/>
      <c r="AC72" s="22"/>
      <c r="AD72" s="22"/>
      <c r="AE72" s="22"/>
      <c r="AF72" s="22"/>
      <c r="AG72" s="22"/>
      <c r="AH72" s="22"/>
      <c r="AI72" s="22"/>
      <c r="AJ72" s="22"/>
    </row>
    <row r="73" spans="2:36" s="21" customFormat="1" ht="26.25" customHeight="1" x14ac:dyDescent="0.3">
      <c r="B73" s="42">
        <v>70</v>
      </c>
      <c r="C73" s="52"/>
      <c r="D73" s="52"/>
      <c r="E73" s="53"/>
      <c r="F73" s="54"/>
      <c r="G73" s="54"/>
      <c r="H73" s="52"/>
      <c r="I73" s="53"/>
      <c r="J73" s="53"/>
      <c r="K73" s="55"/>
      <c r="L73" s="56"/>
      <c r="M73" s="56"/>
      <c r="N73" s="57" t="str">
        <f>IF(I73="","",
IF(AND(Percentis!$I$7&gt;=B73,I73&gt;=9,M73="SIM",L73="SIM",OR(H73="Avaliação Regular",H73="Ponderação curricular")),"Excelente",
IF(AND(Percentis!$I$7&gt;=B73,I73&gt;=9,M73="SIM",H73="Ponderação curricular - DLR 17/2010/M"),"Excelente",
IF(AND(COUNTIF($N$4:N72,"Excelente")&lt;Percentis!$I$7,COUNTIF($N$4:N72,"Excelente")+COUNTIF($N$4:N72,"Muito Bom")&lt;Percentis!$J$7,I73&gt;=PERCENTILE($I$4:$I$153,0.75),OR(L73="SIM",AND(H73="Ponderação Curricular - DLR 17/2010/M",I73&gt;=9),AND(H73="Avaliação regular",H73="Ponderação Curricular",L73="SIM"))),"Excelente",
IF(AND(H73&lt;&gt;"Procedimento especial",H73&lt;&gt;"Bom administrativo",I73&gt;=8,M73="SIM",COUNTIF($N$4:N72,"Excelente")+COUNTIF($N$4:N72,"Muito Bom")&lt;Percentis!$J$7),"Muito Bom",
IF(AND(Percentis!$J$7&gt;=B73,I73&gt;=8,M73="SIM",OR(H73&lt;&gt;"Procedimento especial",H73="Bom administrativo")),"Muito Bom",
"Bom"))))))</f>
        <v/>
      </c>
      <c r="O73" s="20"/>
      <c r="Q73" s="22"/>
      <c r="R73" s="22"/>
      <c r="S73" s="22"/>
      <c r="T73" s="22"/>
      <c r="U73" s="22"/>
      <c r="V73" s="22"/>
      <c r="W73" s="22"/>
      <c r="X73" s="22"/>
      <c r="Y73" s="22"/>
      <c r="Z73" s="22"/>
      <c r="AA73" s="22"/>
      <c r="AB73" s="22"/>
      <c r="AC73" s="22"/>
      <c r="AD73" s="22"/>
      <c r="AE73" s="22"/>
      <c r="AF73" s="22"/>
      <c r="AG73" s="22"/>
      <c r="AH73" s="22"/>
      <c r="AI73" s="22"/>
      <c r="AJ73" s="22"/>
    </row>
    <row r="74" spans="2:36" s="21" customFormat="1" ht="26.25" customHeight="1" x14ac:dyDescent="0.3">
      <c r="B74" s="42">
        <v>71</v>
      </c>
      <c r="C74" s="52"/>
      <c r="D74" s="52"/>
      <c r="E74" s="53"/>
      <c r="F74" s="54"/>
      <c r="G74" s="54"/>
      <c r="H74" s="52"/>
      <c r="I74" s="53"/>
      <c r="J74" s="53"/>
      <c r="K74" s="55"/>
      <c r="L74" s="56"/>
      <c r="M74" s="56"/>
      <c r="N74" s="57" t="str">
        <f>IF(I74="","",
IF(AND(Percentis!$I$7&gt;=B74,I74&gt;=9,M74="SIM",L74="SIM",OR(H74="Avaliação Regular",H74="Ponderação curricular")),"Excelente",
IF(AND(Percentis!$I$7&gt;=B74,I74&gt;=9,M74="SIM",H74="Ponderação curricular - DLR 17/2010/M"),"Excelente",
IF(AND(COUNTIF($N$4:N73,"Excelente")&lt;Percentis!$I$7,COUNTIF($N$4:N73,"Excelente")+COUNTIF($N$4:N73,"Muito Bom")&lt;Percentis!$J$7,I74&gt;=PERCENTILE($I$4:$I$153,0.75),OR(L74="SIM",AND(H74="Ponderação Curricular - DLR 17/2010/M",I74&gt;=9),AND(H74="Avaliação regular",H74="Ponderação Curricular",L74="SIM"))),"Excelente",
IF(AND(H74&lt;&gt;"Procedimento especial",H74&lt;&gt;"Bom administrativo",I74&gt;=8,M74="SIM",COUNTIF($N$4:N73,"Excelente")+COUNTIF($N$4:N73,"Muito Bom")&lt;Percentis!$J$7),"Muito Bom",
IF(AND(Percentis!$J$7&gt;=B74,I74&gt;=8,M74="SIM",OR(H74&lt;&gt;"Procedimento especial",H74="Bom administrativo")),"Muito Bom",
"Bom"))))))</f>
        <v/>
      </c>
      <c r="O74" s="20"/>
      <c r="Q74" s="22"/>
      <c r="R74" s="22"/>
      <c r="S74" s="22"/>
      <c r="T74" s="22"/>
      <c r="U74" s="22"/>
      <c r="V74" s="22"/>
      <c r="W74" s="22"/>
      <c r="X74" s="22"/>
      <c r="Y74" s="22"/>
      <c r="Z74" s="22"/>
      <c r="AA74" s="22"/>
      <c r="AB74" s="22"/>
      <c r="AC74" s="22"/>
      <c r="AD74" s="22"/>
      <c r="AE74" s="22"/>
      <c r="AF74" s="22"/>
      <c r="AG74" s="22"/>
      <c r="AH74" s="22"/>
      <c r="AI74" s="22"/>
      <c r="AJ74" s="22"/>
    </row>
    <row r="75" spans="2:36" s="21" customFormat="1" ht="26.25" customHeight="1" x14ac:dyDescent="0.3">
      <c r="B75" s="42">
        <v>72</v>
      </c>
      <c r="C75" s="52"/>
      <c r="D75" s="52"/>
      <c r="E75" s="53"/>
      <c r="F75" s="54"/>
      <c r="G75" s="54"/>
      <c r="H75" s="52"/>
      <c r="I75" s="53"/>
      <c r="J75" s="53"/>
      <c r="K75" s="55"/>
      <c r="L75" s="56"/>
      <c r="M75" s="56"/>
      <c r="N75" s="57" t="str">
        <f>IF(I75="","",
IF(AND(Percentis!$I$7&gt;=B75,I75&gt;=9,M75="SIM",L75="SIM",OR(H75="Avaliação Regular",H75="Ponderação curricular")),"Excelente",
IF(AND(Percentis!$I$7&gt;=B75,I75&gt;=9,M75="SIM",H75="Ponderação curricular - DLR 17/2010/M"),"Excelente",
IF(AND(COUNTIF($N$4:N74,"Excelente")&lt;Percentis!$I$7,COUNTIF($N$4:N74,"Excelente")+COUNTIF($N$4:N74,"Muito Bom")&lt;Percentis!$J$7,I75&gt;=PERCENTILE($I$4:$I$153,0.75),OR(L75="SIM",AND(H75="Ponderação Curricular - DLR 17/2010/M",I75&gt;=9),AND(H75="Avaliação regular",H75="Ponderação Curricular",L75="SIM"))),"Excelente",
IF(AND(H75&lt;&gt;"Procedimento especial",H75&lt;&gt;"Bom administrativo",I75&gt;=8,M75="SIM",COUNTIF($N$4:N74,"Excelente")+COUNTIF($N$4:N74,"Muito Bom")&lt;Percentis!$J$7),"Muito Bom",
IF(AND(Percentis!$J$7&gt;=B75,I75&gt;=8,M75="SIM",OR(H75&lt;&gt;"Procedimento especial",H75="Bom administrativo")),"Muito Bom",
"Bom"))))))</f>
        <v/>
      </c>
      <c r="O75" s="20"/>
      <c r="Q75" s="22"/>
      <c r="R75" s="22"/>
      <c r="S75" s="22"/>
      <c r="T75" s="22"/>
      <c r="U75" s="22"/>
      <c r="V75" s="22"/>
      <c r="W75" s="22"/>
      <c r="X75" s="22"/>
      <c r="Y75" s="22"/>
      <c r="Z75" s="22"/>
      <c r="AA75" s="22"/>
      <c r="AB75" s="22"/>
      <c r="AC75" s="22"/>
      <c r="AD75" s="22"/>
      <c r="AE75" s="22"/>
      <c r="AF75" s="22"/>
      <c r="AG75" s="22"/>
      <c r="AH75" s="22"/>
      <c r="AI75" s="22"/>
      <c r="AJ75" s="22"/>
    </row>
    <row r="76" spans="2:36" s="21" customFormat="1" ht="26.25" customHeight="1" x14ac:dyDescent="0.3">
      <c r="B76" s="42">
        <v>73</v>
      </c>
      <c r="C76" s="52"/>
      <c r="D76" s="52"/>
      <c r="E76" s="53"/>
      <c r="F76" s="54"/>
      <c r="G76" s="54"/>
      <c r="H76" s="52"/>
      <c r="I76" s="53"/>
      <c r="J76" s="53"/>
      <c r="K76" s="55"/>
      <c r="L76" s="56"/>
      <c r="M76" s="56"/>
      <c r="N76" s="57" t="str">
        <f>IF(I76="","",
IF(AND(Percentis!$I$7&gt;=B76,I76&gt;=9,M76="SIM",L76="SIM",OR(H76="Avaliação Regular",H76="Ponderação curricular")),"Excelente",
IF(AND(Percentis!$I$7&gt;=B76,I76&gt;=9,M76="SIM",H76="Ponderação curricular - DLR 17/2010/M"),"Excelente",
IF(AND(COUNTIF($N$4:N75,"Excelente")&lt;Percentis!$I$7,COUNTIF($N$4:N75,"Excelente")+COUNTIF($N$4:N75,"Muito Bom")&lt;Percentis!$J$7,I76&gt;=PERCENTILE($I$4:$I$153,0.75),OR(L76="SIM",AND(H76="Ponderação Curricular - DLR 17/2010/M",I76&gt;=9),AND(H76="Avaliação regular",H76="Ponderação Curricular",L76="SIM"))),"Excelente",
IF(AND(H76&lt;&gt;"Procedimento especial",H76&lt;&gt;"Bom administrativo",I76&gt;=8,M76="SIM",COUNTIF($N$4:N75,"Excelente")+COUNTIF($N$4:N75,"Muito Bom")&lt;Percentis!$J$7),"Muito Bom",
IF(AND(Percentis!$J$7&gt;=B76,I76&gt;=8,M76="SIM",OR(H76&lt;&gt;"Procedimento especial",H76="Bom administrativo")),"Muito Bom",
"Bom"))))))</f>
        <v/>
      </c>
      <c r="O76" s="20"/>
      <c r="Q76" s="22"/>
      <c r="R76" s="22"/>
      <c r="S76" s="22"/>
      <c r="T76" s="22"/>
      <c r="U76" s="22"/>
      <c r="V76" s="22"/>
      <c r="W76" s="22"/>
      <c r="X76" s="22"/>
      <c r="Y76" s="22"/>
      <c r="Z76" s="22"/>
      <c r="AA76" s="22"/>
      <c r="AB76" s="22"/>
      <c r="AC76" s="22"/>
      <c r="AD76" s="22"/>
      <c r="AE76" s="22"/>
      <c r="AF76" s="22"/>
      <c r="AG76" s="22"/>
      <c r="AH76" s="22"/>
      <c r="AI76" s="22"/>
      <c r="AJ76" s="22"/>
    </row>
    <row r="77" spans="2:36" s="21" customFormat="1" ht="26.25" customHeight="1" x14ac:dyDescent="0.3">
      <c r="B77" s="42">
        <v>74</v>
      </c>
      <c r="C77" s="52"/>
      <c r="D77" s="52"/>
      <c r="E77" s="53"/>
      <c r="F77" s="54"/>
      <c r="G77" s="54"/>
      <c r="H77" s="52"/>
      <c r="I77" s="53"/>
      <c r="J77" s="53"/>
      <c r="K77" s="55"/>
      <c r="L77" s="56"/>
      <c r="M77" s="56"/>
      <c r="N77" s="57" t="str">
        <f>IF(I77="","",
IF(AND(Percentis!$I$7&gt;=B77,I77&gt;=9,M77="SIM",L77="SIM",OR(H77="Avaliação Regular",H77="Ponderação curricular")),"Excelente",
IF(AND(Percentis!$I$7&gt;=B77,I77&gt;=9,M77="SIM",H77="Ponderação curricular - DLR 17/2010/M"),"Excelente",
IF(AND(COUNTIF($N$4:N76,"Excelente")&lt;Percentis!$I$7,COUNTIF($N$4:N76,"Excelente")+COUNTIF($N$4:N76,"Muito Bom")&lt;Percentis!$J$7,I77&gt;=PERCENTILE($I$4:$I$153,0.75),OR(L77="SIM",AND(H77="Ponderação Curricular - DLR 17/2010/M",I77&gt;=9),AND(H77="Avaliação regular",H77="Ponderação Curricular",L77="SIM"))),"Excelente",
IF(AND(H77&lt;&gt;"Procedimento especial",H77&lt;&gt;"Bom administrativo",I77&gt;=8,M77="SIM",COUNTIF($N$4:N76,"Excelente")+COUNTIF($N$4:N76,"Muito Bom")&lt;Percentis!$J$7),"Muito Bom",
IF(AND(Percentis!$J$7&gt;=B77,I77&gt;=8,M77="SIM",OR(H77&lt;&gt;"Procedimento especial",H77="Bom administrativo")),"Muito Bom",
"Bom"))))))</f>
        <v/>
      </c>
      <c r="O77" s="20"/>
      <c r="Q77" s="22"/>
      <c r="R77" s="22"/>
      <c r="S77" s="22"/>
      <c r="T77" s="22"/>
      <c r="U77" s="22"/>
      <c r="V77" s="22"/>
      <c r="W77" s="22"/>
      <c r="X77" s="22"/>
      <c r="Y77" s="22"/>
      <c r="Z77" s="22"/>
      <c r="AA77" s="22"/>
      <c r="AB77" s="22"/>
      <c r="AC77" s="22"/>
      <c r="AD77" s="22"/>
      <c r="AE77" s="22"/>
      <c r="AF77" s="22"/>
      <c r="AG77" s="22"/>
      <c r="AH77" s="22"/>
      <c r="AI77" s="22"/>
      <c r="AJ77" s="22"/>
    </row>
    <row r="78" spans="2:36" s="21" customFormat="1" ht="26.25" customHeight="1" x14ac:dyDescent="0.3">
      <c r="B78" s="42">
        <v>75</v>
      </c>
      <c r="C78" s="52"/>
      <c r="D78" s="52"/>
      <c r="E78" s="53"/>
      <c r="F78" s="54"/>
      <c r="G78" s="54"/>
      <c r="H78" s="52"/>
      <c r="I78" s="53"/>
      <c r="J78" s="53"/>
      <c r="K78" s="55"/>
      <c r="L78" s="56"/>
      <c r="M78" s="56"/>
      <c r="N78" s="57" t="str">
        <f>IF(I78="","",
IF(AND(Percentis!$I$7&gt;=B78,I78&gt;=9,M78="SIM",L78="SIM",OR(H78="Avaliação Regular",H78="Ponderação curricular")),"Excelente",
IF(AND(Percentis!$I$7&gt;=B78,I78&gt;=9,M78="SIM",H78="Ponderação curricular - DLR 17/2010/M"),"Excelente",
IF(AND(COUNTIF($N$4:N77,"Excelente")&lt;Percentis!$I$7,COUNTIF($N$4:N77,"Excelente")+COUNTIF($N$4:N77,"Muito Bom")&lt;Percentis!$J$7,I78&gt;=PERCENTILE($I$4:$I$153,0.75),OR(L78="SIM",AND(H78="Ponderação Curricular - DLR 17/2010/M",I78&gt;=9),AND(H78="Avaliação regular",H78="Ponderação Curricular",L78="SIM"))),"Excelente",
IF(AND(H78&lt;&gt;"Procedimento especial",H78&lt;&gt;"Bom administrativo",I78&gt;=8,M78="SIM",COUNTIF($N$4:N77,"Excelente")+COUNTIF($N$4:N77,"Muito Bom")&lt;Percentis!$J$7),"Muito Bom",
IF(AND(Percentis!$J$7&gt;=B78,I78&gt;=8,M78="SIM",OR(H78&lt;&gt;"Procedimento especial",H78="Bom administrativo")),"Muito Bom",
"Bom"))))))</f>
        <v/>
      </c>
      <c r="O78" s="20"/>
      <c r="Q78" s="22"/>
      <c r="R78" s="22"/>
      <c r="S78" s="22"/>
      <c r="T78" s="22"/>
      <c r="U78" s="22"/>
      <c r="V78" s="22"/>
      <c r="W78" s="22"/>
      <c r="X78" s="22"/>
      <c r="Y78" s="22"/>
      <c r="Z78" s="22"/>
      <c r="AA78" s="22"/>
      <c r="AB78" s="22"/>
      <c r="AC78" s="22"/>
      <c r="AD78" s="22"/>
      <c r="AE78" s="22"/>
      <c r="AF78" s="22"/>
      <c r="AG78" s="22"/>
      <c r="AH78" s="22"/>
      <c r="AI78" s="22"/>
      <c r="AJ78" s="22"/>
    </row>
    <row r="79" spans="2:36" s="21" customFormat="1" ht="26.25" customHeight="1" x14ac:dyDescent="0.3">
      <c r="B79" s="42">
        <v>76</v>
      </c>
      <c r="C79" s="52"/>
      <c r="D79" s="52"/>
      <c r="E79" s="53"/>
      <c r="F79" s="54"/>
      <c r="G79" s="54"/>
      <c r="H79" s="52"/>
      <c r="I79" s="53"/>
      <c r="J79" s="53"/>
      <c r="K79" s="55"/>
      <c r="L79" s="56"/>
      <c r="M79" s="56"/>
      <c r="N79" s="57" t="str">
        <f>IF(I79="","",
IF(AND(Percentis!$I$7&gt;=B79,I79&gt;=9,M79="SIM",L79="SIM",OR(H79="Avaliação Regular",H79="Ponderação curricular")),"Excelente",
IF(AND(Percentis!$I$7&gt;=B79,I79&gt;=9,M79="SIM",H79="Ponderação curricular - DLR 17/2010/M"),"Excelente",
IF(AND(COUNTIF($N$4:N78,"Excelente")&lt;Percentis!$I$7,COUNTIF($N$4:N78,"Excelente")+COUNTIF($N$4:N78,"Muito Bom")&lt;Percentis!$J$7,I79&gt;=PERCENTILE($I$4:$I$153,0.75),OR(L79="SIM",AND(H79="Ponderação Curricular - DLR 17/2010/M",I79&gt;=9),AND(H79="Avaliação regular",H79="Ponderação Curricular",L79="SIM"))),"Excelente",
IF(AND(H79&lt;&gt;"Procedimento especial",H79&lt;&gt;"Bom administrativo",I79&gt;=8,M79="SIM",COUNTIF($N$4:N78,"Excelente")+COUNTIF($N$4:N78,"Muito Bom")&lt;Percentis!$J$7),"Muito Bom",
IF(AND(Percentis!$J$7&gt;=B79,I79&gt;=8,M79="SIM",OR(H79&lt;&gt;"Procedimento especial",H79="Bom administrativo")),"Muito Bom",
"Bom"))))))</f>
        <v/>
      </c>
      <c r="O79" s="20"/>
      <c r="Q79" s="22"/>
      <c r="R79" s="22"/>
      <c r="S79" s="22"/>
      <c r="T79" s="22"/>
      <c r="U79" s="22"/>
      <c r="V79" s="22"/>
      <c r="W79" s="22"/>
      <c r="X79" s="22"/>
      <c r="Y79" s="22"/>
      <c r="Z79" s="22"/>
      <c r="AA79" s="22"/>
      <c r="AB79" s="22"/>
      <c r="AC79" s="22"/>
      <c r="AD79" s="22"/>
      <c r="AE79" s="22"/>
      <c r="AF79" s="22"/>
      <c r="AG79" s="22"/>
      <c r="AH79" s="22"/>
      <c r="AI79" s="22"/>
      <c r="AJ79" s="22"/>
    </row>
    <row r="80" spans="2:36" s="21" customFormat="1" ht="26.25" customHeight="1" x14ac:dyDescent="0.3">
      <c r="B80" s="42">
        <v>77</v>
      </c>
      <c r="C80" s="52"/>
      <c r="D80" s="52"/>
      <c r="E80" s="53"/>
      <c r="F80" s="54"/>
      <c r="G80" s="54"/>
      <c r="H80" s="52"/>
      <c r="I80" s="53"/>
      <c r="J80" s="53"/>
      <c r="K80" s="55"/>
      <c r="L80" s="56"/>
      <c r="M80" s="56"/>
      <c r="N80" s="57" t="str">
        <f>IF(I80="","",
IF(AND(Percentis!$I$7&gt;=B80,I80&gt;=9,M80="SIM",L80="SIM",OR(H80="Avaliação Regular",H80="Ponderação curricular")),"Excelente",
IF(AND(Percentis!$I$7&gt;=B80,I80&gt;=9,M80="SIM",H80="Ponderação curricular - DLR 17/2010/M"),"Excelente",
IF(AND(COUNTIF($N$4:N79,"Excelente")&lt;Percentis!$I$7,COUNTIF($N$4:N79,"Excelente")+COUNTIF($N$4:N79,"Muito Bom")&lt;Percentis!$J$7,I80&gt;=PERCENTILE($I$4:$I$153,0.75),OR(L80="SIM",AND(H80="Ponderação Curricular - DLR 17/2010/M",I80&gt;=9),AND(H80="Avaliação regular",H80="Ponderação Curricular",L80="SIM"))),"Excelente",
IF(AND(H80&lt;&gt;"Procedimento especial",H80&lt;&gt;"Bom administrativo",I80&gt;=8,M80="SIM",COUNTIF($N$4:N79,"Excelente")+COUNTIF($N$4:N79,"Muito Bom")&lt;Percentis!$J$7),"Muito Bom",
IF(AND(Percentis!$J$7&gt;=B80,I80&gt;=8,M80="SIM",OR(H80&lt;&gt;"Procedimento especial",H80="Bom administrativo")),"Muito Bom",
"Bom"))))))</f>
        <v/>
      </c>
      <c r="O80" s="20"/>
      <c r="Q80" s="22"/>
      <c r="R80" s="22"/>
      <c r="S80" s="22"/>
      <c r="T80" s="22"/>
      <c r="U80" s="22"/>
      <c r="V80" s="22"/>
      <c r="W80" s="22"/>
      <c r="X80" s="22"/>
      <c r="Y80" s="22"/>
      <c r="Z80" s="22"/>
      <c r="AA80" s="22"/>
      <c r="AB80" s="22"/>
      <c r="AC80" s="22"/>
      <c r="AD80" s="22"/>
      <c r="AE80" s="22"/>
      <c r="AF80" s="22"/>
      <c r="AG80" s="22"/>
      <c r="AH80" s="22"/>
      <c r="AI80" s="22"/>
      <c r="AJ80" s="22"/>
    </row>
    <row r="81" spans="2:36" s="21" customFormat="1" ht="26.25" customHeight="1" x14ac:dyDescent="0.3">
      <c r="B81" s="42">
        <v>78</v>
      </c>
      <c r="C81" s="52"/>
      <c r="D81" s="52"/>
      <c r="E81" s="53"/>
      <c r="F81" s="54"/>
      <c r="G81" s="54"/>
      <c r="H81" s="52"/>
      <c r="I81" s="53"/>
      <c r="J81" s="53"/>
      <c r="K81" s="55"/>
      <c r="L81" s="56"/>
      <c r="M81" s="56"/>
      <c r="N81" s="57" t="str">
        <f>IF(I81="","",
IF(AND(Percentis!$I$7&gt;=B81,I81&gt;=9,M81="SIM",L81="SIM",OR(H81="Avaliação Regular",H81="Ponderação curricular")),"Excelente",
IF(AND(Percentis!$I$7&gt;=B81,I81&gt;=9,M81="SIM",H81="Ponderação curricular - DLR 17/2010/M"),"Excelente",
IF(AND(COUNTIF($N$4:N80,"Excelente")&lt;Percentis!$I$7,COUNTIF($N$4:N80,"Excelente")+COUNTIF($N$4:N80,"Muito Bom")&lt;Percentis!$J$7,I81&gt;=PERCENTILE($I$4:$I$153,0.75),OR(L81="SIM",AND(H81="Ponderação Curricular - DLR 17/2010/M",I81&gt;=9),AND(H81="Avaliação regular",H81="Ponderação Curricular",L81="SIM"))),"Excelente",
IF(AND(H81&lt;&gt;"Procedimento especial",H81&lt;&gt;"Bom administrativo",I81&gt;=8,M81="SIM",COUNTIF($N$4:N80,"Excelente")+COUNTIF($N$4:N80,"Muito Bom")&lt;Percentis!$J$7),"Muito Bom",
IF(AND(Percentis!$J$7&gt;=B81,I81&gt;=8,M81="SIM",OR(H81&lt;&gt;"Procedimento especial",H81="Bom administrativo")),"Muito Bom",
"Bom"))))))</f>
        <v/>
      </c>
      <c r="O81" s="20"/>
      <c r="Q81" s="22"/>
      <c r="R81" s="22"/>
      <c r="S81" s="22"/>
      <c r="T81" s="22"/>
      <c r="U81" s="22"/>
      <c r="V81" s="22"/>
      <c r="W81" s="22"/>
      <c r="X81" s="22"/>
      <c r="Y81" s="22"/>
      <c r="Z81" s="22"/>
      <c r="AA81" s="22"/>
      <c r="AB81" s="22"/>
      <c r="AC81" s="22"/>
      <c r="AD81" s="22"/>
      <c r="AE81" s="22"/>
      <c r="AF81" s="22"/>
      <c r="AG81" s="22"/>
      <c r="AH81" s="22"/>
      <c r="AI81" s="22"/>
      <c r="AJ81" s="22"/>
    </row>
    <row r="82" spans="2:36" s="21" customFormat="1" ht="26.25" customHeight="1" x14ac:dyDescent="0.3">
      <c r="B82" s="42">
        <v>79</v>
      </c>
      <c r="C82" s="52"/>
      <c r="D82" s="52"/>
      <c r="E82" s="53"/>
      <c r="F82" s="54"/>
      <c r="G82" s="54"/>
      <c r="H82" s="52"/>
      <c r="I82" s="53"/>
      <c r="J82" s="53"/>
      <c r="K82" s="55"/>
      <c r="L82" s="56"/>
      <c r="M82" s="56"/>
      <c r="N82" s="57" t="str">
        <f>IF(I82="","",
IF(AND(Percentis!$I$7&gt;=B82,I82&gt;=9,M82="SIM",L82="SIM",OR(H82="Avaliação Regular",H82="Ponderação curricular")),"Excelente",
IF(AND(Percentis!$I$7&gt;=B82,I82&gt;=9,M82="SIM",H82="Ponderação curricular - DLR 17/2010/M"),"Excelente",
IF(AND(COUNTIF($N$4:N81,"Excelente")&lt;Percentis!$I$7,COUNTIF($N$4:N81,"Excelente")+COUNTIF($N$4:N81,"Muito Bom")&lt;Percentis!$J$7,I82&gt;=PERCENTILE($I$4:$I$153,0.75),OR(L82="SIM",AND(H82="Ponderação Curricular - DLR 17/2010/M",I82&gt;=9),AND(H82="Avaliação regular",H82="Ponderação Curricular",L82="SIM"))),"Excelente",
IF(AND(H82&lt;&gt;"Procedimento especial",H82&lt;&gt;"Bom administrativo",I82&gt;=8,M82="SIM",COUNTIF($N$4:N81,"Excelente")+COUNTIF($N$4:N81,"Muito Bom")&lt;Percentis!$J$7),"Muito Bom",
IF(AND(Percentis!$J$7&gt;=B82,I82&gt;=8,M82="SIM",OR(H82&lt;&gt;"Procedimento especial",H82="Bom administrativo")),"Muito Bom",
"Bom"))))))</f>
        <v/>
      </c>
      <c r="O82" s="20"/>
      <c r="Q82" s="22"/>
      <c r="R82" s="22"/>
      <c r="S82" s="22"/>
      <c r="T82" s="22"/>
      <c r="U82" s="22"/>
      <c r="V82" s="22"/>
      <c r="W82" s="22"/>
      <c r="X82" s="22"/>
      <c r="Y82" s="22"/>
      <c r="Z82" s="22"/>
      <c r="AA82" s="22"/>
      <c r="AB82" s="22"/>
      <c r="AC82" s="22"/>
      <c r="AD82" s="22"/>
      <c r="AE82" s="22"/>
      <c r="AF82" s="22"/>
      <c r="AG82" s="22"/>
      <c r="AH82" s="22"/>
      <c r="AI82" s="22"/>
      <c r="AJ82" s="22"/>
    </row>
    <row r="83" spans="2:36" s="21" customFormat="1" ht="26.25" customHeight="1" x14ac:dyDescent="0.3">
      <c r="B83" s="42">
        <v>80</v>
      </c>
      <c r="C83" s="52"/>
      <c r="D83" s="52"/>
      <c r="E83" s="53"/>
      <c r="F83" s="54"/>
      <c r="G83" s="54"/>
      <c r="H83" s="52"/>
      <c r="I83" s="53"/>
      <c r="J83" s="53"/>
      <c r="K83" s="55"/>
      <c r="L83" s="56"/>
      <c r="M83" s="56"/>
      <c r="N83" s="57" t="str">
        <f>IF(I83="","",
IF(AND(Percentis!$I$7&gt;=B83,I83&gt;=9,M83="SIM",L83="SIM",OR(H83="Avaliação Regular",H83="Ponderação curricular")),"Excelente",
IF(AND(Percentis!$I$7&gt;=B83,I83&gt;=9,M83="SIM",H83="Ponderação curricular - DLR 17/2010/M"),"Excelente",
IF(AND(COUNTIF($N$4:N82,"Excelente")&lt;Percentis!$I$7,COUNTIF($N$4:N82,"Excelente")+COUNTIF($N$4:N82,"Muito Bom")&lt;Percentis!$J$7,I83&gt;=PERCENTILE($I$4:$I$153,0.75),OR(L83="SIM",AND(H83="Ponderação Curricular - DLR 17/2010/M",I83&gt;=9),AND(H83="Avaliação regular",H83="Ponderação Curricular",L83="SIM"))),"Excelente",
IF(AND(H83&lt;&gt;"Procedimento especial",H83&lt;&gt;"Bom administrativo",I83&gt;=8,M83="SIM",COUNTIF($N$4:N82,"Excelente")+COUNTIF($N$4:N82,"Muito Bom")&lt;Percentis!$J$7),"Muito Bom",
IF(AND(Percentis!$J$7&gt;=B83,I83&gt;=8,M83="SIM",OR(H83&lt;&gt;"Procedimento especial",H83="Bom administrativo")),"Muito Bom",
"Bom"))))))</f>
        <v/>
      </c>
      <c r="O83" s="20"/>
      <c r="Q83" s="22"/>
      <c r="R83" s="22"/>
      <c r="S83" s="22"/>
      <c r="T83" s="22"/>
      <c r="U83" s="22"/>
      <c r="V83" s="22"/>
      <c r="W83" s="22"/>
      <c r="X83" s="22"/>
      <c r="Y83" s="22"/>
      <c r="Z83" s="22"/>
      <c r="AA83" s="22"/>
      <c r="AB83" s="22"/>
      <c r="AC83" s="22"/>
      <c r="AD83" s="22"/>
      <c r="AE83" s="22"/>
      <c r="AF83" s="22"/>
      <c r="AG83" s="22"/>
      <c r="AH83" s="22"/>
      <c r="AI83" s="22"/>
      <c r="AJ83" s="22"/>
    </row>
    <row r="84" spans="2:36" s="21" customFormat="1" ht="26.25" customHeight="1" x14ac:dyDescent="0.3">
      <c r="B84" s="42">
        <v>81</v>
      </c>
      <c r="C84" s="52"/>
      <c r="D84" s="52"/>
      <c r="E84" s="53"/>
      <c r="F84" s="54"/>
      <c r="G84" s="54"/>
      <c r="H84" s="52"/>
      <c r="I84" s="53"/>
      <c r="J84" s="53"/>
      <c r="K84" s="55"/>
      <c r="L84" s="56"/>
      <c r="M84" s="56"/>
      <c r="N84" s="57" t="str">
        <f>IF(I84="","",
IF(AND(Percentis!$I$7&gt;=B84,I84&gt;=9,M84="SIM",L84="SIM",OR(H84="Avaliação Regular",H84="Ponderação curricular")),"Excelente",
IF(AND(Percentis!$I$7&gt;=B84,I84&gt;=9,M84="SIM",H84="Ponderação curricular - DLR 17/2010/M"),"Excelente",
IF(AND(COUNTIF($N$4:N83,"Excelente")&lt;Percentis!$I$7,COUNTIF($N$4:N83,"Excelente")+COUNTIF($N$4:N83,"Muito Bom")&lt;Percentis!$J$7,I84&gt;=PERCENTILE($I$4:$I$153,0.75),OR(L84="SIM",AND(H84="Ponderação Curricular - DLR 17/2010/M",I84&gt;=9),AND(H84="Avaliação regular",H84="Ponderação Curricular",L84="SIM"))),"Excelente",
IF(AND(H84&lt;&gt;"Procedimento especial",H84&lt;&gt;"Bom administrativo",I84&gt;=8,M84="SIM",COUNTIF($N$4:N83,"Excelente")+COUNTIF($N$4:N83,"Muito Bom")&lt;Percentis!$J$7),"Muito Bom",
IF(AND(Percentis!$J$7&gt;=B84,I84&gt;=8,M84="SIM",OR(H84&lt;&gt;"Procedimento especial",H84="Bom administrativo")),"Muito Bom",
"Bom"))))))</f>
        <v/>
      </c>
      <c r="O84" s="20"/>
      <c r="Q84" s="22"/>
      <c r="R84" s="22"/>
      <c r="S84" s="22"/>
      <c r="T84" s="22"/>
      <c r="U84" s="22"/>
      <c r="V84" s="22"/>
      <c r="W84" s="22"/>
      <c r="X84" s="22"/>
      <c r="Y84" s="22"/>
      <c r="Z84" s="22"/>
      <c r="AA84" s="22"/>
      <c r="AB84" s="22"/>
      <c r="AC84" s="22"/>
      <c r="AD84" s="22"/>
      <c r="AE84" s="22"/>
      <c r="AF84" s="22"/>
      <c r="AG84" s="22"/>
      <c r="AH84" s="22"/>
      <c r="AI84" s="22"/>
      <c r="AJ84" s="22"/>
    </row>
    <row r="85" spans="2:36" s="21" customFormat="1" ht="26.25" customHeight="1" x14ac:dyDescent="0.3">
      <c r="B85" s="42">
        <v>82</v>
      </c>
      <c r="C85" s="52"/>
      <c r="D85" s="52"/>
      <c r="E85" s="53"/>
      <c r="F85" s="54"/>
      <c r="G85" s="54"/>
      <c r="H85" s="52"/>
      <c r="I85" s="53"/>
      <c r="J85" s="53"/>
      <c r="K85" s="55"/>
      <c r="L85" s="56"/>
      <c r="M85" s="56"/>
      <c r="N85" s="57" t="str">
        <f>IF(I85="","",
IF(AND(Percentis!$I$7&gt;=B85,I85&gt;=9,M85="SIM",L85="SIM",OR(H85="Avaliação Regular",H85="Ponderação curricular")),"Excelente",
IF(AND(Percentis!$I$7&gt;=B85,I85&gt;=9,M85="SIM",H85="Ponderação curricular - DLR 17/2010/M"),"Excelente",
IF(AND(COUNTIF($N$4:N84,"Excelente")&lt;Percentis!$I$7,COUNTIF($N$4:N84,"Excelente")+COUNTIF($N$4:N84,"Muito Bom")&lt;Percentis!$J$7,I85&gt;=PERCENTILE($I$4:$I$153,0.75),OR(L85="SIM",AND(H85="Ponderação Curricular - DLR 17/2010/M",I85&gt;=9),AND(H85="Avaliação regular",H85="Ponderação Curricular",L85="SIM"))),"Excelente",
IF(AND(H85&lt;&gt;"Procedimento especial",H85&lt;&gt;"Bom administrativo",I85&gt;=8,M85="SIM",COUNTIF($N$4:N84,"Excelente")+COUNTIF($N$4:N84,"Muito Bom")&lt;Percentis!$J$7),"Muito Bom",
IF(AND(Percentis!$J$7&gt;=B85,I85&gt;=8,M85="SIM",OR(H85&lt;&gt;"Procedimento especial",H85="Bom administrativo")),"Muito Bom",
"Bom"))))))</f>
        <v/>
      </c>
      <c r="O85" s="20"/>
      <c r="Q85" s="22"/>
      <c r="R85" s="22"/>
      <c r="S85" s="22"/>
      <c r="T85" s="22"/>
      <c r="U85" s="22"/>
      <c r="V85" s="22"/>
      <c r="W85" s="22"/>
      <c r="X85" s="22"/>
      <c r="Y85" s="22"/>
      <c r="Z85" s="22"/>
      <c r="AA85" s="22"/>
      <c r="AB85" s="22"/>
      <c r="AC85" s="22"/>
      <c r="AD85" s="22"/>
      <c r="AE85" s="22"/>
      <c r="AF85" s="22"/>
      <c r="AG85" s="22"/>
      <c r="AH85" s="22"/>
      <c r="AI85" s="22"/>
      <c r="AJ85" s="22"/>
    </row>
    <row r="86" spans="2:36" s="21" customFormat="1" ht="26.25" customHeight="1" x14ac:dyDescent="0.3">
      <c r="B86" s="42">
        <v>83</v>
      </c>
      <c r="C86" s="52"/>
      <c r="D86" s="52"/>
      <c r="E86" s="53"/>
      <c r="F86" s="54"/>
      <c r="G86" s="54"/>
      <c r="H86" s="52"/>
      <c r="I86" s="53"/>
      <c r="J86" s="53"/>
      <c r="K86" s="55"/>
      <c r="L86" s="56"/>
      <c r="M86" s="56"/>
      <c r="N86" s="57" t="str">
        <f>IF(I86="","",
IF(AND(Percentis!$I$7&gt;=B86,I86&gt;=9,M86="SIM",L86="SIM",OR(H86="Avaliação Regular",H86="Ponderação curricular")),"Excelente",
IF(AND(Percentis!$I$7&gt;=B86,I86&gt;=9,M86="SIM",H86="Ponderação curricular - DLR 17/2010/M"),"Excelente",
IF(AND(COUNTIF($N$4:N85,"Excelente")&lt;Percentis!$I$7,COUNTIF($N$4:N85,"Excelente")+COUNTIF($N$4:N85,"Muito Bom")&lt;Percentis!$J$7,I86&gt;=PERCENTILE($I$4:$I$153,0.75),OR(L86="SIM",AND(H86="Ponderação Curricular - DLR 17/2010/M",I86&gt;=9),AND(H86="Avaliação regular",H86="Ponderação Curricular",L86="SIM"))),"Excelente",
IF(AND(H86&lt;&gt;"Procedimento especial",H86&lt;&gt;"Bom administrativo",I86&gt;=8,M86="SIM",COUNTIF($N$4:N85,"Excelente")+COUNTIF($N$4:N85,"Muito Bom")&lt;Percentis!$J$7),"Muito Bom",
IF(AND(Percentis!$J$7&gt;=B86,I86&gt;=8,M86="SIM",OR(H86&lt;&gt;"Procedimento especial",H86="Bom administrativo")),"Muito Bom",
"Bom"))))))</f>
        <v/>
      </c>
      <c r="O86" s="20"/>
      <c r="Q86" s="22"/>
      <c r="R86" s="22"/>
      <c r="S86" s="22"/>
      <c r="T86" s="22"/>
      <c r="U86" s="22"/>
      <c r="V86" s="22"/>
      <c r="W86" s="22"/>
      <c r="X86" s="22"/>
      <c r="Y86" s="22"/>
      <c r="Z86" s="22"/>
      <c r="AA86" s="22"/>
      <c r="AB86" s="22"/>
      <c r="AC86" s="22"/>
      <c r="AD86" s="22"/>
      <c r="AE86" s="22"/>
      <c r="AF86" s="22"/>
      <c r="AG86" s="22"/>
      <c r="AH86" s="22"/>
      <c r="AI86" s="22"/>
      <c r="AJ86" s="22"/>
    </row>
    <row r="87" spans="2:36" s="21" customFormat="1" ht="26.25" customHeight="1" x14ac:dyDescent="0.3">
      <c r="B87" s="42">
        <v>84</v>
      </c>
      <c r="C87" s="52"/>
      <c r="D87" s="52"/>
      <c r="E87" s="53"/>
      <c r="F87" s="54"/>
      <c r="G87" s="54"/>
      <c r="H87" s="52"/>
      <c r="I87" s="53"/>
      <c r="J87" s="53"/>
      <c r="K87" s="55"/>
      <c r="L87" s="56"/>
      <c r="M87" s="56"/>
      <c r="N87" s="57" t="str">
        <f>IF(I87="","",
IF(AND(Percentis!$I$7&gt;=B87,I87&gt;=9,M87="SIM",L87="SIM",OR(H87="Avaliação Regular",H87="Ponderação curricular")),"Excelente",
IF(AND(Percentis!$I$7&gt;=B87,I87&gt;=9,M87="SIM",H87="Ponderação curricular - DLR 17/2010/M"),"Excelente",
IF(AND(COUNTIF($N$4:N86,"Excelente")&lt;Percentis!$I$7,COUNTIF($N$4:N86,"Excelente")+COUNTIF($N$4:N86,"Muito Bom")&lt;Percentis!$J$7,I87&gt;=PERCENTILE($I$4:$I$153,0.75),OR(L87="SIM",AND(H87="Ponderação Curricular - DLR 17/2010/M",I87&gt;=9),AND(H87="Avaliação regular",H87="Ponderação Curricular",L87="SIM"))),"Excelente",
IF(AND(H87&lt;&gt;"Procedimento especial",H87&lt;&gt;"Bom administrativo",I87&gt;=8,M87="SIM",COUNTIF($N$4:N86,"Excelente")+COUNTIF($N$4:N86,"Muito Bom")&lt;Percentis!$J$7),"Muito Bom",
IF(AND(Percentis!$J$7&gt;=B87,I87&gt;=8,M87="SIM",OR(H87&lt;&gt;"Procedimento especial",H87="Bom administrativo")),"Muito Bom",
"Bom"))))))</f>
        <v/>
      </c>
      <c r="O87" s="20"/>
      <c r="Q87" s="22"/>
      <c r="R87" s="22"/>
      <c r="S87" s="22"/>
      <c r="T87" s="22"/>
      <c r="U87" s="22"/>
      <c r="V87" s="22"/>
      <c r="W87" s="22"/>
      <c r="X87" s="22"/>
      <c r="Y87" s="22"/>
      <c r="Z87" s="22"/>
      <c r="AA87" s="22"/>
      <c r="AB87" s="22"/>
      <c r="AC87" s="22"/>
      <c r="AD87" s="22"/>
      <c r="AE87" s="22"/>
      <c r="AF87" s="22"/>
      <c r="AG87" s="22"/>
      <c r="AH87" s="22"/>
      <c r="AI87" s="22"/>
      <c r="AJ87" s="22"/>
    </row>
    <row r="88" spans="2:36" s="21" customFormat="1" ht="26.25" customHeight="1" x14ac:dyDescent="0.3">
      <c r="B88" s="42">
        <v>85</v>
      </c>
      <c r="C88" s="52"/>
      <c r="D88" s="52"/>
      <c r="E88" s="53"/>
      <c r="F88" s="54"/>
      <c r="G88" s="54"/>
      <c r="H88" s="52"/>
      <c r="I88" s="53"/>
      <c r="J88" s="53"/>
      <c r="K88" s="55"/>
      <c r="L88" s="56"/>
      <c r="M88" s="56"/>
      <c r="N88" s="57" t="str">
        <f>IF(I88="","",
IF(AND(Percentis!$I$7&gt;=B88,I88&gt;=9,M88="SIM",L88="SIM",OR(H88="Avaliação Regular",H88="Ponderação curricular")),"Excelente",
IF(AND(Percentis!$I$7&gt;=B88,I88&gt;=9,M88="SIM",H88="Ponderação curricular - DLR 17/2010/M"),"Excelente",
IF(AND(COUNTIF($N$4:N87,"Excelente")&lt;Percentis!$I$7,COUNTIF($N$4:N87,"Excelente")+COUNTIF($N$4:N87,"Muito Bom")&lt;Percentis!$J$7,I88&gt;=PERCENTILE($I$4:$I$153,0.75),OR(L88="SIM",AND(H88="Ponderação Curricular - DLR 17/2010/M",I88&gt;=9),AND(H88="Avaliação regular",H88="Ponderação Curricular",L88="SIM"))),"Excelente",
IF(AND(H88&lt;&gt;"Procedimento especial",H88&lt;&gt;"Bom administrativo",I88&gt;=8,M88="SIM",COUNTIF($N$4:N87,"Excelente")+COUNTIF($N$4:N87,"Muito Bom")&lt;Percentis!$J$7),"Muito Bom",
IF(AND(Percentis!$J$7&gt;=B88,I88&gt;=8,M88="SIM",OR(H88&lt;&gt;"Procedimento especial",H88="Bom administrativo")),"Muito Bom",
"Bom"))))))</f>
        <v/>
      </c>
      <c r="O88" s="20"/>
      <c r="Q88" s="22"/>
      <c r="R88" s="22"/>
      <c r="S88" s="22"/>
      <c r="T88" s="22"/>
      <c r="U88" s="22"/>
      <c r="V88" s="22"/>
      <c r="W88" s="22"/>
      <c r="X88" s="22"/>
      <c r="Y88" s="22"/>
      <c r="Z88" s="22"/>
      <c r="AA88" s="22"/>
      <c r="AB88" s="22"/>
      <c r="AC88" s="22"/>
      <c r="AD88" s="22"/>
      <c r="AE88" s="22"/>
      <c r="AF88" s="22"/>
      <c r="AG88" s="22"/>
      <c r="AH88" s="22"/>
      <c r="AI88" s="22"/>
      <c r="AJ88" s="22"/>
    </row>
    <row r="89" spans="2:36" s="21" customFormat="1" ht="26.25" customHeight="1" x14ac:dyDescent="0.3">
      <c r="B89" s="42">
        <v>86</v>
      </c>
      <c r="C89" s="52"/>
      <c r="D89" s="52"/>
      <c r="E89" s="53"/>
      <c r="F89" s="54"/>
      <c r="G89" s="54"/>
      <c r="H89" s="52"/>
      <c r="I89" s="53"/>
      <c r="J89" s="53"/>
      <c r="K89" s="55"/>
      <c r="L89" s="56"/>
      <c r="M89" s="56"/>
      <c r="N89" s="57" t="str">
        <f>IF(I89="","",
IF(AND(Percentis!$I$7&gt;=B89,I89&gt;=9,M89="SIM",L89="SIM",OR(H89="Avaliação Regular",H89="Ponderação curricular")),"Excelente",
IF(AND(Percentis!$I$7&gt;=B89,I89&gt;=9,M89="SIM",H89="Ponderação curricular - DLR 17/2010/M"),"Excelente",
IF(AND(COUNTIF($N$4:N88,"Excelente")&lt;Percentis!$I$7,COUNTIF($N$4:N88,"Excelente")+COUNTIF($N$4:N88,"Muito Bom")&lt;Percentis!$J$7,I89&gt;=PERCENTILE($I$4:$I$153,0.75),OR(L89="SIM",AND(H89="Ponderação Curricular - DLR 17/2010/M",I89&gt;=9),AND(H89="Avaliação regular",H89="Ponderação Curricular",L89="SIM"))),"Excelente",
IF(AND(H89&lt;&gt;"Procedimento especial",H89&lt;&gt;"Bom administrativo",I89&gt;=8,M89="SIM",COUNTIF($N$4:N88,"Excelente")+COUNTIF($N$4:N88,"Muito Bom")&lt;Percentis!$J$7),"Muito Bom",
IF(AND(Percentis!$J$7&gt;=B89,I89&gt;=8,M89="SIM",OR(H89&lt;&gt;"Procedimento especial",H89="Bom administrativo")),"Muito Bom",
"Bom"))))))</f>
        <v/>
      </c>
      <c r="O89" s="20"/>
      <c r="Q89" s="22"/>
      <c r="R89" s="22"/>
      <c r="S89" s="22"/>
      <c r="T89" s="22"/>
      <c r="U89" s="22"/>
      <c r="V89" s="22"/>
      <c r="W89" s="22"/>
      <c r="X89" s="22"/>
      <c r="Y89" s="22"/>
      <c r="Z89" s="22"/>
      <c r="AA89" s="22"/>
      <c r="AB89" s="22"/>
      <c r="AC89" s="22"/>
      <c r="AD89" s="22"/>
      <c r="AE89" s="22"/>
      <c r="AF89" s="22"/>
      <c r="AG89" s="22"/>
      <c r="AH89" s="22"/>
      <c r="AI89" s="22"/>
      <c r="AJ89" s="22"/>
    </row>
    <row r="90" spans="2:36" s="21" customFormat="1" ht="26.25" customHeight="1" x14ac:dyDescent="0.3">
      <c r="B90" s="42">
        <v>87</v>
      </c>
      <c r="C90" s="52"/>
      <c r="D90" s="52"/>
      <c r="E90" s="53"/>
      <c r="F90" s="54"/>
      <c r="G90" s="54"/>
      <c r="H90" s="52"/>
      <c r="I90" s="53"/>
      <c r="J90" s="53"/>
      <c r="K90" s="55"/>
      <c r="L90" s="56"/>
      <c r="M90" s="56"/>
      <c r="N90" s="57" t="str">
        <f>IF(I90="","",
IF(AND(Percentis!$I$7&gt;=B90,I90&gt;=9,M90="SIM",L90="SIM",OR(H90="Avaliação Regular",H90="Ponderação curricular")),"Excelente",
IF(AND(Percentis!$I$7&gt;=B90,I90&gt;=9,M90="SIM",H90="Ponderação curricular - DLR 17/2010/M"),"Excelente",
IF(AND(COUNTIF($N$4:N89,"Excelente")&lt;Percentis!$I$7,COUNTIF($N$4:N89,"Excelente")+COUNTIF($N$4:N89,"Muito Bom")&lt;Percentis!$J$7,I90&gt;=PERCENTILE($I$4:$I$153,0.75),OR(L90="SIM",AND(H90="Ponderação Curricular - DLR 17/2010/M",I90&gt;=9),AND(H90="Avaliação regular",H90="Ponderação Curricular",L90="SIM"))),"Excelente",
IF(AND(H90&lt;&gt;"Procedimento especial",H90&lt;&gt;"Bom administrativo",I90&gt;=8,M90="SIM",COUNTIF($N$4:N89,"Excelente")+COUNTIF($N$4:N89,"Muito Bom")&lt;Percentis!$J$7),"Muito Bom",
IF(AND(Percentis!$J$7&gt;=B90,I90&gt;=8,M90="SIM",OR(H90&lt;&gt;"Procedimento especial",H90="Bom administrativo")),"Muito Bom",
"Bom"))))))</f>
        <v/>
      </c>
      <c r="O90" s="20"/>
      <c r="Q90" s="22"/>
      <c r="R90" s="22"/>
      <c r="S90" s="22"/>
      <c r="T90" s="22"/>
      <c r="U90" s="22"/>
      <c r="V90" s="22"/>
      <c r="W90" s="22"/>
      <c r="X90" s="22"/>
      <c r="Y90" s="22"/>
      <c r="Z90" s="22"/>
      <c r="AA90" s="22"/>
      <c r="AB90" s="22"/>
      <c r="AC90" s="22"/>
      <c r="AD90" s="22"/>
      <c r="AE90" s="22"/>
      <c r="AF90" s="22"/>
      <c r="AG90" s="22"/>
      <c r="AH90" s="22"/>
      <c r="AI90" s="22"/>
      <c r="AJ90" s="22"/>
    </row>
    <row r="91" spans="2:36" s="21" customFormat="1" ht="26.25" customHeight="1" x14ac:dyDescent="0.3">
      <c r="B91" s="42">
        <v>88</v>
      </c>
      <c r="C91" s="52"/>
      <c r="D91" s="52"/>
      <c r="E91" s="53"/>
      <c r="F91" s="54"/>
      <c r="G91" s="54"/>
      <c r="H91" s="52"/>
      <c r="I91" s="53"/>
      <c r="J91" s="53"/>
      <c r="K91" s="55"/>
      <c r="L91" s="56"/>
      <c r="M91" s="56"/>
      <c r="N91" s="57" t="str">
        <f>IF(I91="","",
IF(AND(Percentis!$I$7&gt;=B91,I91&gt;=9,M91="SIM",L91="SIM",OR(H91="Avaliação Regular",H91="Ponderação curricular")),"Excelente",
IF(AND(Percentis!$I$7&gt;=B91,I91&gt;=9,M91="SIM",H91="Ponderação curricular - DLR 17/2010/M"),"Excelente",
IF(AND(COUNTIF($N$4:N90,"Excelente")&lt;Percentis!$I$7,COUNTIF($N$4:N90,"Excelente")+COUNTIF($N$4:N90,"Muito Bom")&lt;Percentis!$J$7,I91&gt;=PERCENTILE($I$4:$I$153,0.75),OR(L91="SIM",AND(H91="Ponderação Curricular - DLR 17/2010/M",I91&gt;=9),AND(H91="Avaliação regular",H91="Ponderação Curricular",L91="SIM"))),"Excelente",
IF(AND(H91&lt;&gt;"Procedimento especial",H91&lt;&gt;"Bom administrativo",I91&gt;=8,M91="SIM",COUNTIF($N$4:N90,"Excelente")+COUNTIF($N$4:N90,"Muito Bom")&lt;Percentis!$J$7),"Muito Bom",
IF(AND(Percentis!$J$7&gt;=B91,I91&gt;=8,M91="SIM",OR(H91&lt;&gt;"Procedimento especial",H91="Bom administrativo")),"Muito Bom",
"Bom"))))))</f>
        <v/>
      </c>
      <c r="O91" s="20"/>
      <c r="Q91" s="22"/>
      <c r="R91" s="22"/>
      <c r="S91" s="22"/>
      <c r="T91" s="22"/>
      <c r="U91" s="22"/>
      <c r="V91" s="22"/>
      <c r="W91" s="22"/>
      <c r="X91" s="22"/>
      <c r="Y91" s="22"/>
      <c r="Z91" s="22"/>
      <c r="AA91" s="22"/>
      <c r="AB91" s="22"/>
      <c r="AC91" s="22"/>
      <c r="AD91" s="22"/>
      <c r="AE91" s="22"/>
      <c r="AF91" s="22"/>
      <c r="AG91" s="22"/>
      <c r="AH91" s="22"/>
      <c r="AI91" s="22"/>
      <c r="AJ91" s="22"/>
    </row>
    <row r="92" spans="2:36" s="21" customFormat="1" ht="26.25" customHeight="1" x14ac:dyDescent="0.3">
      <c r="B92" s="42">
        <v>89</v>
      </c>
      <c r="C92" s="52"/>
      <c r="D92" s="52"/>
      <c r="E92" s="53"/>
      <c r="F92" s="54"/>
      <c r="G92" s="54"/>
      <c r="H92" s="52"/>
      <c r="I92" s="53"/>
      <c r="J92" s="53"/>
      <c r="K92" s="55"/>
      <c r="L92" s="56"/>
      <c r="M92" s="56"/>
      <c r="N92" s="57" t="str">
        <f>IF(I92="","",
IF(AND(Percentis!$I$7&gt;=B92,I92&gt;=9,M92="SIM",L92="SIM",OR(H92="Avaliação Regular",H92="Ponderação curricular")),"Excelente",
IF(AND(Percentis!$I$7&gt;=B92,I92&gt;=9,M92="SIM",H92="Ponderação curricular - DLR 17/2010/M"),"Excelente",
IF(AND(COUNTIF($N$4:N91,"Excelente")&lt;Percentis!$I$7,COUNTIF($N$4:N91,"Excelente")+COUNTIF($N$4:N91,"Muito Bom")&lt;Percentis!$J$7,I92&gt;=PERCENTILE($I$4:$I$153,0.75),OR(L92="SIM",AND(H92="Ponderação Curricular - DLR 17/2010/M",I92&gt;=9),AND(H92="Avaliação regular",H92="Ponderação Curricular",L92="SIM"))),"Excelente",
IF(AND(H92&lt;&gt;"Procedimento especial",H92&lt;&gt;"Bom administrativo",I92&gt;=8,M92="SIM",COUNTIF($N$4:N91,"Excelente")+COUNTIF($N$4:N91,"Muito Bom")&lt;Percentis!$J$7),"Muito Bom",
IF(AND(Percentis!$J$7&gt;=B92,I92&gt;=8,M92="SIM",OR(H92&lt;&gt;"Procedimento especial",H92="Bom administrativo")),"Muito Bom",
"Bom"))))))</f>
        <v/>
      </c>
      <c r="O92" s="20"/>
      <c r="Q92" s="22"/>
      <c r="R92" s="22"/>
      <c r="S92" s="22"/>
      <c r="T92" s="22"/>
      <c r="U92" s="22"/>
      <c r="V92" s="22"/>
      <c r="W92" s="22"/>
      <c r="X92" s="22"/>
      <c r="Y92" s="22"/>
      <c r="Z92" s="22"/>
      <c r="AA92" s="22"/>
      <c r="AB92" s="22"/>
      <c r="AC92" s="22"/>
      <c r="AD92" s="22"/>
      <c r="AE92" s="22"/>
      <c r="AF92" s="22"/>
      <c r="AG92" s="22"/>
      <c r="AH92" s="22"/>
      <c r="AI92" s="22"/>
      <c r="AJ92" s="22"/>
    </row>
    <row r="93" spans="2:36" s="21" customFormat="1" ht="26.25" customHeight="1" x14ac:dyDescent="0.3">
      <c r="B93" s="42">
        <v>90</v>
      </c>
      <c r="C93" s="52"/>
      <c r="D93" s="52"/>
      <c r="E93" s="53"/>
      <c r="F93" s="54"/>
      <c r="G93" s="54"/>
      <c r="H93" s="52"/>
      <c r="I93" s="53"/>
      <c r="J93" s="53"/>
      <c r="K93" s="55"/>
      <c r="L93" s="56"/>
      <c r="M93" s="56"/>
      <c r="N93" s="57" t="str">
        <f>IF(I93="","",
IF(AND(Percentis!$I$7&gt;=B93,I93&gt;=9,M93="SIM",L93="SIM",OR(H93="Avaliação Regular",H93="Ponderação curricular")),"Excelente",
IF(AND(Percentis!$I$7&gt;=B93,I93&gt;=9,M93="SIM",H93="Ponderação curricular - DLR 17/2010/M"),"Excelente",
IF(AND(COUNTIF($N$4:N92,"Excelente")&lt;Percentis!$I$7,COUNTIF($N$4:N92,"Excelente")+COUNTIF($N$4:N92,"Muito Bom")&lt;Percentis!$J$7,I93&gt;=PERCENTILE($I$4:$I$153,0.75),OR(L93="SIM",AND(H93="Ponderação Curricular - DLR 17/2010/M",I93&gt;=9),AND(H93="Avaliação regular",H93="Ponderação Curricular",L93="SIM"))),"Excelente",
IF(AND(H93&lt;&gt;"Procedimento especial",H93&lt;&gt;"Bom administrativo",I93&gt;=8,M93="SIM",COUNTIF($N$4:N92,"Excelente")+COUNTIF($N$4:N92,"Muito Bom")&lt;Percentis!$J$7),"Muito Bom",
IF(AND(Percentis!$J$7&gt;=B93,I93&gt;=8,M93="SIM",OR(H93&lt;&gt;"Procedimento especial",H93="Bom administrativo")),"Muito Bom",
"Bom"))))))</f>
        <v/>
      </c>
      <c r="O93" s="20"/>
      <c r="Q93" s="22"/>
      <c r="R93" s="22"/>
      <c r="S93" s="22"/>
      <c r="T93" s="22"/>
      <c r="U93" s="22"/>
      <c r="V93" s="22"/>
      <c r="W93" s="22"/>
      <c r="X93" s="22"/>
      <c r="Y93" s="22"/>
      <c r="Z93" s="22"/>
      <c r="AA93" s="22"/>
      <c r="AB93" s="22"/>
      <c r="AC93" s="22"/>
      <c r="AD93" s="22"/>
      <c r="AE93" s="22"/>
      <c r="AF93" s="22"/>
      <c r="AG93" s="22"/>
      <c r="AH93" s="22"/>
      <c r="AI93" s="22"/>
      <c r="AJ93" s="22"/>
    </row>
    <row r="94" spans="2:36" s="21" customFormat="1" ht="26.25" customHeight="1" x14ac:dyDescent="0.3">
      <c r="B94" s="42">
        <v>91</v>
      </c>
      <c r="C94" s="52"/>
      <c r="D94" s="52"/>
      <c r="E94" s="53"/>
      <c r="F94" s="54"/>
      <c r="G94" s="54"/>
      <c r="H94" s="52"/>
      <c r="I94" s="53"/>
      <c r="J94" s="53"/>
      <c r="K94" s="55"/>
      <c r="L94" s="56"/>
      <c r="M94" s="56"/>
      <c r="N94" s="57" t="str">
        <f>IF(I94="","",
IF(AND(Percentis!$I$7&gt;=B94,I94&gt;=9,M94="SIM",L94="SIM",OR(H94="Avaliação Regular",H94="Ponderação curricular")),"Excelente",
IF(AND(Percentis!$I$7&gt;=B94,I94&gt;=9,M94="SIM",H94="Ponderação curricular - DLR 17/2010/M"),"Excelente",
IF(AND(COUNTIF($N$4:N93,"Excelente")&lt;Percentis!$I$7,COUNTIF($N$4:N93,"Excelente")+COUNTIF($N$4:N93,"Muito Bom")&lt;Percentis!$J$7,I94&gt;=PERCENTILE($I$4:$I$153,0.75),OR(L94="SIM",AND(H94="Ponderação Curricular - DLR 17/2010/M",I94&gt;=9),AND(H94="Avaliação regular",H94="Ponderação Curricular",L94="SIM"))),"Excelente",
IF(AND(H94&lt;&gt;"Procedimento especial",H94&lt;&gt;"Bom administrativo",I94&gt;=8,M94="SIM",COUNTIF($N$4:N93,"Excelente")+COUNTIF($N$4:N93,"Muito Bom")&lt;Percentis!$J$7),"Muito Bom",
IF(AND(Percentis!$J$7&gt;=B94,I94&gt;=8,M94="SIM",OR(H94&lt;&gt;"Procedimento especial",H94="Bom administrativo")),"Muito Bom",
"Bom"))))))</f>
        <v/>
      </c>
      <c r="O94" s="20"/>
      <c r="Q94" s="22"/>
      <c r="R94" s="22"/>
      <c r="S94" s="22"/>
      <c r="T94" s="22"/>
      <c r="U94" s="22"/>
      <c r="V94" s="22"/>
      <c r="W94" s="22"/>
      <c r="X94" s="22"/>
      <c r="Y94" s="22"/>
      <c r="Z94" s="22"/>
      <c r="AA94" s="22"/>
      <c r="AB94" s="22"/>
      <c r="AC94" s="22"/>
      <c r="AD94" s="22"/>
      <c r="AE94" s="22"/>
      <c r="AF94" s="22"/>
      <c r="AG94" s="22"/>
      <c r="AH94" s="22"/>
      <c r="AI94" s="22"/>
      <c r="AJ94" s="22"/>
    </row>
    <row r="95" spans="2:36" s="21" customFormat="1" ht="26.25" customHeight="1" x14ac:dyDescent="0.3">
      <c r="B95" s="42">
        <v>92</v>
      </c>
      <c r="C95" s="52"/>
      <c r="D95" s="52"/>
      <c r="E95" s="53"/>
      <c r="F95" s="54"/>
      <c r="G95" s="54"/>
      <c r="H95" s="52"/>
      <c r="I95" s="53"/>
      <c r="J95" s="53"/>
      <c r="K95" s="55"/>
      <c r="L95" s="56"/>
      <c r="M95" s="56"/>
      <c r="N95" s="57" t="str">
        <f>IF(I95="","",
IF(AND(Percentis!$I$7&gt;=B95,I95&gt;=9,M95="SIM",L95="SIM",OR(H95="Avaliação Regular",H95="Ponderação curricular")),"Excelente",
IF(AND(Percentis!$I$7&gt;=B95,I95&gt;=9,M95="SIM",H95="Ponderação curricular - DLR 17/2010/M"),"Excelente",
IF(AND(COUNTIF($N$4:N94,"Excelente")&lt;Percentis!$I$7,COUNTIF($N$4:N94,"Excelente")+COUNTIF($N$4:N94,"Muito Bom")&lt;Percentis!$J$7,I95&gt;=PERCENTILE($I$4:$I$153,0.75),OR(L95="SIM",AND(H95="Ponderação Curricular - DLR 17/2010/M",I95&gt;=9),AND(H95="Avaliação regular",H95="Ponderação Curricular",L95="SIM"))),"Excelente",
IF(AND(H95&lt;&gt;"Procedimento especial",H95&lt;&gt;"Bom administrativo",I95&gt;=8,M95="SIM",COUNTIF($N$4:N94,"Excelente")+COUNTIF($N$4:N94,"Muito Bom")&lt;Percentis!$J$7),"Muito Bom",
IF(AND(Percentis!$J$7&gt;=B95,I95&gt;=8,M95="SIM",OR(H95&lt;&gt;"Procedimento especial",H95="Bom administrativo")),"Muito Bom",
"Bom"))))))</f>
        <v/>
      </c>
      <c r="O95" s="20"/>
      <c r="Q95" s="22"/>
      <c r="R95" s="22"/>
      <c r="S95" s="22"/>
      <c r="T95" s="22"/>
      <c r="U95" s="22"/>
      <c r="V95" s="22"/>
      <c r="W95" s="22"/>
      <c r="X95" s="22"/>
      <c r="Y95" s="22"/>
      <c r="Z95" s="22"/>
      <c r="AA95" s="22"/>
      <c r="AB95" s="22"/>
      <c r="AC95" s="22"/>
      <c r="AD95" s="22"/>
      <c r="AE95" s="22"/>
      <c r="AF95" s="22"/>
      <c r="AG95" s="22"/>
      <c r="AH95" s="22"/>
      <c r="AI95" s="22"/>
      <c r="AJ95" s="22"/>
    </row>
    <row r="96" spans="2:36" s="21" customFormat="1" ht="26.25" customHeight="1" x14ac:dyDescent="0.3">
      <c r="B96" s="42">
        <v>93</v>
      </c>
      <c r="C96" s="52"/>
      <c r="D96" s="52"/>
      <c r="E96" s="53"/>
      <c r="F96" s="54"/>
      <c r="G96" s="54"/>
      <c r="H96" s="52"/>
      <c r="I96" s="53"/>
      <c r="J96" s="53"/>
      <c r="K96" s="55"/>
      <c r="L96" s="56"/>
      <c r="M96" s="56"/>
      <c r="N96" s="57" t="str">
        <f>IF(I96="","",
IF(AND(Percentis!$I$7&gt;=B96,I96&gt;=9,M96="SIM",L96="SIM",OR(H96="Avaliação Regular",H96="Ponderação curricular")),"Excelente",
IF(AND(Percentis!$I$7&gt;=B96,I96&gt;=9,M96="SIM",H96="Ponderação curricular - DLR 17/2010/M"),"Excelente",
IF(AND(COUNTIF($N$4:N95,"Excelente")&lt;Percentis!$I$7,COUNTIF($N$4:N95,"Excelente")+COUNTIF($N$4:N95,"Muito Bom")&lt;Percentis!$J$7,I96&gt;=PERCENTILE($I$4:$I$153,0.75),OR(L96="SIM",AND(H96="Ponderação Curricular - DLR 17/2010/M",I96&gt;=9),AND(H96="Avaliação regular",H96="Ponderação Curricular",L96="SIM"))),"Excelente",
IF(AND(H96&lt;&gt;"Procedimento especial",H96&lt;&gt;"Bom administrativo",I96&gt;=8,M96="SIM",COUNTIF($N$4:N95,"Excelente")+COUNTIF($N$4:N95,"Muito Bom")&lt;Percentis!$J$7),"Muito Bom",
IF(AND(Percentis!$J$7&gt;=B96,I96&gt;=8,M96="SIM",OR(H96&lt;&gt;"Procedimento especial",H96="Bom administrativo")),"Muito Bom",
"Bom"))))))</f>
        <v/>
      </c>
      <c r="O96" s="20"/>
      <c r="Q96" s="22"/>
      <c r="R96" s="22"/>
      <c r="S96" s="22"/>
      <c r="T96" s="22"/>
      <c r="U96" s="22"/>
      <c r="V96" s="22"/>
      <c r="W96" s="22"/>
      <c r="X96" s="22"/>
      <c r="Y96" s="22"/>
      <c r="Z96" s="22"/>
      <c r="AA96" s="22"/>
      <c r="AB96" s="22"/>
      <c r="AC96" s="22"/>
      <c r="AD96" s="22"/>
      <c r="AE96" s="22"/>
      <c r="AF96" s="22"/>
      <c r="AG96" s="22"/>
      <c r="AH96" s="22"/>
      <c r="AI96" s="22"/>
      <c r="AJ96" s="22"/>
    </row>
    <row r="97" spans="2:36" s="21" customFormat="1" ht="26.25" customHeight="1" x14ac:dyDescent="0.3">
      <c r="B97" s="42">
        <v>94</v>
      </c>
      <c r="C97" s="52"/>
      <c r="D97" s="52"/>
      <c r="E97" s="53"/>
      <c r="F97" s="54"/>
      <c r="G97" s="54"/>
      <c r="H97" s="52"/>
      <c r="I97" s="53"/>
      <c r="J97" s="53"/>
      <c r="K97" s="55"/>
      <c r="L97" s="56"/>
      <c r="M97" s="56"/>
      <c r="N97" s="57" t="str">
        <f>IF(I97="","",
IF(AND(Percentis!$I$7&gt;=B97,I97&gt;=9,M97="SIM",L97="SIM",OR(H97="Avaliação Regular",H97="Ponderação curricular")),"Excelente",
IF(AND(Percentis!$I$7&gt;=B97,I97&gt;=9,M97="SIM",H97="Ponderação curricular - DLR 17/2010/M"),"Excelente",
IF(AND(COUNTIF($N$4:N96,"Excelente")&lt;Percentis!$I$7,COUNTIF($N$4:N96,"Excelente")+COUNTIF($N$4:N96,"Muito Bom")&lt;Percentis!$J$7,I97&gt;=PERCENTILE($I$4:$I$153,0.75),OR(L97="SIM",AND(H97="Ponderação Curricular - DLR 17/2010/M",I97&gt;=9),AND(H97="Avaliação regular",H97="Ponderação Curricular",L97="SIM"))),"Excelente",
IF(AND(H97&lt;&gt;"Procedimento especial",H97&lt;&gt;"Bom administrativo",I97&gt;=8,M97="SIM",COUNTIF($N$4:N96,"Excelente")+COUNTIF($N$4:N96,"Muito Bom")&lt;Percentis!$J$7),"Muito Bom",
IF(AND(Percentis!$J$7&gt;=B97,I97&gt;=8,M97="SIM",OR(H97&lt;&gt;"Procedimento especial",H97="Bom administrativo")),"Muito Bom",
"Bom"))))))</f>
        <v/>
      </c>
      <c r="O97" s="20"/>
      <c r="Q97" s="22"/>
      <c r="R97" s="22"/>
      <c r="S97" s="22"/>
      <c r="T97" s="22"/>
      <c r="U97" s="22"/>
      <c r="V97" s="22"/>
      <c r="W97" s="22"/>
      <c r="X97" s="22"/>
      <c r="Y97" s="22"/>
      <c r="Z97" s="22"/>
      <c r="AA97" s="22"/>
      <c r="AB97" s="22"/>
      <c r="AC97" s="22"/>
      <c r="AD97" s="22"/>
      <c r="AE97" s="22"/>
      <c r="AF97" s="22"/>
      <c r="AG97" s="22"/>
      <c r="AH97" s="22"/>
      <c r="AI97" s="22"/>
      <c r="AJ97" s="22"/>
    </row>
    <row r="98" spans="2:36" s="21" customFormat="1" ht="26.25" customHeight="1" x14ac:dyDescent="0.3">
      <c r="B98" s="42">
        <v>95</v>
      </c>
      <c r="C98" s="52"/>
      <c r="D98" s="52"/>
      <c r="E98" s="53"/>
      <c r="F98" s="54"/>
      <c r="G98" s="54"/>
      <c r="H98" s="52"/>
      <c r="I98" s="53"/>
      <c r="J98" s="53"/>
      <c r="K98" s="55"/>
      <c r="L98" s="56"/>
      <c r="M98" s="56"/>
      <c r="N98" s="57" t="str">
        <f>IF(I98="","",
IF(AND(Percentis!$I$7&gt;=B98,I98&gt;=9,M98="SIM",L98="SIM",OR(H98="Avaliação Regular",H98="Ponderação curricular")),"Excelente",
IF(AND(Percentis!$I$7&gt;=B98,I98&gt;=9,M98="SIM",H98="Ponderação curricular - DLR 17/2010/M"),"Excelente",
IF(AND(COUNTIF($N$4:N97,"Excelente")&lt;Percentis!$I$7,COUNTIF($N$4:N97,"Excelente")+COUNTIF($N$4:N97,"Muito Bom")&lt;Percentis!$J$7,I98&gt;=PERCENTILE($I$4:$I$153,0.75),OR(L98="SIM",AND(H98="Ponderação Curricular - DLR 17/2010/M",I98&gt;=9),AND(H98="Avaliação regular",H98="Ponderação Curricular",L98="SIM"))),"Excelente",
IF(AND(H98&lt;&gt;"Procedimento especial",H98&lt;&gt;"Bom administrativo",I98&gt;=8,M98="SIM",COUNTIF($N$4:N97,"Excelente")+COUNTIF($N$4:N97,"Muito Bom")&lt;Percentis!$J$7),"Muito Bom",
IF(AND(Percentis!$J$7&gt;=B98,I98&gt;=8,M98="SIM",OR(H98&lt;&gt;"Procedimento especial",H98="Bom administrativo")),"Muito Bom",
"Bom"))))))</f>
        <v/>
      </c>
      <c r="O98" s="20"/>
      <c r="Q98" s="22"/>
      <c r="R98" s="22"/>
      <c r="S98" s="22"/>
      <c r="T98" s="22"/>
      <c r="U98" s="22"/>
      <c r="V98" s="22"/>
      <c r="W98" s="22"/>
      <c r="X98" s="22"/>
      <c r="Y98" s="22"/>
      <c r="Z98" s="22"/>
      <c r="AA98" s="22"/>
      <c r="AB98" s="22"/>
      <c r="AC98" s="22"/>
      <c r="AD98" s="22"/>
      <c r="AE98" s="22"/>
      <c r="AF98" s="22"/>
      <c r="AG98" s="22"/>
      <c r="AH98" s="22"/>
      <c r="AI98" s="22"/>
      <c r="AJ98" s="22"/>
    </row>
    <row r="99" spans="2:36" s="21" customFormat="1" ht="26.25" customHeight="1" x14ac:dyDescent="0.3">
      <c r="B99" s="42">
        <v>96</v>
      </c>
      <c r="C99" s="52"/>
      <c r="D99" s="52"/>
      <c r="E99" s="53"/>
      <c r="F99" s="54"/>
      <c r="G99" s="54"/>
      <c r="H99" s="52"/>
      <c r="I99" s="53"/>
      <c r="J99" s="53"/>
      <c r="K99" s="55"/>
      <c r="L99" s="56"/>
      <c r="M99" s="56"/>
      <c r="N99" s="57" t="str">
        <f>IF(I99="","",
IF(AND(Percentis!$I$7&gt;=B99,I99&gt;=9,M99="SIM",L99="SIM",OR(H99="Avaliação Regular",H99="Ponderação curricular")),"Excelente",
IF(AND(Percentis!$I$7&gt;=B99,I99&gt;=9,M99="SIM",H99="Ponderação curricular - DLR 17/2010/M"),"Excelente",
IF(AND(COUNTIF($N$4:N98,"Excelente")&lt;Percentis!$I$7,COUNTIF($N$4:N98,"Excelente")+COUNTIF($N$4:N98,"Muito Bom")&lt;Percentis!$J$7,I99&gt;=PERCENTILE($I$4:$I$153,0.75),OR(L99="SIM",AND(H99="Ponderação Curricular - DLR 17/2010/M",I99&gt;=9),AND(H99="Avaliação regular",H99="Ponderação Curricular",L99="SIM"))),"Excelente",
IF(AND(H99&lt;&gt;"Procedimento especial",H99&lt;&gt;"Bom administrativo",I99&gt;=8,M99="SIM",COUNTIF($N$4:N98,"Excelente")+COUNTIF($N$4:N98,"Muito Bom")&lt;Percentis!$J$7),"Muito Bom",
IF(AND(Percentis!$J$7&gt;=B99,I99&gt;=8,M99="SIM",OR(H99&lt;&gt;"Procedimento especial",H99="Bom administrativo")),"Muito Bom",
"Bom"))))))</f>
        <v/>
      </c>
      <c r="O99" s="20"/>
      <c r="Q99" s="22"/>
      <c r="R99" s="22"/>
      <c r="S99" s="22"/>
      <c r="T99" s="22"/>
      <c r="U99" s="22"/>
      <c r="V99" s="22"/>
      <c r="W99" s="22"/>
      <c r="X99" s="22"/>
      <c r="Y99" s="22"/>
      <c r="Z99" s="22"/>
      <c r="AA99" s="22"/>
      <c r="AB99" s="22"/>
      <c r="AC99" s="22"/>
      <c r="AD99" s="22"/>
      <c r="AE99" s="22"/>
      <c r="AF99" s="22"/>
      <c r="AG99" s="22"/>
      <c r="AH99" s="22"/>
      <c r="AI99" s="22"/>
      <c r="AJ99" s="22"/>
    </row>
    <row r="100" spans="2:36" s="21" customFormat="1" ht="26.25" customHeight="1" x14ac:dyDescent="0.3">
      <c r="B100" s="42">
        <v>97</v>
      </c>
      <c r="C100" s="52"/>
      <c r="D100" s="52"/>
      <c r="E100" s="53"/>
      <c r="F100" s="54"/>
      <c r="G100" s="54"/>
      <c r="H100" s="52"/>
      <c r="I100" s="53"/>
      <c r="J100" s="53"/>
      <c r="K100" s="55"/>
      <c r="L100" s="56"/>
      <c r="M100" s="56"/>
      <c r="N100" s="57" t="str">
        <f>IF(I100="","",
IF(AND(Percentis!$I$7&gt;=B100,I100&gt;=9,M100="SIM",L100="SIM",OR(H100="Avaliação Regular",H100="Ponderação curricular")),"Excelente",
IF(AND(Percentis!$I$7&gt;=B100,I100&gt;=9,M100="SIM",H100="Ponderação curricular - DLR 17/2010/M"),"Excelente",
IF(AND(COUNTIF($N$4:N99,"Excelente")&lt;Percentis!$I$7,COUNTIF($N$4:N99,"Excelente")+COUNTIF($N$4:N99,"Muito Bom")&lt;Percentis!$J$7,I100&gt;=PERCENTILE($I$4:$I$153,0.75),OR(L100="SIM",AND(H100="Ponderação Curricular - DLR 17/2010/M",I100&gt;=9),AND(H100="Avaliação regular",H100="Ponderação Curricular",L100="SIM"))),"Excelente",
IF(AND(H100&lt;&gt;"Procedimento especial",H100&lt;&gt;"Bom administrativo",I100&gt;=8,M100="SIM",COUNTIF($N$4:N99,"Excelente")+COUNTIF($N$4:N99,"Muito Bom")&lt;Percentis!$J$7),"Muito Bom",
IF(AND(Percentis!$J$7&gt;=B100,I100&gt;=8,M100="SIM",OR(H100&lt;&gt;"Procedimento especial",H100="Bom administrativo")),"Muito Bom",
"Bom"))))))</f>
        <v/>
      </c>
      <c r="O100" s="20"/>
      <c r="Q100" s="22"/>
      <c r="R100" s="22"/>
      <c r="S100" s="22"/>
      <c r="T100" s="22"/>
      <c r="U100" s="22"/>
      <c r="V100" s="22"/>
      <c r="W100" s="22"/>
      <c r="X100" s="22"/>
      <c r="Y100" s="22"/>
      <c r="Z100" s="22"/>
      <c r="AA100" s="22"/>
      <c r="AB100" s="22"/>
      <c r="AC100" s="22"/>
      <c r="AD100" s="22"/>
      <c r="AE100" s="22"/>
      <c r="AF100" s="22"/>
      <c r="AG100" s="22"/>
      <c r="AH100" s="22"/>
      <c r="AI100" s="22"/>
      <c r="AJ100" s="22"/>
    </row>
    <row r="101" spans="2:36" s="21" customFormat="1" ht="26.25" customHeight="1" x14ac:dyDescent="0.3">
      <c r="B101" s="42">
        <v>98</v>
      </c>
      <c r="C101" s="52"/>
      <c r="D101" s="52"/>
      <c r="E101" s="53"/>
      <c r="F101" s="54"/>
      <c r="G101" s="54"/>
      <c r="H101" s="52"/>
      <c r="I101" s="53"/>
      <c r="J101" s="53"/>
      <c r="K101" s="55"/>
      <c r="L101" s="56"/>
      <c r="M101" s="56"/>
      <c r="N101" s="57" t="str">
        <f>IF(I101="","",
IF(AND(Percentis!$I$7&gt;=B101,I101&gt;=9,M101="SIM",L101="SIM",OR(H101="Avaliação Regular",H101="Ponderação curricular")),"Excelente",
IF(AND(Percentis!$I$7&gt;=B101,I101&gt;=9,M101="SIM",H101="Ponderação curricular - DLR 17/2010/M"),"Excelente",
IF(AND(COUNTIF($N$4:N100,"Excelente")&lt;Percentis!$I$7,COUNTIF($N$4:N100,"Excelente")+COUNTIF($N$4:N100,"Muito Bom")&lt;Percentis!$J$7,I101&gt;=PERCENTILE($I$4:$I$153,0.75),OR(L101="SIM",AND(H101="Ponderação Curricular - DLR 17/2010/M",I101&gt;=9),AND(H101="Avaliação regular",H101="Ponderação Curricular",L101="SIM"))),"Excelente",
IF(AND(H101&lt;&gt;"Procedimento especial",H101&lt;&gt;"Bom administrativo",I101&gt;=8,M101="SIM",COUNTIF($N$4:N100,"Excelente")+COUNTIF($N$4:N100,"Muito Bom")&lt;Percentis!$J$7),"Muito Bom",
IF(AND(Percentis!$J$7&gt;=B101,I101&gt;=8,M101="SIM",OR(H101&lt;&gt;"Procedimento especial",H101="Bom administrativo")),"Muito Bom",
"Bom"))))))</f>
        <v/>
      </c>
      <c r="O101" s="20"/>
      <c r="Q101" s="22"/>
      <c r="R101" s="22"/>
      <c r="S101" s="22"/>
      <c r="T101" s="22"/>
      <c r="U101" s="22"/>
      <c r="V101" s="22"/>
      <c r="W101" s="22"/>
      <c r="X101" s="22"/>
      <c r="Y101" s="22"/>
      <c r="Z101" s="22"/>
      <c r="AA101" s="22"/>
      <c r="AB101" s="22"/>
      <c r="AC101" s="22"/>
      <c r="AD101" s="22"/>
      <c r="AE101" s="22"/>
      <c r="AF101" s="22"/>
      <c r="AG101" s="22"/>
      <c r="AH101" s="22"/>
      <c r="AI101" s="22"/>
      <c r="AJ101" s="22"/>
    </row>
    <row r="102" spans="2:36" s="21" customFormat="1" ht="26.25" customHeight="1" x14ac:dyDescent="0.3">
      <c r="B102" s="42">
        <v>99</v>
      </c>
      <c r="C102" s="52"/>
      <c r="D102" s="52"/>
      <c r="E102" s="53"/>
      <c r="F102" s="54"/>
      <c r="G102" s="54"/>
      <c r="H102" s="52"/>
      <c r="I102" s="53"/>
      <c r="J102" s="53"/>
      <c r="K102" s="55"/>
      <c r="L102" s="56"/>
      <c r="M102" s="56"/>
      <c r="N102" s="57" t="str">
        <f>IF(I102="","",
IF(AND(Percentis!$I$7&gt;=B102,I102&gt;=9,M102="SIM",L102="SIM",OR(H102="Avaliação Regular",H102="Ponderação curricular")),"Excelente",
IF(AND(Percentis!$I$7&gt;=B102,I102&gt;=9,M102="SIM",H102="Ponderação curricular - DLR 17/2010/M"),"Excelente",
IF(AND(COUNTIF($N$4:N101,"Excelente")&lt;Percentis!$I$7,COUNTIF($N$4:N101,"Excelente")+COUNTIF($N$4:N101,"Muito Bom")&lt;Percentis!$J$7,I102&gt;=PERCENTILE($I$4:$I$153,0.75),OR(L102="SIM",AND(H102="Ponderação Curricular - DLR 17/2010/M",I102&gt;=9),AND(H102="Avaliação regular",H102="Ponderação Curricular",L102="SIM"))),"Excelente",
IF(AND(H102&lt;&gt;"Procedimento especial",H102&lt;&gt;"Bom administrativo",I102&gt;=8,M102="SIM",COUNTIF($N$4:N101,"Excelente")+COUNTIF($N$4:N101,"Muito Bom")&lt;Percentis!$J$7),"Muito Bom",
IF(AND(Percentis!$J$7&gt;=B102,I102&gt;=8,M102="SIM",OR(H102&lt;&gt;"Procedimento especial",H102="Bom administrativo")),"Muito Bom",
"Bom"))))))</f>
        <v/>
      </c>
      <c r="O102" s="20"/>
      <c r="Q102" s="22"/>
      <c r="R102" s="22"/>
      <c r="S102" s="22"/>
      <c r="T102" s="22"/>
      <c r="U102" s="22"/>
      <c r="V102" s="22"/>
      <c r="W102" s="22"/>
      <c r="X102" s="22"/>
      <c r="Y102" s="22"/>
      <c r="Z102" s="22"/>
      <c r="AA102" s="22"/>
      <c r="AB102" s="22"/>
      <c r="AC102" s="22"/>
      <c r="AD102" s="22"/>
      <c r="AE102" s="22"/>
      <c r="AF102" s="22"/>
      <c r="AG102" s="22"/>
      <c r="AH102" s="22"/>
      <c r="AI102" s="22"/>
      <c r="AJ102" s="22"/>
    </row>
    <row r="103" spans="2:36" s="21" customFormat="1" ht="26.25" customHeight="1" x14ac:dyDescent="0.3">
      <c r="B103" s="42">
        <v>100</v>
      </c>
      <c r="C103" s="52"/>
      <c r="D103" s="52"/>
      <c r="E103" s="53"/>
      <c r="F103" s="54"/>
      <c r="G103" s="54"/>
      <c r="H103" s="52"/>
      <c r="I103" s="53"/>
      <c r="J103" s="53"/>
      <c r="K103" s="55"/>
      <c r="L103" s="56"/>
      <c r="M103" s="56"/>
      <c r="N103" s="57" t="str">
        <f>IF(I103="","",
IF(AND(Percentis!$I$7&gt;=B103,I103&gt;=9,M103="SIM",L103="SIM",OR(H103="Avaliação Regular",H103="Ponderação curricular")),"Excelente",
IF(AND(Percentis!$I$7&gt;=B103,I103&gt;=9,M103="SIM",H103="Ponderação curricular - DLR 17/2010/M"),"Excelente",
IF(AND(COUNTIF($N$4:N102,"Excelente")&lt;Percentis!$I$7,COUNTIF($N$4:N102,"Excelente")+COUNTIF($N$4:N102,"Muito Bom")&lt;Percentis!$J$7,I103&gt;=PERCENTILE($I$4:$I$153,0.75),OR(L103="SIM",AND(H103="Ponderação Curricular - DLR 17/2010/M",I103&gt;=9),AND(H103="Avaliação regular",H103="Ponderação Curricular",L103="SIM"))),"Excelente",
IF(AND(H103&lt;&gt;"Procedimento especial",H103&lt;&gt;"Bom administrativo",I103&gt;=8,M103="SIM",COUNTIF($N$4:N102,"Excelente")+COUNTIF($N$4:N102,"Muito Bom")&lt;Percentis!$J$7),"Muito Bom",
IF(AND(Percentis!$J$7&gt;=B103,I103&gt;=8,M103="SIM",OR(H103&lt;&gt;"Procedimento especial",H103="Bom administrativo")),"Muito Bom",
"Bom"))))))</f>
        <v/>
      </c>
      <c r="O103" s="20"/>
      <c r="Q103" s="22"/>
      <c r="R103" s="22"/>
      <c r="S103" s="22"/>
      <c r="T103" s="22"/>
      <c r="U103" s="22"/>
      <c r="V103" s="22"/>
      <c r="W103" s="22"/>
      <c r="X103" s="22"/>
      <c r="Y103" s="22"/>
      <c r="Z103" s="22"/>
      <c r="AA103" s="22"/>
      <c r="AB103" s="22"/>
      <c r="AC103" s="22"/>
      <c r="AD103" s="22"/>
      <c r="AE103" s="22"/>
      <c r="AF103" s="22"/>
      <c r="AG103" s="22"/>
      <c r="AH103" s="22"/>
      <c r="AI103" s="22"/>
      <c r="AJ103" s="22"/>
    </row>
    <row r="104" spans="2:36" s="21" customFormat="1" ht="26.25" customHeight="1" x14ac:dyDescent="0.3">
      <c r="B104" s="42">
        <v>101</v>
      </c>
      <c r="C104" s="52"/>
      <c r="D104" s="52"/>
      <c r="E104" s="53"/>
      <c r="F104" s="54"/>
      <c r="G104" s="54"/>
      <c r="H104" s="52"/>
      <c r="I104" s="53"/>
      <c r="J104" s="53"/>
      <c r="K104" s="55"/>
      <c r="L104" s="56"/>
      <c r="M104" s="56"/>
      <c r="N104" s="57" t="str">
        <f>IF(I104="","",
IF(AND(Percentis!$I$7&gt;=B104,I104&gt;=9,M104="SIM",L104="SIM",OR(H104="Avaliação Regular",H104="Ponderação curricular")),"Excelente",
IF(AND(Percentis!$I$7&gt;=B104,I104&gt;=9,M104="SIM",H104="Ponderação curricular - DLR 17/2010/M"),"Excelente",
IF(AND(COUNTIF($N$4:N103,"Excelente")&lt;Percentis!$I$7,COUNTIF($N$4:N103,"Excelente")+COUNTIF($N$4:N103,"Muito Bom")&lt;Percentis!$J$7,I104&gt;=PERCENTILE($I$4:$I$153,0.75),OR(L104="SIM",AND(H104="Ponderação Curricular - DLR 17/2010/M",I104&gt;=9),AND(H104="Avaliação regular",H104="Ponderação Curricular",L104="SIM"))),"Excelente",
IF(AND(H104&lt;&gt;"Procedimento especial",H104&lt;&gt;"Bom administrativo",I104&gt;=8,M104="SIM",COUNTIF($N$4:N103,"Excelente")+COUNTIF($N$4:N103,"Muito Bom")&lt;Percentis!$J$7),"Muito Bom",
IF(AND(Percentis!$J$7&gt;=B104,I104&gt;=8,M104="SIM",OR(H104&lt;&gt;"Procedimento especial",H104="Bom administrativo")),"Muito Bom",
"Bom"))))))</f>
        <v/>
      </c>
      <c r="O104" s="20"/>
      <c r="Q104" s="22"/>
      <c r="R104" s="22"/>
      <c r="S104" s="22"/>
      <c r="T104" s="22"/>
      <c r="U104" s="22"/>
      <c r="V104" s="22"/>
      <c r="W104" s="22"/>
      <c r="X104" s="22"/>
      <c r="Y104" s="22"/>
      <c r="Z104" s="22"/>
      <c r="AA104" s="22"/>
      <c r="AB104" s="22"/>
      <c r="AC104" s="22"/>
      <c r="AD104" s="22"/>
      <c r="AE104" s="22"/>
      <c r="AF104" s="22"/>
      <c r="AG104" s="22"/>
      <c r="AH104" s="22"/>
      <c r="AI104" s="22"/>
      <c r="AJ104" s="22"/>
    </row>
    <row r="105" spans="2:36" s="21" customFormat="1" ht="26.25" customHeight="1" x14ac:dyDescent="0.3">
      <c r="B105" s="42">
        <v>102</v>
      </c>
      <c r="C105" s="52"/>
      <c r="D105" s="52"/>
      <c r="E105" s="53"/>
      <c r="F105" s="54"/>
      <c r="G105" s="54"/>
      <c r="H105" s="52"/>
      <c r="I105" s="53"/>
      <c r="J105" s="53"/>
      <c r="K105" s="55"/>
      <c r="L105" s="56"/>
      <c r="M105" s="56"/>
      <c r="N105" s="57" t="str">
        <f>IF(I105="","",
IF(AND(Percentis!$I$7&gt;=B105,I105&gt;=9,M105="SIM",L105="SIM",OR(H105="Avaliação Regular",H105="Ponderação curricular")),"Excelente",
IF(AND(Percentis!$I$7&gt;=B105,I105&gt;=9,M105="SIM",H105="Ponderação curricular - DLR 17/2010/M"),"Excelente",
IF(AND(COUNTIF($N$4:N104,"Excelente")&lt;Percentis!$I$7,COUNTIF($N$4:N104,"Excelente")+COUNTIF($N$4:N104,"Muito Bom")&lt;Percentis!$J$7,I105&gt;=PERCENTILE($I$4:$I$153,0.75),OR(L105="SIM",AND(H105="Ponderação Curricular - DLR 17/2010/M",I105&gt;=9),AND(H105="Avaliação regular",H105="Ponderação Curricular",L105="SIM"))),"Excelente",
IF(AND(H105&lt;&gt;"Procedimento especial",H105&lt;&gt;"Bom administrativo",I105&gt;=8,M105="SIM",COUNTIF($N$4:N104,"Excelente")+COUNTIF($N$4:N104,"Muito Bom")&lt;Percentis!$J$7),"Muito Bom",
IF(AND(Percentis!$J$7&gt;=B105,I105&gt;=8,M105="SIM",OR(H105&lt;&gt;"Procedimento especial",H105="Bom administrativo")),"Muito Bom",
"Bom"))))))</f>
        <v/>
      </c>
      <c r="O105" s="20"/>
      <c r="Q105" s="22"/>
      <c r="R105" s="22"/>
      <c r="S105" s="22"/>
      <c r="T105" s="22"/>
      <c r="U105" s="22"/>
      <c r="V105" s="22"/>
      <c r="W105" s="22"/>
      <c r="X105" s="22"/>
      <c r="Y105" s="22"/>
      <c r="Z105" s="22"/>
      <c r="AA105" s="22"/>
      <c r="AB105" s="22"/>
      <c r="AC105" s="22"/>
      <c r="AD105" s="22"/>
      <c r="AE105" s="22"/>
      <c r="AF105" s="22"/>
      <c r="AG105" s="22"/>
      <c r="AH105" s="22"/>
      <c r="AI105" s="22"/>
      <c r="AJ105" s="22"/>
    </row>
    <row r="106" spans="2:36" s="21" customFormat="1" ht="26.25" customHeight="1" x14ac:dyDescent="0.3">
      <c r="B106" s="42">
        <v>103</v>
      </c>
      <c r="C106" s="52"/>
      <c r="D106" s="52"/>
      <c r="E106" s="53"/>
      <c r="F106" s="54"/>
      <c r="G106" s="54"/>
      <c r="H106" s="52"/>
      <c r="I106" s="53"/>
      <c r="J106" s="53"/>
      <c r="K106" s="55"/>
      <c r="L106" s="56"/>
      <c r="M106" s="56"/>
      <c r="N106" s="57" t="str">
        <f>IF(I106="","",
IF(AND(Percentis!$I$7&gt;=B106,I106&gt;=9,M106="SIM",L106="SIM",OR(H106="Avaliação Regular",H106="Ponderação curricular")),"Excelente",
IF(AND(Percentis!$I$7&gt;=B106,I106&gt;=9,M106="SIM",H106="Ponderação curricular - DLR 17/2010/M"),"Excelente",
IF(AND(COUNTIF($N$4:N105,"Excelente")&lt;Percentis!$I$7,COUNTIF($N$4:N105,"Excelente")+COUNTIF($N$4:N105,"Muito Bom")&lt;Percentis!$J$7,I106&gt;=PERCENTILE($I$4:$I$153,0.75),OR(L106="SIM",AND(H106="Ponderação Curricular - DLR 17/2010/M",I106&gt;=9),AND(H106="Avaliação regular",H106="Ponderação Curricular",L106="SIM"))),"Excelente",
IF(AND(H106&lt;&gt;"Procedimento especial",H106&lt;&gt;"Bom administrativo",I106&gt;=8,M106="SIM",COUNTIF($N$4:N105,"Excelente")+COUNTIF($N$4:N105,"Muito Bom")&lt;Percentis!$J$7),"Muito Bom",
IF(AND(Percentis!$J$7&gt;=B106,I106&gt;=8,M106="SIM",OR(H106&lt;&gt;"Procedimento especial",H106="Bom administrativo")),"Muito Bom",
"Bom"))))))</f>
        <v/>
      </c>
      <c r="O106" s="20"/>
      <c r="Q106" s="22"/>
      <c r="R106" s="22"/>
      <c r="S106" s="22"/>
      <c r="T106" s="22"/>
      <c r="U106" s="22"/>
      <c r="V106" s="22"/>
      <c r="W106" s="22"/>
      <c r="X106" s="22"/>
      <c r="Y106" s="22"/>
      <c r="Z106" s="22"/>
      <c r="AA106" s="22"/>
      <c r="AB106" s="22"/>
      <c r="AC106" s="22"/>
      <c r="AD106" s="22"/>
      <c r="AE106" s="22"/>
      <c r="AF106" s="22"/>
      <c r="AG106" s="22"/>
      <c r="AH106" s="22"/>
      <c r="AI106" s="22"/>
      <c r="AJ106" s="22"/>
    </row>
    <row r="107" spans="2:36" s="21" customFormat="1" ht="26.25" customHeight="1" x14ac:dyDescent="0.3">
      <c r="B107" s="42">
        <v>104</v>
      </c>
      <c r="C107" s="52"/>
      <c r="D107" s="52"/>
      <c r="E107" s="53"/>
      <c r="F107" s="54"/>
      <c r="G107" s="54"/>
      <c r="H107" s="52"/>
      <c r="I107" s="53"/>
      <c r="J107" s="53"/>
      <c r="K107" s="55"/>
      <c r="L107" s="56"/>
      <c r="M107" s="56"/>
      <c r="N107" s="57" t="str">
        <f>IF(I107="","",
IF(AND(Percentis!$I$7&gt;=B107,I107&gt;=9,M107="SIM",L107="SIM",OR(H107="Avaliação Regular",H107="Ponderação curricular")),"Excelente",
IF(AND(Percentis!$I$7&gt;=B107,I107&gt;=9,M107="SIM",H107="Ponderação curricular - DLR 17/2010/M"),"Excelente",
IF(AND(COUNTIF($N$4:N106,"Excelente")&lt;Percentis!$I$7,COUNTIF($N$4:N106,"Excelente")+COUNTIF($N$4:N106,"Muito Bom")&lt;Percentis!$J$7,I107&gt;=PERCENTILE($I$4:$I$153,0.75),OR(L107="SIM",AND(H107="Ponderação Curricular - DLR 17/2010/M",I107&gt;=9),AND(H107="Avaliação regular",H107="Ponderação Curricular",L107="SIM"))),"Excelente",
IF(AND(H107&lt;&gt;"Procedimento especial",H107&lt;&gt;"Bom administrativo",I107&gt;=8,M107="SIM",COUNTIF($N$4:N106,"Excelente")+COUNTIF($N$4:N106,"Muito Bom")&lt;Percentis!$J$7),"Muito Bom",
IF(AND(Percentis!$J$7&gt;=B107,I107&gt;=8,M107="SIM",OR(H107&lt;&gt;"Procedimento especial",H107="Bom administrativo")),"Muito Bom",
"Bom"))))))</f>
        <v/>
      </c>
      <c r="O107" s="20"/>
      <c r="Q107" s="22"/>
      <c r="R107" s="22"/>
      <c r="S107" s="22"/>
      <c r="T107" s="22"/>
      <c r="U107" s="22"/>
      <c r="V107" s="22"/>
      <c r="W107" s="22"/>
      <c r="X107" s="22"/>
      <c r="Y107" s="22"/>
      <c r="Z107" s="22"/>
      <c r="AA107" s="22"/>
      <c r="AB107" s="22"/>
      <c r="AC107" s="22"/>
      <c r="AD107" s="22"/>
      <c r="AE107" s="22"/>
      <c r="AF107" s="22"/>
      <c r="AG107" s="22"/>
      <c r="AH107" s="22"/>
      <c r="AI107" s="22"/>
      <c r="AJ107" s="22"/>
    </row>
    <row r="108" spans="2:36" s="21" customFormat="1" ht="26.25" customHeight="1" x14ac:dyDescent="0.3">
      <c r="B108" s="42">
        <v>105</v>
      </c>
      <c r="C108" s="52"/>
      <c r="D108" s="52"/>
      <c r="E108" s="53"/>
      <c r="F108" s="54"/>
      <c r="G108" s="54"/>
      <c r="H108" s="52"/>
      <c r="I108" s="53"/>
      <c r="J108" s="53"/>
      <c r="K108" s="55"/>
      <c r="L108" s="56"/>
      <c r="M108" s="56"/>
      <c r="N108" s="57" t="str">
        <f>IF(I108="","",
IF(AND(Percentis!$I$7&gt;=B108,I108&gt;=9,M108="SIM",L108="SIM",OR(H108="Avaliação Regular",H108="Ponderação curricular")),"Excelente",
IF(AND(Percentis!$I$7&gt;=B108,I108&gt;=9,M108="SIM",H108="Ponderação curricular - DLR 17/2010/M"),"Excelente",
IF(AND(COUNTIF($N$4:N107,"Excelente")&lt;Percentis!$I$7,COUNTIF($N$4:N107,"Excelente")+COUNTIF($N$4:N107,"Muito Bom")&lt;Percentis!$J$7,I108&gt;=PERCENTILE($I$4:$I$153,0.75),OR(L108="SIM",AND(H108="Ponderação Curricular - DLR 17/2010/M",I108&gt;=9),AND(H108="Avaliação regular",H108="Ponderação Curricular",L108="SIM"))),"Excelente",
IF(AND(H108&lt;&gt;"Procedimento especial",H108&lt;&gt;"Bom administrativo",I108&gt;=8,M108="SIM",COUNTIF($N$4:N107,"Excelente")+COUNTIF($N$4:N107,"Muito Bom")&lt;Percentis!$J$7),"Muito Bom",
IF(AND(Percentis!$J$7&gt;=B108,I108&gt;=8,M108="SIM",OR(H108&lt;&gt;"Procedimento especial",H108="Bom administrativo")),"Muito Bom",
"Bom"))))))</f>
        <v/>
      </c>
      <c r="O108" s="20"/>
      <c r="Q108" s="22"/>
      <c r="R108" s="22"/>
      <c r="S108" s="22"/>
      <c r="T108" s="22"/>
      <c r="U108" s="22"/>
      <c r="V108" s="22"/>
      <c r="W108" s="22"/>
      <c r="X108" s="22"/>
      <c r="Y108" s="22"/>
      <c r="Z108" s="22"/>
      <c r="AA108" s="22"/>
      <c r="AB108" s="22"/>
      <c r="AC108" s="22"/>
      <c r="AD108" s="22"/>
      <c r="AE108" s="22"/>
      <c r="AF108" s="22"/>
      <c r="AG108" s="22"/>
      <c r="AH108" s="22"/>
      <c r="AI108" s="22"/>
      <c r="AJ108" s="22"/>
    </row>
    <row r="109" spans="2:36" s="21" customFormat="1" ht="26.25" customHeight="1" x14ac:dyDescent="0.3">
      <c r="B109" s="42">
        <v>106</v>
      </c>
      <c r="C109" s="52"/>
      <c r="D109" s="52"/>
      <c r="E109" s="53"/>
      <c r="F109" s="54"/>
      <c r="G109" s="54"/>
      <c r="H109" s="52"/>
      <c r="I109" s="53"/>
      <c r="J109" s="53"/>
      <c r="K109" s="55"/>
      <c r="L109" s="56"/>
      <c r="M109" s="56"/>
      <c r="N109" s="57" t="str">
        <f>IF(I109="","",
IF(AND(Percentis!$I$7&gt;=B109,I109&gt;=9,M109="SIM",L109="SIM",OR(H109="Avaliação Regular",H109="Ponderação curricular")),"Excelente",
IF(AND(Percentis!$I$7&gt;=B109,I109&gt;=9,M109="SIM",H109="Ponderação curricular - DLR 17/2010/M"),"Excelente",
IF(AND(COUNTIF($N$4:N108,"Excelente")&lt;Percentis!$I$7,COUNTIF($N$4:N108,"Excelente")+COUNTIF($N$4:N108,"Muito Bom")&lt;Percentis!$J$7,I109&gt;=PERCENTILE($I$4:$I$153,0.75),OR(L109="SIM",AND(H109="Ponderação Curricular - DLR 17/2010/M",I109&gt;=9),AND(H109="Avaliação regular",H109="Ponderação Curricular",L109="SIM"))),"Excelente",
IF(AND(H109&lt;&gt;"Procedimento especial",H109&lt;&gt;"Bom administrativo",I109&gt;=8,M109="SIM",COUNTIF($N$4:N108,"Excelente")+COUNTIF($N$4:N108,"Muito Bom")&lt;Percentis!$J$7),"Muito Bom",
IF(AND(Percentis!$J$7&gt;=B109,I109&gt;=8,M109="SIM",OR(H109&lt;&gt;"Procedimento especial",H109="Bom administrativo")),"Muito Bom",
"Bom"))))))</f>
        <v/>
      </c>
      <c r="O109" s="20"/>
      <c r="Q109" s="22"/>
      <c r="R109" s="22"/>
      <c r="S109" s="22"/>
      <c r="T109" s="22"/>
      <c r="U109" s="22"/>
      <c r="V109" s="22"/>
      <c r="W109" s="22"/>
      <c r="X109" s="22"/>
      <c r="Y109" s="22"/>
      <c r="Z109" s="22"/>
      <c r="AA109" s="22"/>
      <c r="AB109" s="22"/>
      <c r="AC109" s="22"/>
      <c r="AD109" s="22"/>
      <c r="AE109" s="22"/>
      <c r="AF109" s="22"/>
      <c r="AG109" s="22"/>
      <c r="AH109" s="22"/>
      <c r="AI109" s="22"/>
      <c r="AJ109" s="22"/>
    </row>
    <row r="110" spans="2:36" s="21" customFormat="1" ht="26.25" customHeight="1" x14ac:dyDescent="0.3">
      <c r="B110" s="42">
        <v>107</v>
      </c>
      <c r="C110" s="52"/>
      <c r="D110" s="52"/>
      <c r="E110" s="53"/>
      <c r="F110" s="54"/>
      <c r="G110" s="54"/>
      <c r="H110" s="52"/>
      <c r="I110" s="53"/>
      <c r="J110" s="53"/>
      <c r="K110" s="55"/>
      <c r="L110" s="56"/>
      <c r="M110" s="56"/>
      <c r="N110" s="57" t="str">
        <f>IF(I110="","",
IF(AND(Percentis!$I$7&gt;=B110,I110&gt;=9,M110="SIM",L110="SIM",OR(H110="Avaliação Regular",H110="Ponderação curricular")),"Excelente",
IF(AND(Percentis!$I$7&gt;=B110,I110&gt;=9,M110="SIM",H110="Ponderação curricular - DLR 17/2010/M"),"Excelente",
IF(AND(COUNTIF($N$4:N109,"Excelente")&lt;Percentis!$I$7,COUNTIF($N$4:N109,"Excelente")+COUNTIF($N$4:N109,"Muito Bom")&lt;Percentis!$J$7,I110&gt;=PERCENTILE($I$4:$I$153,0.75),OR(L110="SIM",AND(H110="Ponderação Curricular - DLR 17/2010/M",I110&gt;=9),AND(H110="Avaliação regular",H110="Ponderação Curricular",L110="SIM"))),"Excelente",
IF(AND(H110&lt;&gt;"Procedimento especial",H110&lt;&gt;"Bom administrativo",I110&gt;=8,M110="SIM",COUNTIF($N$4:N109,"Excelente")+COUNTIF($N$4:N109,"Muito Bom")&lt;Percentis!$J$7),"Muito Bom",
IF(AND(Percentis!$J$7&gt;=B110,I110&gt;=8,M110="SIM",OR(H110&lt;&gt;"Procedimento especial",H110="Bom administrativo")),"Muito Bom",
"Bom"))))))</f>
        <v/>
      </c>
      <c r="O110" s="20"/>
      <c r="Q110" s="22"/>
      <c r="R110" s="22"/>
      <c r="S110" s="22"/>
      <c r="T110" s="22"/>
      <c r="U110" s="22"/>
      <c r="V110" s="22"/>
      <c r="W110" s="22"/>
      <c r="X110" s="22"/>
      <c r="Y110" s="22"/>
      <c r="Z110" s="22"/>
      <c r="AA110" s="22"/>
      <c r="AB110" s="22"/>
      <c r="AC110" s="22"/>
      <c r="AD110" s="22"/>
      <c r="AE110" s="22"/>
      <c r="AF110" s="22"/>
      <c r="AG110" s="22"/>
      <c r="AH110" s="22"/>
      <c r="AI110" s="22"/>
      <c r="AJ110" s="22"/>
    </row>
    <row r="111" spans="2:36" s="21" customFormat="1" ht="26.25" customHeight="1" x14ac:dyDescent="0.3">
      <c r="B111" s="42">
        <v>108</v>
      </c>
      <c r="C111" s="52"/>
      <c r="D111" s="52"/>
      <c r="E111" s="53"/>
      <c r="F111" s="54"/>
      <c r="G111" s="54"/>
      <c r="H111" s="52"/>
      <c r="I111" s="53"/>
      <c r="J111" s="53"/>
      <c r="K111" s="55"/>
      <c r="L111" s="56"/>
      <c r="M111" s="56"/>
      <c r="N111" s="57" t="str">
        <f>IF(I111="","",
IF(AND(Percentis!$I$7&gt;=B111,I111&gt;=9,M111="SIM",L111="SIM",OR(H111="Avaliação Regular",H111="Ponderação curricular")),"Excelente",
IF(AND(Percentis!$I$7&gt;=B111,I111&gt;=9,M111="SIM",H111="Ponderação curricular - DLR 17/2010/M"),"Excelente",
IF(AND(COUNTIF($N$4:N110,"Excelente")&lt;Percentis!$I$7,COUNTIF($N$4:N110,"Excelente")+COUNTIF($N$4:N110,"Muito Bom")&lt;Percentis!$J$7,I111&gt;=PERCENTILE($I$4:$I$153,0.75),OR(L111="SIM",AND(H111="Ponderação Curricular - DLR 17/2010/M",I111&gt;=9),AND(H111="Avaliação regular",H111="Ponderação Curricular",L111="SIM"))),"Excelente",
IF(AND(H111&lt;&gt;"Procedimento especial",H111&lt;&gt;"Bom administrativo",I111&gt;=8,M111="SIM",COUNTIF($N$4:N110,"Excelente")+COUNTIF($N$4:N110,"Muito Bom")&lt;Percentis!$J$7),"Muito Bom",
IF(AND(Percentis!$J$7&gt;=B111,I111&gt;=8,M111="SIM",OR(H111&lt;&gt;"Procedimento especial",H111="Bom administrativo")),"Muito Bom",
"Bom"))))))</f>
        <v/>
      </c>
      <c r="O111" s="20"/>
      <c r="Q111" s="22"/>
      <c r="R111" s="22"/>
      <c r="S111" s="22"/>
      <c r="T111" s="22"/>
      <c r="U111" s="22"/>
      <c r="V111" s="22"/>
      <c r="W111" s="22"/>
      <c r="X111" s="22"/>
      <c r="Y111" s="22"/>
      <c r="Z111" s="22"/>
      <c r="AA111" s="22"/>
      <c r="AB111" s="22"/>
      <c r="AC111" s="22"/>
      <c r="AD111" s="22"/>
      <c r="AE111" s="22"/>
      <c r="AF111" s="22"/>
      <c r="AG111" s="22"/>
      <c r="AH111" s="22"/>
      <c r="AI111" s="22"/>
      <c r="AJ111" s="22"/>
    </row>
    <row r="112" spans="2:36" s="21" customFormat="1" ht="26.25" customHeight="1" x14ac:dyDescent="0.3">
      <c r="B112" s="42">
        <v>109</v>
      </c>
      <c r="C112" s="52"/>
      <c r="D112" s="52"/>
      <c r="E112" s="53"/>
      <c r="F112" s="54"/>
      <c r="G112" s="54"/>
      <c r="H112" s="52"/>
      <c r="I112" s="53"/>
      <c r="J112" s="53"/>
      <c r="K112" s="55"/>
      <c r="L112" s="56"/>
      <c r="M112" s="56"/>
      <c r="N112" s="57" t="str">
        <f>IF(I112="","",
IF(AND(Percentis!$I$7&gt;=B112,I112&gt;=9,M112="SIM",L112="SIM",OR(H112="Avaliação Regular",H112="Ponderação curricular")),"Excelente",
IF(AND(Percentis!$I$7&gt;=B112,I112&gt;=9,M112="SIM",H112="Ponderação curricular - DLR 17/2010/M"),"Excelente",
IF(AND(COUNTIF($N$4:N111,"Excelente")&lt;Percentis!$I$7,COUNTIF($N$4:N111,"Excelente")+COUNTIF($N$4:N111,"Muito Bom")&lt;Percentis!$J$7,I112&gt;=PERCENTILE($I$4:$I$153,0.75),OR(L112="SIM",AND(H112="Ponderação Curricular - DLR 17/2010/M",I112&gt;=9),AND(H112="Avaliação regular",H112="Ponderação Curricular",L112="SIM"))),"Excelente",
IF(AND(H112&lt;&gt;"Procedimento especial",H112&lt;&gt;"Bom administrativo",I112&gt;=8,M112="SIM",COUNTIF($N$4:N111,"Excelente")+COUNTIF($N$4:N111,"Muito Bom")&lt;Percentis!$J$7),"Muito Bom",
IF(AND(Percentis!$J$7&gt;=B112,I112&gt;=8,M112="SIM",OR(H112&lt;&gt;"Procedimento especial",H112="Bom administrativo")),"Muito Bom",
"Bom"))))))</f>
        <v/>
      </c>
      <c r="O112" s="20"/>
      <c r="Q112" s="22"/>
      <c r="R112" s="22"/>
      <c r="S112" s="22"/>
      <c r="T112" s="22"/>
      <c r="U112" s="22"/>
      <c r="V112" s="22"/>
      <c r="W112" s="22"/>
      <c r="X112" s="22"/>
      <c r="Y112" s="22"/>
      <c r="Z112" s="22"/>
      <c r="AA112" s="22"/>
      <c r="AB112" s="22"/>
      <c r="AC112" s="22"/>
      <c r="AD112" s="22"/>
      <c r="AE112" s="22"/>
      <c r="AF112" s="22"/>
      <c r="AG112" s="22"/>
      <c r="AH112" s="22"/>
      <c r="AI112" s="22"/>
      <c r="AJ112" s="22"/>
    </row>
    <row r="113" spans="2:36" s="21" customFormat="1" ht="26.25" customHeight="1" x14ac:dyDescent="0.3">
      <c r="B113" s="42">
        <v>110</v>
      </c>
      <c r="C113" s="52"/>
      <c r="D113" s="52"/>
      <c r="E113" s="53"/>
      <c r="F113" s="54"/>
      <c r="G113" s="54"/>
      <c r="H113" s="52"/>
      <c r="I113" s="53"/>
      <c r="J113" s="53"/>
      <c r="K113" s="55"/>
      <c r="L113" s="56"/>
      <c r="M113" s="56"/>
      <c r="N113" s="57" t="str">
        <f>IF(I113="","",
IF(AND(Percentis!$I$7&gt;=B113,I113&gt;=9,M113="SIM",L113="SIM",OR(H113="Avaliação Regular",H113="Ponderação curricular")),"Excelente",
IF(AND(Percentis!$I$7&gt;=B113,I113&gt;=9,M113="SIM",H113="Ponderação curricular - DLR 17/2010/M"),"Excelente",
IF(AND(COUNTIF($N$4:N112,"Excelente")&lt;Percentis!$I$7,COUNTIF($N$4:N112,"Excelente")+COUNTIF($N$4:N112,"Muito Bom")&lt;Percentis!$J$7,I113&gt;=PERCENTILE($I$4:$I$153,0.75),OR(L113="SIM",AND(H113="Ponderação Curricular - DLR 17/2010/M",I113&gt;=9),AND(H113="Avaliação regular",H113="Ponderação Curricular",L113="SIM"))),"Excelente",
IF(AND(H113&lt;&gt;"Procedimento especial",H113&lt;&gt;"Bom administrativo",I113&gt;=8,M113="SIM",COUNTIF($N$4:N112,"Excelente")+COUNTIF($N$4:N112,"Muito Bom")&lt;Percentis!$J$7),"Muito Bom",
IF(AND(Percentis!$J$7&gt;=B113,I113&gt;=8,M113="SIM",OR(H113&lt;&gt;"Procedimento especial",H113="Bom administrativo")),"Muito Bom",
"Bom"))))))</f>
        <v/>
      </c>
      <c r="O113" s="20"/>
      <c r="Q113" s="22"/>
      <c r="R113" s="22"/>
      <c r="S113" s="22"/>
      <c r="T113" s="22"/>
      <c r="U113" s="22"/>
      <c r="V113" s="22"/>
      <c r="W113" s="22"/>
      <c r="X113" s="22"/>
      <c r="Y113" s="22"/>
      <c r="Z113" s="22"/>
      <c r="AA113" s="22"/>
      <c r="AB113" s="22"/>
      <c r="AC113" s="22"/>
      <c r="AD113" s="22"/>
      <c r="AE113" s="22"/>
      <c r="AF113" s="22"/>
      <c r="AG113" s="22"/>
      <c r="AH113" s="22"/>
      <c r="AI113" s="22"/>
      <c r="AJ113" s="22"/>
    </row>
    <row r="114" spans="2:36" s="21" customFormat="1" ht="26.25" customHeight="1" x14ac:dyDescent="0.3">
      <c r="B114" s="42">
        <v>111</v>
      </c>
      <c r="C114" s="52"/>
      <c r="D114" s="52"/>
      <c r="E114" s="53"/>
      <c r="F114" s="54"/>
      <c r="G114" s="54"/>
      <c r="H114" s="52"/>
      <c r="I114" s="53"/>
      <c r="J114" s="53"/>
      <c r="K114" s="55"/>
      <c r="L114" s="56"/>
      <c r="M114" s="56"/>
      <c r="N114" s="57" t="str">
        <f>IF(I114="","",
IF(AND(Percentis!$I$7&gt;=B114,I114&gt;=9,M114="SIM",L114="SIM",OR(H114="Avaliação Regular",H114="Ponderação curricular")),"Excelente",
IF(AND(Percentis!$I$7&gt;=B114,I114&gt;=9,M114="SIM",H114="Ponderação curricular - DLR 17/2010/M"),"Excelente",
IF(AND(COUNTIF($N$4:N113,"Excelente")&lt;Percentis!$I$7,COUNTIF($N$4:N113,"Excelente")+COUNTIF($N$4:N113,"Muito Bom")&lt;Percentis!$J$7,I114&gt;=PERCENTILE($I$4:$I$153,0.75),OR(L114="SIM",AND(H114="Ponderação Curricular - DLR 17/2010/M",I114&gt;=9),AND(H114="Avaliação regular",H114="Ponderação Curricular",L114="SIM"))),"Excelente",
IF(AND(H114&lt;&gt;"Procedimento especial",H114&lt;&gt;"Bom administrativo",I114&gt;=8,M114="SIM",COUNTIF($N$4:N113,"Excelente")+COUNTIF($N$4:N113,"Muito Bom")&lt;Percentis!$J$7),"Muito Bom",
IF(AND(Percentis!$J$7&gt;=B114,I114&gt;=8,M114="SIM",OR(H114&lt;&gt;"Procedimento especial",H114="Bom administrativo")),"Muito Bom",
"Bom"))))))</f>
        <v/>
      </c>
      <c r="O114" s="20"/>
      <c r="Q114" s="22"/>
      <c r="R114" s="22"/>
      <c r="S114" s="22"/>
      <c r="T114" s="22"/>
      <c r="U114" s="22"/>
      <c r="V114" s="22"/>
      <c r="W114" s="22"/>
      <c r="X114" s="22"/>
      <c r="Y114" s="22"/>
      <c r="Z114" s="22"/>
      <c r="AA114" s="22"/>
      <c r="AB114" s="22"/>
      <c r="AC114" s="22"/>
      <c r="AD114" s="22"/>
      <c r="AE114" s="22"/>
      <c r="AF114" s="22"/>
      <c r="AG114" s="22"/>
      <c r="AH114" s="22"/>
      <c r="AI114" s="22"/>
      <c r="AJ114" s="22"/>
    </row>
    <row r="115" spans="2:36" s="21" customFormat="1" ht="26.25" customHeight="1" x14ac:dyDescent="0.3">
      <c r="B115" s="42">
        <v>112</v>
      </c>
      <c r="C115" s="52"/>
      <c r="D115" s="52"/>
      <c r="E115" s="53"/>
      <c r="F115" s="54"/>
      <c r="G115" s="54"/>
      <c r="H115" s="52"/>
      <c r="I115" s="53"/>
      <c r="J115" s="53"/>
      <c r="K115" s="55"/>
      <c r="L115" s="56"/>
      <c r="M115" s="56"/>
      <c r="N115" s="57" t="str">
        <f>IF(I115="","",
IF(AND(Percentis!$I$7&gt;=B115,I115&gt;=9,M115="SIM",L115="SIM",OR(H115="Avaliação Regular",H115="Ponderação curricular")),"Excelente",
IF(AND(Percentis!$I$7&gt;=B115,I115&gt;=9,M115="SIM",H115="Ponderação curricular - DLR 17/2010/M"),"Excelente",
IF(AND(COUNTIF($N$4:N114,"Excelente")&lt;Percentis!$I$7,COUNTIF($N$4:N114,"Excelente")+COUNTIF($N$4:N114,"Muito Bom")&lt;Percentis!$J$7,I115&gt;=PERCENTILE($I$4:$I$153,0.75),OR(L115="SIM",AND(H115="Ponderação Curricular - DLR 17/2010/M",I115&gt;=9),AND(H115="Avaliação regular",H115="Ponderação Curricular",L115="SIM"))),"Excelente",
IF(AND(H115&lt;&gt;"Procedimento especial",H115&lt;&gt;"Bom administrativo",I115&gt;=8,M115="SIM",COUNTIF($N$4:N114,"Excelente")+COUNTIF($N$4:N114,"Muito Bom")&lt;Percentis!$J$7),"Muito Bom",
IF(AND(Percentis!$J$7&gt;=B115,I115&gt;=8,M115="SIM",OR(H115&lt;&gt;"Procedimento especial",H115="Bom administrativo")),"Muito Bom",
"Bom"))))))</f>
        <v/>
      </c>
      <c r="O115" s="20"/>
      <c r="Q115" s="22"/>
      <c r="R115" s="22"/>
      <c r="S115" s="22"/>
      <c r="T115" s="22"/>
      <c r="U115" s="22"/>
      <c r="V115" s="22"/>
      <c r="W115" s="22"/>
      <c r="X115" s="22"/>
      <c r="Y115" s="22"/>
      <c r="Z115" s="22"/>
      <c r="AA115" s="22"/>
      <c r="AB115" s="22"/>
      <c r="AC115" s="22"/>
      <c r="AD115" s="22"/>
      <c r="AE115" s="22"/>
      <c r="AF115" s="22"/>
      <c r="AG115" s="22"/>
      <c r="AH115" s="22"/>
      <c r="AI115" s="22"/>
      <c r="AJ115" s="22"/>
    </row>
    <row r="116" spans="2:36" s="21" customFormat="1" ht="26.25" customHeight="1" x14ac:dyDescent="0.3">
      <c r="B116" s="42">
        <v>113</v>
      </c>
      <c r="C116" s="52"/>
      <c r="D116" s="52"/>
      <c r="E116" s="53"/>
      <c r="F116" s="54"/>
      <c r="G116" s="54"/>
      <c r="H116" s="52"/>
      <c r="I116" s="53"/>
      <c r="J116" s="53"/>
      <c r="K116" s="55"/>
      <c r="L116" s="56"/>
      <c r="M116" s="56"/>
      <c r="N116" s="57" t="str">
        <f>IF(I116="","",
IF(AND(Percentis!$I$7&gt;=B116,I116&gt;=9,M116="SIM",L116="SIM",OR(H116="Avaliação Regular",H116="Ponderação curricular")),"Excelente",
IF(AND(Percentis!$I$7&gt;=B116,I116&gt;=9,M116="SIM",H116="Ponderação curricular - DLR 17/2010/M"),"Excelente",
IF(AND(COUNTIF($N$4:N115,"Excelente")&lt;Percentis!$I$7,COUNTIF($N$4:N115,"Excelente")+COUNTIF($N$4:N115,"Muito Bom")&lt;Percentis!$J$7,I116&gt;=PERCENTILE($I$4:$I$153,0.75),OR(L116="SIM",AND(H116="Ponderação Curricular - DLR 17/2010/M",I116&gt;=9),AND(H116="Avaliação regular",H116="Ponderação Curricular",L116="SIM"))),"Excelente",
IF(AND(H116&lt;&gt;"Procedimento especial",H116&lt;&gt;"Bom administrativo",I116&gt;=8,M116="SIM",COUNTIF($N$4:N115,"Excelente")+COUNTIF($N$4:N115,"Muito Bom")&lt;Percentis!$J$7),"Muito Bom",
IF(AND(Percentis!$J$7&gt;=B116,I116&gt;=8,M116="SIM",OR(H116&lt;&gt;"Procedimento especial",H116="Bom administrativo")),"Muito Bom",
"Bom"))))))</f>
        <v/>
      </c>
      <c r="O116" s="20"/>
      <c r="Q116" s="22"/>
      <c r="R116" s="22"/>
      <c r="S116" s="22"/>
      <c r="T116" s="22"/>
      <c r="U116" s="22"/>
      <c r="V116" s="22"/>
      <c r="W116" s="22"/>
      <c r="X116" s="22"/>
      <c r="Y116" s="22"/>
      <c r="Z116" s="22"/>
      <c r="AA116" s="22"/>
      <c r="AB116" s="22"/>
      <c r="AC116" s="22"/>
      <c r="AD116" s="22"/>
      <c r="AE116" s="22"/>
      <c r="AF116" s="22"/>
      <c r="AG116" s="22"/>
      <c r="AH116" s="22"/>
      <c r="AI116" s="22"/>
      <c r="AJ116" s="22"/>
    </row>
    <row r="117" spans="2:36" s="21" customFormat="1" ht="26.25" customHeight="1" x14ac:dyDescent="0.3">
      <c r="B117" s="42">
        <v>114</v>
      </c>
      <c r="C117" s="52"/>
      <c r="D117" s="52"/>
      <c r="E117" s="53"/>
      <c r="F117" s="54"/>
      <c r="G117" s="54"/>
      <c r="H117" s="52"/>
      <c r="I117" s="53"/>
      <c r="J117" s="53"/>
      <c r="K117" s="55"/>
      <c r="L117" s="56"/>
      <c r="M117" s="56"/>
      <c r="N117" s="57" t="str">
        <f>IF(I117="","",
IF(AND(Percentis!$I$7&gt;=B117,I117&gt;=9,M117="SIM",L117="SIM",OR(H117="Avaliação Regular",H117="Ponderação curricular")),"Excelente",
IF(AND(Percentis!$I$7&gt;=B117,I117&gt;=9,M117="SIM",H117="Ponderação curricular - DLR 17/2010/M"),"Excelente",
IF(AND(COUNTIF($N$4:N116,"Excelente")&lt;Percentis!$I$7,COUNTIF($N$4:N116,"Excelente")+COUNTIF($N$4:N116,"Muito Bom")&lt;Percentis!$J$7,I117&gt;=PERCENTILE($I$4:$I$153,0.75),OR(L117="SIM",AND(H117="Ponderação Curricular - DLR 17/2010/M",I117&gt;=9),AND(H117="Avaliação regular",H117="Ponderação Curricular",L117="SIM"))),"Excelente",
IF(AND(H117&lt;&gt;"Procedimento especial",H117&lt;&gt;"Bom administrativo",I117&gt;=8,M117="SIM",COUNTIF($N$4:N116,"Excelente")+COUNTIF($N$4:N116,"Muito Bom")&lt;Percentis!$J$7),"Muito Bom",
IF(AND(Percentis!$J$7&gt;=B117,I117&gt;=8,M117="SIM",OR(H117&lt;&gt;"Procedimento especial",H117="Bom administrativo")),"Muito Bom",
"Bom"))))))</f>
        <v/>
      </c>
      <c r="O117" s="20"/>
      <c r="Q117" s="22"/>
      <c r="R117" s="22"/>
      <c r="S117" s="22"/>
      <c r="T117" s="22"/>
      <c r="U117" s="22"/>
      <c r="V117" s="22"/>
      <c r="W117" s="22"/>
      <c r="X117" s="22"/>
      <c r="Y117" s="22"/>
      <c r="Z117" s="22"/>
      <c r="AA117" s="22"/>
      <c r="AB117" s="22"/>
      <c r="AC117" s="22"/>
      <c r="AD117" s="22"/>
      <c r="AE117" s="22"/>
      <c r="AF117" s="22"/>
      <c r="AG117" s="22"/>
      <c r="AH117" s="22"/>
      <c r="AI117" s="22"/>
      <c r="AJ117" s="22"/>
    </row>
    <row r="118" spans="2:36" s="21" customFormat="1" ht="26.25" customHeight="1" x14ac:dyDescent="0.3">
      <c r="B118" s="42">
        <v>115</v>
      </c>
      <c r="C118" s="52"/>
      <c r="D118" s="52"/>
      <c r="E118" s="53"/>
      <c r="F118" s="54"/>
      <c r="G118" s="54"/>
      <c r="H118" s="52"/>
      <c r="I118" s="53"/>
      <c r="J118" s="53"/>
      <c r="K118" s="55"/>
      <c r="L118" s="56"/>
      <c r="M118" s="56"/>
      <c r="N118" s="57" t="str">
        <f>IF(I118="","",
IF(AND(Percentis!$I$7&gt;=B118,I118&gt;=9,M118="SIM",L118="SIM",OR(H118="Avaliação Regular",H118="Ponderação curricular")),"Excelente",
IF(AND(Percentis!$I$7&gt;=B118,I118&gt;=9,M118="SIM",H118="Ponderação curricular - DLR 17/2010/M"),"Excelente",
IF(AND(COUNTIF($N$4:N117,"Excelente")&lt;Percentis!$I$7,COUNTIF($N$4:N117,"Excelente")+COUNTIF($N$4:N117,"Muito Bom")&lt;Percentis!$J$7,I118&gt;=PERCENTILE($I$4:$I$153,0.75),OR(L118="SIM",AND(H118="Ponderação Curricular - DLR 17/2010/M",I118&gt;=9),AND(H118="Avaliação regular",H118="Ponderação Curricular",L118="SIM"))),"Excelente",
IF(AND(H118&lt;&gt;"Procedimento especial",H118&lt;&gt;"Bom administrativo",I118&gt;=8,M118="SIM",COUNTIF($N$4:N117,"Excelente")+COUNTIF($N$4:N117,"Muito Bom")&lt;Percentis!$J$7),"Muito Bom",
IF(AND(Percentis!$J$7&gt;=B118,I118&gt;=8,M118="SIM",OR(H118&lt;&gt;"Procedimento especial",H118="Bom administrativo")),"Muito Bom",
"Bom"))))))</f>
        <v/>
      </c>
      <c r="O118" s="20"/>
      <c r="Q118" s="22"/>
      <c r="R118" s="22"/>
      <c r="S118" s="22"/>
      <c r="T118" s="22"/>
      <c r="U118" s="22"/>
      <c r="V118" s="22"/>
      <c r="W118" s="22"/>
      <c r="X118" s="22"/>
      <c r="Y118" s="22"/>
      <c r="Z118" s="22"/>
      <c r="AA118" s="22"/>
      <c r="AB118" s="22"/>
      <c r="AC118" s="22"/>
      <c r="AD118" s="22"/>
      <c r="AE118" s="22"/>
      <c r="AF118" s="22"/>
      <c r="AG118" s="22"/>
      <c r="AH118" s="22"/>
      <c r="AI118" s="22"/>
      <c r="AJ118" s="22"/>
    </row>
    <row r="119" spans="2:36" s="21" customFormat="1" ht="26.25" customHeight="1" x14ac:dyDescent="0.3">
      <c r="B119" s="42">
        <v>116</v>
      </c>
      <c r="C119" s="52"/>
      <c r="D119" s="52"/>
      <c r="E119" s="53"/>
      <c r="F119" s="54"/>
      <c r="G119" s="54"/>
      <c r="H119" s="52"/>
      <c r="I119" s="53"/>
      <c r="J119" s="53"/>
      <c r="K119" s="55"/>
      <c r="L119" s="56"/>
      <c r="M119" s="56"/>
      <c r="N119" s="57" t="str">
        <f>IF(I119="","",
IF(AND(Percentis!$I$7&gt;=B119,I119&gt;=9,M119="SIM",L119="SIM",OR(H119="Avaliação Regular",H119="Ponderação curricular")),"Excelente",
IF(AND(Percentis!$I$7&gt;=B119,I119&gt;=9,M119="SIM",H119="Ponderação curricular - DLR 17/2010/M"),"Excelente",
IF(AND(COUNTIF($N$4:N118,"Excelente")&lt;Percentis!$I$7,COUNTIF($N$4:N118,"Excelente")+COUNTIF($N$4:N118,"Muito Bom")&lt;Percentis!$J$7,I119&gt;=PERCENTILE($I$4:$I$153,0.75),OR(L119="SIM",AND(H119="Ponderação Curricular - DLR 17/2010/M",I119&gt;=9),AND(H119="Avaliação regular",H119="Ponderação Curricular",L119="SIM"))),"Excelente",
IF(AND(H119&lt;&gt;"Procedimento especial",H119&lt;&gt;"Bom administrativo",I119&gt;=8,M119="SIM",COUNTIF($N$4:N118,"Excelente")+COUNTIF($N$4:N118,"Muito Bom")&lt;Percentis!$J$7),"Muito Bom",
IF(AND(Percentis!$J$7&gt;=B119,I119&gt;=8,M119="SIM",OR(H119&lt;&gt;"Procedimento especial",H119="Bom administrativo")),"Muito Bom",
"Bom"))))))</f>
        <v/>
      </c>
      <c r="O119" s="20"/>
      <c r="Q119" s="22"/>
      <c r="R119" s="22"/>
      <c r="S119" s="22"/>
      <c r="T119" s="22"/>
      <c r="U119" s="22"/>
      <c r="V119" s="22"/>
      <c r="W119" s="22"/>
      <c r="X119" s="22"/>
      <c r="Y119" s="22"/>
      <c r="Z119" s="22"/>
      <c r="AA119" s="22"/>
      <c r="AB119" s="22"/>
      <c r="AC119" s="22"/>
      <c r="AD119" s="22"/>
      <c r="AE119" s="22"/>
      <c r="AF119" s="22"/>
      <c r="AG119" s="22"/>
      <c r="AH119" s="22"/>
      <c r="AI119" s="22"/>
      <c r="AJ119" s="22"/>
    </row>
    <row r="120" spans="2:36" s="21" customFormat="1" ht="26.25" customHeight="1" x14ac:dyDescent="0.3">
      <c r="B120" s="42">
        <v>117</v>
      </c>
      <c r="C120" s="52"/>
      <c r="D120" s="52"/>
      <c r="E120" s="53"/>
      <c r="F120" s="54"/>
      <c r="G120" s="54"/>
      <c r="H120" s="52"/>
      <c r="I120" s="53"/>
      <c r="J120" s="53"/>
      <c r="K120" s="55"/>
      <c r="L120" s="56"/>
      <c r="M120" s="56"/>
      <c r="N120" s="57" t="str">
        <f>IF(I120="","",
IF(AND(Percentis!$I$7&gt;=B120,I120&gt;=9,M120="SIM",L120="SIM",OR(H120="Avaliação Regular",H120="Ponderação curricular")),"Excelente",
IF(AND(Percentis!$I$7&gt;=B120,I120&gt;=9,M120="SIM",H120="Ponderação curricular - DLR 17/2010/M"),"Excelente",
IF(AND(COUNTIF($N$4:N119,"Excelente")&lt;Percentis!$I$7,COUNTIF($N$4:N119,"Excelente")+COUNTIF($N$4:N119,"Muito Bom")&lt;Percentis!$J$7,I120&gt;=PERCENTILE($I$4:$I$153,0.75),OR(L120="SIM",AND(H120="Ponderação Curricular - DLR 17/2010/M",I120&gt;=9),AND(H120="Avaliação regular",H120="Ponderação Curricular",L120="SIM"))),"Excelente",
IF(AND(H120&lt;&gt;"Procedimento especial",H120&lt;&gt;"Bom administrativo",I120&gt;=8,M120="SIM",COUNTIF($N$4:N119,"Excelente")+COUNTIF($N$4:N119,"Muito Bom")&lt;Percentis!$J$7),"Muito Bom",
IF(AND(Percentis!$J$7&gt;=B120,I120&gt;=8,M120="SIM",OR(H120&lt;&gt;"Procedimento especial",H120="Bom administrativo")),"Muito Bom",
"Bom"))))))</f>
        <v/>
      </c>
      <c r="O120" s="20"/>
      <c r="Q120" s="22"/>
      <c r="R120" s="22"/>
      <c r="S120" s="22"/>
      <c r="T120" s="22"/>
      <c r="U120" s="22"/>
      <c r="V120" s="22"/>
      <c r="W120" s="22"/>
      <c r="X120" s="22"/>
      <c r="Y120" s="22"/>
      <c r="Z120" s="22"/>
      <c r="AA120" s="22"/>
      <c r="AB120" s="22"/>
      <c r="AC120" s="22"/>
      <c r="AD120" s="22"/>
      <c r="AE120" s="22"/>
      <c r="AF120" s="22"/>
      <c r="AG120" s="22"/>
      <c r="AH120" s="22"/>
      <c r="AI120" s="22"/>
      <c r="AJ120" s="22"/>
    </row>
    <row r="121" spans="2:36" s="21" customFormat="1" ht="26.25" customHeight="1" x14ac:dyDescent="0.3">
      <c r="B121" s="42">
        <v>118</v>
      </c>
      <c r="C121" s="52"/>
      <c r="D121" s="52"/>
      <c r="E121" s="53"/>
      <c r="F121" s="54"/>
      <c r="G121" s="54"/>
      <c r="H121" s="52"/>
      <c r="I121" s="53"/>
      <c r="J121" s="53"/>
      <c r="K121" s="55"/>
      <c r="L121" s="56"/>
      <c r="M121" s="56"/>
      <c r="N121" s="57" t="str">
        <f>IF(I121="","",
IF(AND(Percentis!$I$7&gt;=B121,I121&gt;=9,M121="SIM",L121="SIM",OR(H121="Avaliação Regular",H121="Ponderação curricular")),"Excelente",
IF(AND(Percentis!$I$7&gt;=B121,I121&gt;=9,M121="SIM",H121="Ponderação curricular - DLR 17/2010/M"),"Excelente",
IF(AND(COUNTIF($N$4:N120,"Excelente")&lt;Percentis!$I$7,COUNTIF($N$4:N120,"Excelente")+COUNTIF($N$4:N120,"Muito Bom")&lt;Percentis!$J$7,I121&gt;=PERCENTILE($I$4:$I$153,0.75),OR(L121="SIM",AND(H121="Ponderação Curricular - DLR 17/2010/M",I121&gt;=9),AND(H121="Avaliação regular",H121="Ponderação Curricular",L121="SIM"))),"Excelente",
IF(AND(H121&lt;&gt;"Procedimento especial",H121&lt;&gt;"Bom administrativo",I121&gt;=8,M121="SIM",COUNTIF($N$4:N120,"Excelente")+COUNTIF($N$4:N120,"Muito Bom")&lt;Percentis!$J$7),"Muito Bom",
IF(AND(Percentis!$J$7&gt;=B121,I121&gt;=8,M121="SIM",OR(H121&lt;&gt;"Procedimento especial",H121="Bom administrativo")),"Muito Bom",
"Bom"))))))</f>
        <v/>
      </c>
      <c r="O121" s="20"/>
      <c r="Q121" s="22"/>
      <c r="R121" s="22"/>
      <c r="S121" s="22"/>
      <c r="T121" s="22"/>
      <c r="U121" s="22"/>
      <c r="V121" s="22"/>
      <c r="W121" s="22"/>
      <c r="X121" s="22"/>
      <c r="Y121" s="22"/>
      <c r="Z121" s="22"/>
      <c r="AA121" s="22"/>
      <c r="AB121" s="22"/>
      <c r="AC121" s="22"/>
      <c r="AD121" s="22"/>
      <c r="AE121" s="22"/>
      <c r="AF121" s="22"/>
      <c r="AG121" s="22"/>
      <c r="AH121" s="22"/>
      <c r="AI121" s="22"/>
      <c r="AJ121" s="22"/>
    </row>
    <row r="122" spans="2:36" s="21" customFormat="1" ht="26.25" customHeight="1" x14ac:dyDescent="0.3">
      <c r="B122" s="42">
        <v>119</v>
      </c>
      <c r="C122" s="52"/>
      <c r="D122" s="52"/>
      <c r="E122" s="53"/>
      <c r="F122" s="54"/>
      <c r="G122" s="54"/>
      <c r="H122" s="52"/>
      <c r="I122" s="53"/>
      <c r="J122" s="53"/>
      <c r="K122" s="55"/>
      <c r="L122" s="56"/>
      <c r="M122" s="56"/>
      <c r="N122" s="57" t="str">
        <f>IF(I122="","",
IF(AND(Percentis!$I$7&gt;=B122,I122&gt;=9,M122="SIM",L122="SIM",OR(H122="Avaliação Regular",H122="Ponderação curricular")),"Excelente",
IF(AND(Percentis!$I$7&gt;=B122,I122&gt;=9,M122="SIM",H122="Ponderação curricular - DLR 17/2010/M"),"Excelente",
IF(AND(COUNTIF($N$4:N121,"Excelente")&lt;Percentis!$I$7,COUNTIF($N$4:N121,"Excelente")+COUNTIF($N$4:N121,"Muito Bom")&lt;Percentis!$J$7,I122&gt;=PERCENTILE($I$4:$I$153,0.75),OR(L122="SIM",AND(H122="Ponderação Curricular - DLR 17/2010/M",I122&gt;=9),AND(H122="Avaliação regular",H122="Ponderação Curricular",L122="SIM"))),"Excelente",
IF(AND(H122&lt;&gt;"Procedimento especial",H122&lt;&gt;"Bom administrativo",I122&gt;=8,M122="SIM",COUNTIF($N$4:N121,"Excelente")+COUNTIF($N$4:N121,"Muito Bom")&lt;Percentis!$J$7),"Muito Bom",
IF(AND(Percentis!$J$7&gt;=B122,I122&gt;=8,M122="SIM",OR(H122&lt;&gt;"Procedimento especial",H122="Bom administrativo")),"Muito Bom",
"Bom"))))))</f>
        <v/>
      </c>
      <c r="O122" s="20"/>
      <c r="Q122" s="22"/>
      <c r="R122" s="22"/>
      <c r="S122" s="22"/>
      <c r="T122" s="22"/>
      <c r="U122" s="22"/>
      <c r="V122" s="22"/>
      <c r="W122" s="22"/>
      <c r="X122" s="22"/>
      <c r="Y122" s="22"/>
      <c r="Z122" s="22"/>
      <c r="AA122" s="22"/>
      <c r="AB122" s="22"/>
      <c r="AC122" s="22"/>
      <c r="AD122" s="22"/>
      <c r="AE122" s="22"/>
      <c r="AF122" s="22"/>
      <c r="AG122" s="22"/>
      <c r="AH122" s="22"/>
      <c r="AI122" s="22"/>
      <c r="AJ122" s="22"/>
    </row>
    <row r="123" spans="2:36" s="21" customFormat="1" ht="26.25" customHeight="1" x14ac:dyDescent="0.3">
      <c r="B123" s="42">
        <v>120</v>
      </c>
      <c r="C123" s="52"/>
      <c r="D123" s="52"/>
      <c r="E123" s="53"/>
      <c r="F123" s="54"/>
      <c r="G123" s="54"/>
      <c r="H123" s="52"/>
      <c r="I123" s="53"/>
      <c r="J123" s="53"/>
      <c r="K123" s="55"/>
      <c r="L123" s="56"/>
      <c r="M123" s="56"/>
      <c r="N123" s="57" t="str">
        <f>IF(I123="","",
IF(AND(Percentis!$I$7&gt;=B123,I123&gt;=9,M123="SIM",L123="SIM",OR(H123="Avaliação Regular",H123="Ponderação curricular")),"Excelente",
IF(AND(Percentis!$I$7&gt;=B123,I123&gt;=9,M123="SIM",H123="Ponderação curricular - DLR 17/2010/M"),"Excelente",
IF(AND(COUNTIF($N$4:N122,"Excelente")&lt;Percentis!$I$7,COUNTIF($N$4:N122,"Excelente")+COUNTIF($N$4:N122,"Muito Bom")&lt;Percentis!$J$7,I123&gt;=PERCENTILE($I$4:$I$153,0.75),OR(L123="SIM",AND(H123="Ponderação Curricular - DLR 17/2010/M",I123&gt;=9),AND(H123="Avaliação regular",H123="Ponderação Curricular",L123="SIM"))),"Excelente",
IF(AND(H123&lt;&gt;"Procedimento especial",H123&lt;&gt;"Bom administrativo",I123&gt;=8,M123="SIM",COUNTIF($N$4:N122,"Excelente")+COUNTIF($N$4:N122,"Muito Bom")&lt;Percentis!$J$7),"Muito Bom",
IF(AND(Percentis!$J$7&gt;=B123,I123&gt;=8,M123="SIM",OR(H123&lt;&gt;"Procedimento especial",H123="Bom administrativo")),"Muito Bom",
"Bom"))))))</f>
        <v/>
      </c>
      <c r="O123" s="20"/>
      <c r="Q123" s="22"/>
      <c r="R123" s="22"/>
      <c r="S123" s="22"/>
      <c r="T123" s="22"/>
      <c r="U123" s="22"/>
      <c r="V123" s="22"/>
      <c r="W123" s="22"/>
      <c r="X123" s="22"/>
      <c r="Y123" s="22"/>
      <c r="Z123" s="22"/>
      <c r="AA123" s="22"/>
      <c r="AB123" s="22"/>
      <c r="AC123" s="22"/>
      <c r="AD123" s="22"/>
      <c r="AE123" s="22"/>
      <c r="AF123" s="22"/>
      <c r="AG123" s="22"/>
      <c r="AH123" s="22"/>
      <c r="AI123" s="22"/>
      <c r="AJ123" s="22"/>
    </row>
    <row r="124" spans="2:36" s="21" customFormat="1" ht="26.25" customHeight="1" x14ac:dyDescent="0.3">
      <c r="B124" s="42">
        <v>121</v>
      </c>
      <c r="C124" s="52"/>
      <c r="D124" s="52"/>
      <c r="E124" s="53"/>
      <c r="F124" s="54"/>
      <c r="G124" s="54"/>
      <c r="H124" s="52"/>
      <c r="I124" s="53"/>
      <c r="J124" s="53"/>
      <c r="K124" s="55"/>
      <c r="L124" s="56"/>
      <c r="M124" s="56"/>
      <c r="N124" s="57" t="str">
        <f>IF(I124="","",
IF(AND(Percentis!$I$7&gt;=B124,I124&gt;=9,M124="SIM",L124="SIM",OR(H124="Avaliação Regular",H124="Ponderação curricular")),"Excelente",
IF(AND(Percentis!$I$7&gt;=B124,I124&gt;=9,M124="SIM",H124="Ponderação curricular - DLR 17/2010/M"),"Excelente",
IF(AND(COUNTIF($N$4:N123,"Excelente")&lt;Percentis!$I$7,COUNTIF($N$4:N123,"Excelente")+COUNTIF($N$4:N123,"Muito Bom")&lt;Percentis!$J$7,I124&gt;=PERCENTILE($I$4:$I$153,0.75),OR(L124="SIM",AND(H124="Ponderação Curricular - DLR 17/2010/M",I124&gt;=9),AND(H124="Avaliação regular",H124="Ponderação Curricular",L124="SIM"))),"Excelente",
IF(AND(H124&lt;&gt;"Procedimento especial",H124&lt;&gt;"Bom administrativo",I124&gt;=8,M124="SIM",COUNTIF($N$4:N123,"Excelente")+COUNTIF($N$4:N123,"Muito Bom")&lt;Percentis!$J$7),"Muito Bom",
IF(AND(Percentis!$J$7&gt;=B124,I124&gt;=8,M124="SIM",OR(H124&lt;&gt;"Procedimento especial",H124="Bom administrativo")),"Muito Bom",
"Bom"))))))</f>
        <v/>
      </c>
      <c r="O124" s="20"/>
      <c r="Q124" s="22"/>
      <c r="R124" s="22"/>
      <c r="S124" s="22"/>
      <c r="T124" s="22"/>
      <c r="U124" s="22"/>
      <c r="V124" s="22"/>
      <c r="W124" s="22"/>
      <c r="X124" s="22"/>
      <c r="Y124" s="22"/>
      <c r="Z124" s="22"/>
      <c r="AA124" s="22"/>
      <c r="AB124" s="22"/>
      <c r="AC124" s="22"/>
      <c r="AD124" s="22"/>
      <c r="AE124" s="22"/>
      <c r="AF124" s="22"/>
      <c r="AG124" s="22"/>
      <c r="AH124" s="22"/>
      <c r="AI124" s="22"/>
      <c r="AJ124" s="22"/>
    </row>
    <row r="125" spans="2:36" s="21" customFormat="1" ht="26.25" customHeight="1" x14ac:dyDescent="0.3">
      <c r="B125" s="42">
        <v>122</v>
      </c>
      <c r="C125" s="52"/>
      <c r="D125" s="52"/>
      <c r="E125" s="53"/>
      <c r="F125" s="54"/>
      <c r="G125" s="54"/>
      <c r="H125" s="52"/>
      <c r="I125" s="53"/>
      <c r="J125" s="53"/>
      <c r="K125" s="55"/>
      <c r="L125" s="56"/>
      <c r="M125" s="56"/>
      <c r="N125" s="57" t="str">
        <f>IF(I125="","",
IF(AND(Percentis!$I$7&gt;=B125,I125&gt;=9,M125="SIM",L125="SIM",OR(H125="Avaliação Regular",H125="Ponderação curricular")),"Excelente",
IF(AND(Percentis!$I$7&gt;=B125,I125&gt;=9,M125="SIM",H125="Ponderação curricular - DLR 17/2010/M"),"Excelente",
IF(AND(COUNTIF($N$4:N124,"Excelente")&lt;Percentis!$I$7,COUNTIF($N$4:N124,"Excelente")+COUNTIF($N$4:N124,"Muito Bom")&lt;Percentis!$J$7,I125&gt;=PERCENTILE($I$4:$I$153,0.75),OR(L125="SIM",AND(H125="Ponderação Curricular - DLR 17/2010/M",I125&gt;=9),AND(H125="Avaliação regular",H125="Ponderação Curricular",L125="SIM"))),"Excelente",
IF(AND(H125&lt;&gt;"Procedimento especial",H125&lt;&gt;"Bom administrativo",I125&gt;=8,M125="SIM",COUNTIF($N$4:N124,"Excelente")+COUNTIF($N$4:N124,"Muito Bom")&lt;Percentis!$J$7),"Muito Bom",
IF(AND(Percentis!$J$7&gt;=B125,I125&gt;=8,M125="SIM",OR(H125&lt;&gt;"Procedimento especial",H125="Bom administrativo")),"Muito Bom",
"Bom"))))))</f>
        <v/>
      </c>
      <c r="O125" s="20"/>
      <c r="Q125" s="22"/>
      <c r="R125" s="22"/>
      <c r="S125" s="22"/>
      <c r="T125" s="22"/>
      <c r="U125" s="22"/>
      <c r="V125" s="22"/>
      <c r="W125" s="22"/>
      <c r="X125" s="22"/>
      <c r="Y125" s="22"/>
      <c r="Z125" s="22"/>
      <c r="AA125" s="22"/>
      <c r="AB125" s="22"/>
      <c r="AC125" s="22"/>
      <c r="AD125" s="22"/>
      <c r="AE125" s="22"/>
      <c r="AF125" s="22"/>
      <c r="AG125" s="22"/>
      <c r="AH125" s="22"/>
      <c r="AI125" s="22"/>
      <c r="AJ125" s="22"/>
    </row>
    <row r="126" spans="2:36" s="21" customFormat="1" ht="26.25" customHeight="1" x14ac:dyDescent="0.3">
      <c r="B126" s="42">
        <v>123</v>
      </c>
      <c r="C126" s="52"/>
      <c r="D126" s="52"/>
      <c r="E126" s="53"/>
      <c r="F126" s="54"/>
      <c r="G126" s="54"/>
      <c r="H126" s="52"/>
      <c r="I126" s="53"/>
      <c r="J126" s="53"/>
      <c r="K126" s="55"/>
      <c r="L126" s="56"/>
      <c r="M126" s="56"/>
      <c r="N126" s="57" t="str">
        <f>IF(I126="","",
IF(AND(Percentis!$I$7&gt;=B126,I126&gt;=9,M126="SIM",L126="SIM",OR(H126="Avaliação Regular",H126="Ponderação curricular")),"Excelente",
IF(AND(Percentis!$I$7&gt;=B126,I126&gt;=9,M126="SIM",H126="Ponderação curricular - DLR 17/2010/M"),"Excelente",
IF(AND(COUNTIF($N$4:N125,"Excelente")&lt;Percentis!$I$7,COUNTIF($N$4:N125,"Excelente")+COUNTIF($N$4:N125,"Muito Bom")&lt;Percentis!$J$7,I126&gt;=PERCENTILE($I$4:$I$153,0.75),OR(L126="SIM",AND(H126="Ponderação Curricular - DLR 17/2010/M",I126&gt;=9),AND(H126="Avaliação regular",H126="Ponderação Curricular",L126="SIM"))),"Excelente",
IF(AND(H126&lt;&gt;"Procedimento especial",H126&lt;&gt;"Bom administrativo",I126&gt;=8,M126="SIM",COUNTIF($N$4:N125,"Excelente")+COUNTIF($N$4:N125,"Muito Bom")&lt;Percentis!$J$7),"Muito Bom",
IF(AND(Percentis!$J$7&gt;=B126,I126&gt;=8,M126="SIM",OR(H126&lt;&gt;"Procedimento especial",H126="Bom administrativo")),"Muito Bom",
"Bom"))))))</f>
        <v/>
      </c>
      <c r="O126" s="20"/>
      <c r="Q126" s="22"/>
      <c r="R126" s="22"/>
      <c r="S126" s="22"/>
      <c r="T126" s="22"/>
      <c r="U126" s="22"/>
      <c r="V126" s="22"/>
      <c r="W126" s="22"/>
      <c r="X126" s="22"/>
      <c r="Y126" s="22"/>
      <c r="Z126" s="22"/>
      <c r="AA126" s="22"/>
      <c r="AB126" s="22"/>
      <c r="AC126" s="22"/>
      <c r="AD126" s="22"/>
      <c r="AE126" s="22"/>
      <c r="AF126" s="22"/>
      <c r="AG126" s="22"/>
      <c r="AH126" s="22"/>
      <c r="AI126" s="22"/>
      <c r="AJ126" s="22"/>
    </row>
    <row r="127" spans="2:36" s="21" customFormat="1" ht="26.25" customHeight="1" x14ac:dyDescent="0.3">
      <c r="B127" s="42">
        <v>124</v>
      </c>
      <c r="C127" s="52"/>
      <c r="D127" s="52"/>
      <c r="E127" s="53"/>
      <c r="F127" s="54"/>
      <c r="G127" s="54"/>
      <c r="H127" s="52"/>
      <c r="I127" s="53"/>
      <c r="J127" s="53"/>
      <c r="K127" s="55"/>
      <c r="L127" s="56"/>
      <c r="M127" s="56"/>
      <c r="N127" s="57" t="str">
        <f>IF(I127="","",
IF(AND(Percentis!$I$7&gt;=B127,I127&gt;=9,M127="SIM",L127="SIM",OR(H127="Avaliação Regular",H127="Ponderação curricular")),"Excelente",
IF(AND(Percentis!$I$7&gt;=B127,I127&gt;=9,M127="SIM",H127="Ponderação curricular - DLR 17/2010/M"),"Excelente",
IF(AND(COUNTIF($N$4:N126,"Excelente")&lt;Percentis!$I$7,COUNTIF($N$4:N126,"Excelente")+COUNTIF($N$4:N126,"Muito Bom")&lt;Percentis!$J$7,I127&gt;=PERCENTILE($I$4:$I$153,0.75),OR(L127="SIM",AND(H127="Ponderação Curricular - DLR 17/2010/M",I127&gt;=9),AND(H127="Avaliação regular",H127="Ponderação Curricular",L127="SIM"))),"Excelente",
IF(AND(H127&lt;&gt;"Procedimento especial",H127&lt;&gt;"Bom administrativo",I127&gt;=8,M127="SIM",COUNTIF($N$4:N126,"Excelente")+COUNTIF($N$4:N126,"Muito Bom")&lt;Percentis!$J$7),"Muito Bom",
IF(AND(Percentis!$J$7&gt;=B127,I127&gt;=8,M127="SIM",OR(H127&lt;&gt;"Procedimento especial",H127="Bom administrativo")),"Muito Bom",
"Bom"))))))</f>
        <v/>
      </c>
      <c r="O127" s="20"/>
      <c r="Q127" s="22"/>
      <c r="R127" s="22"/>
      <c r="S127" s="22"/>
      <c r="T127" s="22"/>
      <c r="U127" s="22"/>
      <c r="V127" s="22"/>
      <c r="W127" s="22"/>
      <c r="X127" s="22"/>
      <c r="Y127" s="22"/>
      <c r="Z127" s="22"/>
      <c r="AA127" s="22"/>
      <c r="AB127" s="22"/>
      <c r="AC127" s="22"/>
      <c r="AD127" s="22"/>
      <c r="AE127" s="22"/>
      <c r="AF127" s="22"/>
      <c r="AG127" s="22"/>
      <c r="AH127" s="22"/>
      <c r="AI127" s="22"/>
      <c r="AJ127" s="22"/>
    </row>
    <row r="128" spans="2:36" s="21" customFormat="1" ht="26.25" customHeight="1" x14ac:dyDescent="0.3">
      <c r="B128" s="42">
        <v>125</v>
      </c>
      <c r="C128" s="52"/>
      <c r="D128" s="52"/>
      <c r="E128" s="53"/>
      <c r="F128" s="54"/>
      <c r="G128" s="54"/>
      <c r="H128" s="52"/>
      <c r="I128" s="53"/>
      <c r="J128" s="53"/>
      <c r="K128" s="55"/>
      <c r="L128" s="56"/>
      <c r="M128" s="56"/>
      <c r="N128" s="57" t="str">
        <f>IF(I128="","",
IF(AND(Percentis!$I$7&gt;=B128,I128&gt;=9,M128="SIM",L128="SIM",OR(H128="Avaliação Regular",H128="Ponderação curricular")),"Excelente",
IF(AND(Percentis!$I$7&gt;=B128,I128&gt;=9,M128="SIM",H128="Ponderação curricular - DLR 17/2010/M"),"Excelente",
IF(AND(COUNTIF($N$4:N127,"Excelente")&lt;Percentis!$I$7,COUNTIF($N$4:N127,"Excelente")+COUNTIF($N$4:N127,"Muito Bom")&lt;Percentis!$J$7,I128&gt;=PERCENTILE($I$4:$I$153,0.75),OR(L128="SIM",AND(H128="Ponderação Curricular - DLR 17/2010/M",I128&gt;=9),AND(H128="Avaliação regular",H128="Ponderação Curricular",L128="SIM"))),"Excelente",
IF(AND(H128&lt;&gt;"Procedimento especial",H128&lt;&gt;"Bom administrativo",I128&gt;=8,M128="SIM",COUNTIF($N$4:N127,"Excelente")+COUNTIF($N$4:N127,"Muito Bom")&lt;Percentis!$J$7),"Muito Bom",
IF(AND(Percentis!$J$7&gt;=B128,I128&gt;=8,M128="SIM",OR(H128&lt;&gt;"Procedimento especial",H128="Bom administrativo")),"Muito Bom",
"Bom"))))))</f>
        <v/>
      </c>
      <c r="O128" s="20"/>
      <c r="Q128" s="22"/>
      <c r="R128" s="22"/>
      <c r="S128" s="22"/>
      <c r="T128" s="22"/>
      <c r="U128" s="22"/>
      <c r="V128" s="22"/>
      <c r="W128" s="22"/>
      <c r="X128" s="22"/>
      <c r="Y128" s="22"/>
      <c r="Z128" s="22"/>
      <c r="AA128" s="22"/>
      <c r="AB128" s="22"/>
      <c r="AC128" s="22"/>
      <c r="AD128" s="22"/>
      <c r="AE128" s="22"/>
      <c r="AF128" s="22"/>
      <c r="AG128" s="22"/>
      <c r="AH128" s="22"/>
      <c r="AI128" s="22"/>
      <c r="AJ128" s="22"/>
    </row>
    <row r="129" spans="2:36" s="21" customFormat="1" ht="26.25" customHeight="1" x14ac:dyDescent="0.3">
      <c r="B129" s="42">
        <v>126</v>
      </c>
      <c r="C129" s="52"/>
      <c r="D129" s="52"/>
      <c r="E129" s="53"/>
      <c r="F129" s="54"/>
      <c r="G129" s="54"/>
      <c r="H129" s="52"/>
      <c r="I129" s="53"/>
      <c r="J129" s="53"/>
      <c r="K129" s="55"/>
      <c r="L129" s="56"/>
      <c r="M129" s="56"/>
      <c r="N129" s="57" t="str">
        <f>IF(I129="","",
IF(AND(Percentis!$I$7&gt;=B129,I129&gt;=9,M129="SIM",L129="SIM",OR(H129="Avaliação Regular",H129="Ponderação curricular")),"Excelente",
IF(AND(Percentis!$I$7&gt;=B129,I129&gt;=9,M129="SIM",H129="Ponderação curricular - DLR 17/2010/M"),"Excelente",
IF(AND(COUNTIF($N$4:N128,"Excelente")&lt;Percentis!$I$7,COUNTIF($N$4:N128,"Excelente")+COUNTIF($N$4:N128,"Muito Bom")&lt;Percentis!$J$7,I129&gt;=PERCENTILE($I$4:$I$153,0.75),OR(L129="SIM",AND(H129="Ponderação Curricular - DLR 17/2010/M",I129&gt;=9),AND(H129="Avaliação regular",H129="Ponderação Curricular",L129="SIM"))),"Excelente",
IF(AND(H129&lt;&gt;"Procedimento especial",H129&lt;&gt;"Bom administrativo",I129&gt;=8,M129="SIM",COUNTIF($N$4:N128,"Excelente")+COUNTIF($N$4:N128,"Muito Bom")&lt;Percentis!$J$7),"Muito Bom",
IF(AND(Percentis!$J$7&gt;=B129,I129&gt;=8,M129="SIM",OR(H129&lt;&gt;"Procedimento especial",H129="Bom administrativo")),"Muito Bom",
"Bom"))))))</f>
        <v/>
      </c>
      <c r="O129" s="20"/>
      <c r="Q129" s="22"/>
      <c r="R129" s="22"/>
      <c r="S129" s="22"/>
      <c r="T129" s="22"/>
      <c r="U129" s="22"/>
      <c r="V129" s="22"/>
      <c r="W129" s="22"/>
      <c r="X129" s="22"/>
      <c r="Y129" s="22"/>
      <c r="Z129" s="22"/>
      <c r="AA129" s="22"/>
      <c r="AB129" s="22"/>
      <c r="AC129" s="22"/>
      <c r="AD129" s="22"/>
      <c r="AE129" s="22"/>
      <c r="AF129" s="22"/>
      <c r="AG129" s="22"/>
      <c r="AH129" s="22"/>
      <c r="AI129" s="22"/>
      <c r="AJ129" s="22"/>
    </row>
    <row r="130" spans="2:36" s="21" customFormat="1" ht="26.25" customHeight="1" x14ac:dyDescent="0.3">
      <c r="B130" s="42">
        <v>127</v>
      </c>
      <c r="C130" s="52"/>
      <c r="D130" s="52"/>
      <c r="E130" s="53"/>
      <c r="F130" s="54"/>
      <c r="G130" s="54"/>
      <c r="H130" s="52"/>
      <c r="I130" s="53"/>
      <c r="J130" s="53"/>
      <c r="K130" s="55"/>
      <c r="L130" s="56"/>
      <c r="M130" s="56"/>
      <c r="N130" s="57" t="str">
        <f>IF(I130="","",
IF(AND(Percentis!$I$7&gt;=B130,I130&gt;=9,M130="SIM",L130="SIM",OR(H130="Avaliação Regular",H130="Ponderação curricular")),"Excelente",
IF(AND(Percentis!$I$7&gt;=B130,I130&gt;=9,M130="SIM",H130="Ponderação curricular - DLR 17/2010/M"),"Excelente",
IF(AND(COUNTIF($N$4:N129,"Excelente")&lt;Percentis!$I$7,COUNTIF($N$4:N129,"Excelente")+COUNTIF($N$4:N129,"Muito Bom")&lt;Percentis!$J$7,I130&gt;=PERCENTILE($I$4:$I$153,0.75),OR(L130="SIM",AND(H130="Ponderação Curricular - DLR 17/2010/M",I130&gt;=9),AND(H130="Avaliação regular",H130="Ponderação Curricular",L130="SIM"))),"Excelente",
IF(AND(H130&lt;&gt;"Procedimento especial",H130&lt;&gt;"Bom administrativo",I130&gt;=8,M130="SIM",COUNTIF($N$4:N129,"Excelente")+COUNTIF($N$4:N129,"Muito Bom")&lt;Percentis!$J$7),"Muito Bom",
IF(AND(Percentis!$J$7&gt;=B130,I130&gt;=8,M130="SIM",OR(H130&lt;&gt;"Procedimento especial",H130="Bom administrativo")),"Muito Bom",
"Bom"))))))</f>
        <v/>
      </c>
      <c r="O130" s="20"/>
      <c r="Q130" s="22"/>
      <c r="R130" s="22"/>
      <c r="S130" s="22"/>
      <c r="T130" s="22"/>
      <c r="U130" s="22"/>
      <c r="V130" s="22"/>
      <c r="W130" s="22"/>
      <c r="X130" s="22"/>
      <c r="Y130" s="22"/>
      <c r="Z130" s="22"/>
      <c r="AA130" s="22"/>
      <c r="AB130" s="22"/>
      <c r="AC130" s="22"/>
      <c r="AD130" s="22"/>
      <c r="AE130" s="22"/>
      <c r="AF130" s="22"/>
      <c r="AG130" s="22"/>
      <c r="AH130" s="22"/>
      <c r="AI130" s="22"/>
      <c r="AJ130" s="22"/>
    </row>
    <row r="131" spans="2:36" s="21" customFormat="1" ht="26.25" customHeight="1" x14ac:dyDescent="0.3">
      <c r="B131" s="42">
        <v>128</v>
      </c>
      <c r="C131" s="52"/>
      <c r="D131" s="52"/>
      <c r="E131" s="53"/>
      <c r="F131" s="54"/>
      <c r="G131" s="54"/>
      <c r="H131" s="52"/>
      <c r="I131" s="53"/>
      <c r="J131" s="53"/>
      <c r="K131" s="55"/>
      <c r="L131" s="56"/>
      <c r="M131" s="56"/>
      <c r="N131" s="57" t="str">
        <f>IF(I131="","",
IF(AND(Percentis!$I$7&gt;=B131,I131&gt;=9,M131="SIM",L131="SIM",OR(H131="Avaliação Regular",H131="Ponderação curricular")),"Excelente",
IF(AND(Percentis!$I$7&gt;=B131,I131&gt;=9,M131="SIM",H131="Ponderação curricular - DLR 17/2010/M"),"Excelente",
IF(AND(COUNTIF($N$4:N130,"Excelente")&lt;Percentis!$I$7,COUNTIF($N$4:N130,"Excelente")+COUNTIF($N$4:N130,"Muito Bom")&lt;Percentis!$J$7,I131&gt;=PERCENTILE($I$4:$I$153,0.75),OR(L131="SIM",AND(H131="Ponderação Curricular - DLR 17/2010/M",I131&gt;=9),AND(H131="Avaliação regular",H131="Ponderação Curricular",L131="SIM"))),"Excelente",
IF(AND(H131&lt;&gt;"Procedimento especial",H131&lt;&gt;"Bom administrativo",I131&gt;=8,M131="SIM",COUNTIF($N$4:N130,"Excelente")+COUNTIF($N$4:N130,"Muito Bom")&lt;Percentis!$J$7),"Muito Bom",
IF(AND(Percentis!$J$7&gt;=B131,I131&gt;=8,M131="SIM",OR(H131&lt;&gt;"Procedimento especial",H131="Bom administrativo")),"Muito Bom",
"Bom"))))))</f>
        <v/>
      </c>
      <c r="O131" s="20"/>
      <c r="Q131" s="22"/>
      <c r="R131" s="22"/>
      <c r="S131" s="22"/>
      <c r="T131" s="22"/>
      <c r="U131" s="22"/>
      <c r="V131" s="22"/>
      <c r="W131" s="22"/>
      <c r="X131" s="22"/>
      <c r="Y131" s="22"/>
      <c r="Z131" s="22"/>
      <c r="AA131" s="22"/>
      <c r="AB131" s="22"/>
      <c r="AC131" s="22"/>
      <c r="AD131" s="22"/>
      <c r="AE131" s="22"/>
      <c r="AF131" s="22"/>
      <c r="AG131" s="22"/>
      <c r="AH131" s="22"/>
      <c r="AI131" s="22"/>
      <c r="AJ131" s="22"/>
    </row>
    <row r="132" spans="2:36" s="21" customFormat="1" ht="26.25" customHeight="1" x14ac:dyDescent="0.3">
      <c r="B132" s="42">
        <v>129</v>
      </c>
      <c r="C132" s="52"/>
      <c r="D132" s="52"/>
      <c r="E132" s="53"/>
      <c r="F132" s="54"/>
      <c r="G132" s="54"/>
      <c r="H132" s="52"/>
      <c r="I132" s="53"/>
      <c r="J132" s="53"/>
      <c r="K132" s="55"/>
      <c r="L132" s="56"/>
      <c r="M132" s="56"/>
      <c r="N132" s="57" t="str">
        <f>IF(I132="","",
IF(AND(Percentis!$I$7&gt;=B132,I132&gt;=9,M132="SIM",L132="SIM",OR(H132="Avaliação Regular",H132="Ponderação curricular")),"Excelente",
IF(AND(Percentis!$I$7&gt;=B132,I132&gt;=9,M132="SIM",H132="Ponderação curricular - DLR 17/2010/M"),"Excelente",
IF(AND(COUNTIF($N$4:N131,"Excelente")&lt;Percentis!$I$7,COUNTIF($N$4:N131,"Excelente")+COUNTIF($N$4:N131,"Muito Bom")&lt;Percentis!$J$7,I132&gt;=PERCENTILE($I$4:$I$153,0.75),OR(L132="SIM",AND(H132="Ponderação Curricular - DLR 17/2010/M",I132&gt;=9),AND(H132="Avaliação regular",H132="Ponderação Curricular",L132="SIM"))),"Excelente",
IF(AND(H132&lt;&gt;"Procedimento especial",H132&lt;&gt;"Bom administrativo",I132&gt;=8,M132="SIM",COUNTIF($N$4:N131,"Excelente")+COUNTIF($N$4:N131,"Muito Bom")&lt;Percentis!$J$7),"Muito Bom",
IF(AND(Percentis!$J$7&gt;=B132,I132&gt;=8,M132="SIM",OR(H132&lt;&gt;"Procedimento especial",H132="Bom administrativo")),"Muito Bom",
"Bom"))))))</f>
        <v/>
      </c>
      <c r="O132" s="20"/>
      <c r="Q132" s="22"/>
      <c r="R132" s="22"/>
      <c r="S132" s="22"/>
      <c r="T132" s="22"/>
      <c r="U132" s="22"/>
      <c r="V132" s="22"/>
      <c r="W132" s="22"/>
      <c r="X132" s="22"/>
      <c r="Y132" s="22"/>
      <c r="Z132" s="22"/>
      <c r="AA132" s="22"/>
      <c r="AB132" s="22"/>
      <c r="AC132" s="22"/>
      <c r="AD132" s="22"/>
      <c r="AE132" s="22"/>
      <c r="AF132" s="22"/>
      <c r="AG132" s="22"/>
      <c r="AH132" s="22"/>
      <c r="AI132" s="22"/>
      <c r="AJ132" s="22"/>
    </row>
    <row r="133" spans="2:36" s="21" customFormat="1" ht="26.25" customHeight="1" x14ac:dyDescent="0.3">
      <c r="B133" s="42">
        <v>130</v>
      </c>
      <c r="C133" s="52"/>
      <c r="D133" s="52"/>
      <c r="E133" s="53"/>
      <c r="F133" s="54"/>
      <c r="G133" s="54"/>
      <c r="H133" s="52"/>
      <c r="I133" s="53"/>
      <c r="J133" s="53"/>
      <c r="K133" s="55"/>
      <c r="L133" s="56"/>
      <c r="M133" s="56"/>
      <c r="N133" s="57" t="str">
        <f>IF(I133="","",
IF(AND(Percentis!$I$7&gt;=B133,I133&gt;=9,M133="SIM",L133="SIM",OR(H133="Avaliação Regular",H133="Ponderação curricular")),"Excelente",
IF(AND(Percentis!$I$7&gt;=B133,I133&gt;=9,M133="SIM",H133="Ponderação curricular - DLR 17/2010/M"),"Excelente",
IF(AND(COUNTIF($N$4:N132,"Excelente")&lt;Percentis!$I$7,COUNTIF($N$4:N132,"Excelente")+COUNTIF($N$4:N132,"Muito Bom")&lt;Percentis!$J$7,I133&gt;=PERCENTILE($I$4:$I$153,0.75),OR(L133="SIM",AND(H133="Ponderação Curricular - DLR 17/2010/M",I133&gt;=9),AND(H133="Avaliação regular",H133="Ponderação Curricular",L133="SIM"))),"Excelente",
IF(AND(H133&lt;&gt;"Procedimento especial",H133&lt;&gt;"Bom administrativo",I133&gt;=8,M133="SIM",COUNTIF($N$4:N132,"Excelente")+COUNTIF($N$4:N132,"Muito Bom")&lt;Percentis!$J$7),"Muito Bom",
IF(AND(Percentis!$J$7&gt;=B133,I133&gt;=8,M133="SIM",OR(H133&lt;&gt;"Procedimento especial",H133="Bom administrativo")),"Muito Bom",
"Bom"))))))</f>
        <v/>
      </c>
      <c r="O133" s="20"/>
      <c r="Q133" s="22"/>
      <c r="R133" s="22"/>
      <c r="S133" s="22"/>
      <c r="T133" s="22"/>
      <c r="U133" s="22"/>
      <c r="V133" s="22"/>
      <c r="W133" s="22"/>
      <c r="X133" s="22"/>
      <c r="Y133" s="22"/>
      <c r="Z133" s="22"/>
      <c r="AA133" s="22"/>
      <c r="AB133" s="22"/>
      <c r="AC133" s="22"/>
      <c r="AD133" s="22"/>
      <c r="AE133" s="22"/>
      <c r="AF133" s="22"/>
      <c r="AG133" s="22"/>
      <c r="AH133" s="22"/>
      <c r="AI133" s="22"/>
      <c r="AJ133" s="22"/>
    </row>
    <row r="134" spans="2:36" s="21" customFormat="1" ht="26.25" customHeight="1" x14ac:dyDescent="0.3">
      <c r="B134" s="42">
        <v>131</v>
      </c>
      <c r="C134" s="52"/>
      <c r="D134" s="52"/>
      <c r="E134" s="53"/>
      <c r="F134" s="54"/>
      <c r="G134" s="54"/>
      <c r="H134" s="52"/>
      <c r="I134" s="53"/>
      <c r="J134" s="53"/>
      <c r="K134" s="55"/>
      <c r="L134" s="56"/>
      <c r="M134" s="56"/>
      <c r="N134" s="57" t="str">
        <f>IF(I134="","",
IF(AND(Percentis!$I$7&gt;=B134,I134&gt;=9,M134="SIM",L134="SIM",OR(H134="Avaliação Regular",H134="Ponderação curricular")),"Excelente",
IF(AND(Percentis!$I$7&gt;=B134,I134&gt;=9,M134="SIM",H134="Ponderação curricular - DLR 17/2010/M"),"Excelente",
IF(AND(COUNTIF($N$4:N133,"Excelente")&lt;Percentis!$I$7,COUNTIF($N$4:N133,"Excelente")+COUNTIF($N$4:N133,"Muito Bom")&lt;Percentis!$J$7,I134&gt;=PERCENTILE($I$4:$I$153,0.75),OR(L134="SIM",AND(H134="Ponderação Curricular - DLR 17/2010/M",I134&gt;=9),AND(H134="Avaliação regular",H134="Ponderação Curricular",L134="SIM"))),"Excelente",
IF(AND(H134&lt;&gt;"Procedimento especial",H134&lt;&gt;"Bom administrativo",I134&gt;=8,M134="SIM",COUNTIF($N$4:N133,"Excelente")+COUNTIF($N$4:N133,"Muito Bom")&lt;Percentis!$J$7),"Muito Bom",
IF(AND(Percentis!$J$7&gt;=B134,I134&gt;=8,M134="SIM",OR(H134&lt;&gt;"Procedimento especial",H134="Bom administrativo")),"Muito Bom",
"Bom"))))))</f>
        <v/>
      </c>
      <c r="O134" s="20"/>
      <c r="Q134" s="22"/>
      <c r="R134" s="22"/>
      <c r="S134" s="22"/>
      <c r="T134" s="22"/>
      <c r="U134" s="22"/>
      <c r="V134" s="22"/>
      <c r="W134" s="22"/>
      <c r="X134" s="22"/>
      <c r="Y134" s="22"/>
      <c r="Z134" s="22"/>
      <c r="AA134" s="22"/>
      <c r="AB134" s="22"/>
      <c r="AC134" s="22"/>
      <c r="AD134" s="22"/>
      <c r="AE134" s="22"/>
      <c r="AF134" s="22"/>
      <c r="AG134" s="22"/>
      <c r="AH134" s="22"/>
      <c r="AI134" s="22"/>
      <c r="AJ134" s="22"/>
    </row>
    <row r="135" spans="2:36" s="21" customFormat="1" ht="26.25" customHeight="1" x14ac:dyDescent="0.3">
      <c r="B135" s="42">
        <v>132</v>
      </c>
      <c r="C135" s="52"/>
      <c r="D135" s="52"/>
      <c r="E135" s="53"/>
      <c r="F135" s="54"/>
      <c r="G135" s="54"/>
      <c r="H135" s="52"/>
      <c r="I135" s="53"/>
      <c r="J135" s="53"/>
      <c r="K135" s="55"/>
      <c r="L135" s="56"/>
      <c r="M135" s="56"/>
      <c r="N135" s="57" t="str">
        <f>IF(I135="","",
IF(AND(Percentis!$I$7&gt;=B135,I135&gt;=9,M135="SIM",L135="SIM",OR(H135="Avaliação Regular",H135="Ponderação curricular")),"Excelente",
IF(AND(Percentis!$I$7&gt;=B135,I135&gt;=9,M135="SIM",H135="Ponderação curricular - DLR 17/2010/M"),"Excelente",
IF(AND(COUNTIF($N$4:N134,"Excelente")&lt;Percentis!$I$7,COUNTIF($N$4:N134,"Excelente")+COUNTIF($N$4:N134,"Muito Bom")&lt;Percentis!$J$7,I135&gt;=PERCENTILE($I$4:$I$153,0.75),OR(L135="SIM",AND(H135="Ponderação Curricular - DLR 17/2010/M",I135&gt;=9),AND(H135="Avaliação regular",H135="Ponderação Curricular",L135="SIM"))),"Excelente",
IF(AND(H135&lt;&gt;"Procedimento especial",H135&lt;&gt;"Bom administrativo",I135&gt;=8,M135="SIM",COUNTIF($N$4:N134,"Excelente")+COUNTIF($N$4:N134,"Muito Bom")&lt;Percentis!$J$7),"Muito Bom",
IF(AND(Percentis!$J$7&gt;=B135,I135&gt;=8,M135="SIM",OR(H135&lt;&gt;"Procedimento especial",H135="Bom administrativo")),"Muito Bom",
"Bom"))))))</f>
        <v/>
      </c>
      <c r="O135" s="20"/>
      <c r="Q135" s="22"/>
      <c r="R135" s="22"/>
      <c r="S135" s="22"/>
      <c r="T135" s="22"/>
      <c r="U135" s="22"/>
      <c r="V135" s="22"/>
      <c r="W135" s="22"/>
      <c r="X135" s="22"/>
      <c r="Y135" s="22"/>
      <c r="Z135" s="22"/>
      <c r="AA135" s="22"/>
      <c r="AB135" s="22"/>
      <c r="AC135" s="22"/>
      <c r="AD135" s="22"/>
      <c r="AE135" s="22"/>
      <c r="AF135" s="22"/>
      <c r="AG135" s="22"/>
      <c r="AH135" s="22"/>
      <c r="AI135" s="22"/>
      <c r="AJ135" s="22"/>
    </row>
    <row r="136" spans="2:36" s="21" customFormat="1" ht="26.25" customHeight="1" x14ac:dyDescent="0.3">
      <c r="B136" s="42">
        <v>133</v>
      </c>
      <c r="C136" s="52"/>
      <c r="D136" s="52"/>
      <c r="E136" s="53"/>
      <c r="F136" s="54"/>
      <c r="G136" s="54"/>
      <c r="H136" s="52"/>
      <c r="I136" s="53"/>
      <c r="J136" s="53"/>
      <c r="K136" s="55"/>
      <c r="L136" s="56"/>
      <c r="M136" s="56"/>
      <c r="N136" s="57" t="str">
        <f>IF(I136="","",
IF(AND(Percentis!$I$7&gt;=B136,I136&gt;=9,M136="SIM",L136="SIM",OR(H136="Avaliação Regular",H136="Ponderação curricular")),"Excelente",
IF(AND(Percentis!$I$7&gt;=B136,I136&gt;=9,M136="SIM",H136="Ponderação curricular - DLR 17/2010/M"),"Excelente",
IF(AND(COUNTIF($N$4:N135,"Excelente")&lt;Percentis!$I$7,COUNTIF($N$4:N135,"Excelente")+COUNTIF($N$4:N135,"Muito Bom")&lt;Percentis!$J$7,I136&gt;=PERCENTILE($I$4:$I$153,0.75),OR(L136="SIM",AND(H136="Ponderação Curricular - DLR 17/2010/M",I136&gt;=9),AND(H136="Avaliação regular",H136="Ponderação Curricular",L136="SIM"))),"Excelente",
IF(AND(H136&lt;&gt;"Procedimento especial",H136&lt;&gt;"Bom administrativo",I136&gt;=8,M136="SIM",COUNTIF($N$4:N135,"Excelente")+COUNTIF($N$4:N135,"Muito Bom")&lt;Percentis!$J$7),"Muito Bom",
IF(AND(Percentis!$J$7&gt;=B136,I136&gt;=8,M136="SIM",OR(H136&lt;&gt;"Procedimento especial",H136="Bom administrativo")),"Muito Bom",
"Bom"))))))</f>
        <v/>
      </c>
      <c r="O136" s="20"/>
      <c r="Q136" s="22"/>
      <c r="R136" s="22"/>
      <c r="S136" s="22"/>
      <c r="T136" s="22"/>
      <c r="U136" s="22"/>
      <c r="V136" s="22"/>
      <c r="W136" s="22"/>
      <c r="X136" s="22"/>
      <c r="Y136" s="22"/>
      <c r="Z136" s="22"/>
      <c r="AA136" s="22"/>
      <c r="AB136" s="22"/>
      <c r="AC136" s="22"/>
      <c r="AD136" s="22"/>
      <c r="AE136" s="22"/>
      <c r="AF136" s="22"/>
      <c r="AG136" s="22"/>
      <c r="AH136" s="22"/>
      <c r="AI136" s="22"/>
      <c r="AJ136" s="22"/>
    </row>
    <row r="137" spans="2:36" s="21" customFormat="1" ht="26.25" customHeight="1" x14ac:dyDescent="0.3">
      <c r="B137" s="42">
        <v>134</v>
      </c>
      <c r="C137" s="52"/>
      <c r="D137" s="52"/>
      <c r="E137" s="53"/>
      <c r="F137" s="54"/>
      <c r="G137" s="54"/>
      <c r="H137" s="52"/>
      <c r="I137" s="53"/>
      <c r="J137" s="53"/>
      <c r="K137" s="55"/>
      <c r="L137" s="56"/>
      <c r="M137" s="56"/>
      <c r="N137" s="57" t="str">
        <f>IF(I137="","",
IF(AND(Percentis!$I$7&gt;=B137,I137&gt;=9,M137="SIM",L137="SIM",OR(H137="Avaliação Regular",H137="Ponderação curricular")),"Excelente",
IF(AND(Percentis!$I$7&gt;=B137,I137&gt;=9,M137="SIM",H137="Ponderação curricular - DLR 17/2010/M"),"Excelente",
IF(AND(COUNTIF($N$4:N136,"Excelente")&lt;Percentis!$I$7,COUNTIF($N$4:N136,"Excelente")+COUNTIF($N$4:N136,"Muito Bom")&lt;Percentis!$J$7,I137&gt;=PERCENTILE($I$4:$I$153,0.75),OR(L137="SIM",AND(H137="Ponderação Curricular - DLR 17/2010/M",I137&gt;=9),AND(H137="Avaliação regular",H137="Ponderação Curricular",L137="SIM"))),"Excelente",
IF(AND(H137&lt;&gt;"Procedimento especial",H137&lt;&gt;"Bom administrativo",I137&gt;=8,M137="SIM",COUNTIF($N$4:N136,"Excelente")+COUNTIF($N$4:N136,"Muito Bom")&lt;Percentis!$J$7),"Muito Bom",
IF(AND(Percentis!$J$7&gt;=B137,I137&gt;=8,M137="SIM",OR(H137&lt;&gt;"Procedimento especial",H137="Bom administrativo")),"Muito Bom",
"Bom"))))))</f>
        <v/>
      </c>
      <c r="O137" s="20"/>
      <c r="Q137" s="22"/>
      <c r="R137" s="22"/>
      <c r="S137" s="22"/>
      <c r="T137" s="22"/>
      <c r="U137" s="22"/>
      <c r="V137" s="22"/>
      <c r="W137" s="22"/>
      <c r="X137" s="22"/>
      <c r="Y137" s="22"/>
      <c r="Z137" s="22"/>
      <c r="AA137" s="22"/>
      <c r="AB137" s="22"/>
      <c r="AC137" s="22"/>
      <c r="AD137" s="22"/>
      <c r="AE137" s="22"/>
      <c r="AF137" s="22"/>
      <c r="AG137" s="22"/>
      <c r="AH137" s="22"/>
      <c r="AI137" s="22"/>
      <c r="AJ137" s="22"/>
    </row>
    <row r="138" spans="2:36" s="21" customFormat="1" ht="26.25" customHeight="1" x14ac:dyDescent="0.3">
      <c r="B138" s="42">
        <v>135</v>
      </c>
      <c r="C138" s="52"/>
      <c r="D138" s="52"/>
      <c r="E138" s="53"/>
      <c r="F138" s="54"/>
      <c r="G138" s="54"/>
      <c r="H138" s="52"/>
      <c r="I138" s="53"/>
      <c r="J138" s="53"/>
      <c r="K138" s="55"/>
      <c r="L138" s="56"/>
      <c r="M138" s="56"/>
      <c r="N138" s="57" t="str">
        <f>IF(I138="","",
IF(AND(Percentis!$I$7&gt;=B138,I138&gt;=9,M138="SIM",L138="SIM",OR(H138="Avaliação Regular",H138="Ponderação curricular")),"Excelente",
IF(AND(Percentis!$I$7&gt;=B138,I138&gt;=9,M138="SIM",H138="Ponderação curricular - DLR 17/2010/M"),"Excelente",
IF(AND(COUNTIF($N$4:N137,"Excelente")&lt;Percentis!$I$7,COUNTIF($N$4:N137,"Excelente")+COUNTIF($N$4:N137,"Muito Bom")&lt;Percentis!$J$7,I138&gt;=PERCENTILE($I$4:$I$153,0.75),OR(L138="SIM",AND(H138="Ponderação Curricular - DLR 17/2010/M",I138&gt;=9),AND(H138="Avaliação regular",H138="Ponderação Curricular",L138="SIM"))),"Excelente",
IF(AND(H138&lt;&gt;"Procedimento especial",H138&lt;&gt;"Bom administrativo",I138&gt;=8,M138="SIM",COUNTIF($N$4:N137,"Excelente")+COUNTIF($N$4:N137,"Muito Bom")&lt;Percentis!$J$7),"Muito Bom",
IF(AND(Percentis!$J$7&gt;=B138,I138&gt;=8,M138="SIM",OR(H138&lt;&gt;"Procedimento especial",H138="Bom administrativo")),"Muito Bom",
"Bom"))))))</f>
        <v/>
      </c>
      <c r="O138" s="20"/>
      <c r="Q138" s="22"/>
      <c r="R138" s="22"/>
      <c r="S138" s="22"/>
      <c r="T138" s="22"/>
      <c r="U138" s="22"/>
      <c r="V138" s="22"/>
      <c r="W138" s="22"/>
      <c r="X138" s="22"/>
      <c r="Y138" s="22"/>
      <c r="Z138" s="22"/>
      <c r="AA138" s="22"/>
      <c r="AB138" s="22"/>
      <c r="AC138" s="22"/>
      <c r="AD138" s="22"/>
      <c r="AE138" s="22"/>
      <c r="AF138" s="22"/>
      <c r="AG138" s="22"/>
      <c r="AH138" s="22"/>
      <c r="AI138" s="22"/>
      <c r="AJ138" s="22"/>
    </row>
    <row r="139" spans="2:36" s="21" customFormat="1" ht="26.25" customHeight="1" x14ac:dyDescent="0.3">
      <c r="B139" s="42">
        <v>136</v>
      </c>
      <c r="C139" s="52"/>
      <c r="D139" s="52"/>
      <c r="E139" s="53"/>
      <c r="F139" s="54"/>
      <c r="G139" s="54"/>
      <c r="H139" s="52"/>
      <c r="I139" s="53"/>
      <c r="J139" s="53"/>
      <c r="K139" s="55"/>
      <c r="L139" s="56"/>
      <c r="M139" s="56"/>
      <c r="N139" s="57" t="str">
        <f>IF(I139="","",
IF(AND(Percentis!$I$7&gt;=B139,I139&gt;=9,M139="SIM",L139="SIM",OR(H139="Avaliação Regular",H139="Ponderação curricular")),"Excelente",
IF(AND(Percentis!$I$7&gt;=B139,I139&gt;=9,M139="SIM",H139="Ponderação curricular - DLR 17/2010/M"),"Excelente",
IF(AND(COUNTIF($N$4:N138,"Excelente")&lt;Percentis!$I$7,COUNTIF($N$4:N138,"Excelente")+COUNTIF($N$4:N138,"Muito Bom")&lt;Percentis!$J$7,I139&gt;=PERCENTILE($I$4:$I$153,0.75),OR(L139="SIM",AND(H139="Ponderação Curricular - DLR 17/2010/M",I139&gt;=9),AND(H139="Avaliação regular",H139="Ponderação Curricular",L139="SIM"))),"Excelente",
IF(AND(H139&lt;&gt;"Procedimento especial",H139&lt;&gt;"Bom administrativo",I139&gt;=8,M139="SIM",COUNTIF($N$4:N138,"Excelente")+COUNTIF($N$4:N138,"Muito Bom")&lt;Percentis!$J$7),"Muito Bom",
IF(AND(Percentis!$J$7&gt;=B139,I139&gt;=8,M139="SIM",OR(H139&lt;&gt;"Procedimento especial",H139="Bom administrativo")),"Muito Bom",
"Bom"))))))</f>
        <v/>
      </c>
      <c r="O139" s="20"/>
      <c r="Q139" s="22"/>
      <c r="R139" s="22"/>
      <c r="S139" s="22"/>
      <c r="T139" s="22"/>
      <c r="U139" s="22"/>
      <c r="V139" s="22"/>
      <c r="W139" s="22"/>
      <c r="X139" s="22"/>
      <c r="Y139" s="22"/>
      <c r="Z139" s="22"/>
      <c r="AA139" s="22"/>
      <c r="AB139" s="22"/>
      <c r="AC139" s="22"/>
      <c r="AD139" s="22"/>
      <c r="AE139" s="22"/>
      <c r="AF139" s="22"/>
      <c r="AG139" s="22"/>
      <c r="AH139" s="22"/>
      <c r="AI139" s="22"/>
      <c r="AJ139" s="22"/>
    </row>
    <row r="140" spans="2:36" s="21" customFormat="1" ht="26.25" customHeight="1" x14ac:dyDescent="0.3">
      <c r="B140" s="42">
        <v>137</v>
      </c>
      <c r="C140" s="52"/>
      <c r="D140" s="52"/>
      <c r="E140" s="53"/>
      <c r="F140" s="54"/>
      <c r="G140" s="54"/>
      <c r="H140" s="52"/>
      <c r="I140" s="53"/>
      <c r="J140" s="53"/>
      <c r="K140" s="55"/>
      <c r="L140" s="56"/>
      <c r="M140" s="56"/>
      <c r="N140" s="57" t="str">
        <f>IF(I140="","",
IF(AND(Percentis!$I$7&gt;=B140,I140&gt;=9,M140="SIM",L140="SIM",OR(H140="Avaliação Regular",H140="Ponderação curricular")),"Excelente",
IF(AND(Percentis!$I$7&gt;=B140,I140&gt;=9,M140="SIM",H140="Ponderação curricular - DLR 17/2010/M"),"Excelente",
IF(AND(COUNTIF($N$4:N139,"Excelente")&lt;Percentis!$I$7,COUNTIF($N$4:N139,"Excelente")+COUNTIF($N$4:N139,"Muito Bom")&lt;Percentis!$J$7,I140&gt;=PERCENTILE($I$4:$I$153,0.75),OR(L140="SIM",AND(H140="Ponderação Curricular - DLR 17/2010/M",I140&gt;=9),AND(H140="Avaliação regular",H140="Ponderação Curricular",L140="SIM"))),"Excelente",
IF(AND(H140&lt;&gt;"Procedimento especial",H140&lt;&gt;"Bom administrativo",I140&gt;=8,M140="SIM",COUNTIF($N$4:N139,"Excelente")+COUNTIF($N$4:N139,"Muito Bom")&lt;Percentis!$J$7),"Muito Bom",
IF(AND(Percentis!$J$7&gt;=B140,I140&gt;=8,M140="SIM",OR(H140&lt;&gt;"Procedimento especial",H140="Bom administrativo")),"Muito Bom",
"Bom"))))))</f>
        <v/>
      </c>
      <c r="O140" s="20"/>
      <c r="Q140" s="22"/>
      <c r="R140" s="22"/>
      <c r="S140" s="22"/>
      <c r="T140" s="22"/>
      <c r="U140" s="22"/>
      <c r="V140" s="22"/>
      <c r="W140" s="22"/>
      <c r="X140" s="22"/>
      <c r="Y140" s="22"/>
      <c r="Z140" s="22"/>
      <c r="AA140" s="22"/>
      <c r="AB140" s="22"/>
      <c r="AC140" s="22"/>
      <c r="AD140" s="22"/>
      <c r="AE140" s="22"/>
      <c r="AF140" s="22"/>
      <c r="AG140" s="22"/>
      <c r="AH140" s="22"/>
      <c r="AI140" s="22"/>
      <c r="AJ140" s="22"/>
    </row>
    <row r="141" spans="2:36" s="21" customFormat="1" ht="26.25" customHeight="1" x14ac:dyDescent="0.3">
      <c r="B141" s="42">
        <v>138</v>
      </c>
      <c r="C141" s="52"/>
      <c r="D141" s="52"/>
      <c r="E141" s="53"/>
      <c r="F141" s="54"/>
      <c r="G141" s="54"/>
      <c r="H141" s="52"/>
      <c r="I141" s="53"/>
      <c r="J141" s="53"/>
      <c r="K141" s="55"/>
      <c r="L141" s="56"/>
      <c r="M141" s="56"/>
      <c r="N141" s="57" t="str">
        <f>IF(I141="","",
IF(AND(Percentis!$I$7&gt;=B141,I141&gt;=9,M141="SIM",L141="SIM",OR(H141="Avaliação Regular",H141="Ponderação curricular")),"Excelente",
IF(AND(Percentis!$I$7&gt;=B141,I141&gt;=9,M141="SIM",H141="Ponderação curricular - DLR 17/2010/M"),"Excelente",
IF(AND(COUNTIF($N$4:N140,"Excelente")&lt;Percentis!$I$7,COUNTIF($N$4:N140,"Excelente")+COUNTIF($N$4:N140,"Muito Bom")&lt;Percentis!$J$7,I141&gt;=PERCENTILE($I$4:$I$153,0.75),OR(L141="SIM",AND(H141="Ponderação Curricular - DLR 17/2010/M",I141&gt;=9),AND(H141="Avaliação regular",H141="Ponderação Curricular",L141="SIM"))),"Excelente",
IF(AND(H141&lt;&gt;"Procedimento especial",H141&lt;&gt;"Bom administrativo",I141&gt;=8,M141="SIM",COUNTIF($N$4:N140,"Excelente")+COUNTIF($N$4:N140,"Muito Bom")&lt;Percentis!$J$7),"Muito Bom",
IF(AND(Percentis!$J$7&gt;=B141,I141&gt;=8,M141="SIM",OR(H141&lt;&gt;"Procedimento especial",H141="Bom administrativo")),"Muito Bom",
"Bom"))))))</f>
        <v/>
      </c>
      <c r="O141" s="20"/>
      <c r="Q141" s="22"/>
      <c r="R141" s="22"/>
      <c r="S141" s="22"/>
      <c r="T141" s="22"/>
      <c r="U141" s="22"/>
      <c r="V141" s="22"/>
      <c r="W141" s="22"/>
      <c r="X141" s="22"/>
      <c r="Y141" s="22"/>
      <c r="Z141" s="22"/>
      <c r="AA141" s="22"/>
      <c r="AB141" s="22"/>
      <c r="AC141" s="22"/>
      <c r="AD141" s="22"/>
      <c r="AE141" s="22"/>
      <c r="AF141" s="22"/>
      <c r="AG141" s="22"/>
      <c r="AH141" s="22"/>
      <c r="AI141" s="22"/>
      <c r="AJ141" s="22"/>
    </row>
    <row r="142" spans="2:36" s="21" customFormat="1" ht="26.25" customHeight="1" x14ac:dyDescent="0.3">
      <c r="B142" s="42">
        <v>139</v>
      </c>
      <c r="C142" s="52"/>
      <c r="D142" s="52"/>
      <c r="E142" s="53"/>
      <c r="F142" s="54"/>
      <c r="G142" s="54"/>
      <c r="H142" s="52"/>
      <c r="I142" s="53"/>
      <c r="J142" s="53"/>
      <c r="K142" s="55"/>
      <c r="L142" s="56"/>
      <c r="M142" s="56"/>
      <c r="N142" s="57" t="str">
        <f>IF(I142="","",
IF(AND(Percentis!$I$7&gt;=B142,I142&gt;=9,M142="SIM",L142="SIM",OR(H142="Avaliação Regular",H142="Ponderação curricular")),"Excelente",
IF(AND(Percentis!$I$7&gt;=B142,I142&gt;=9,M142="SIM",H142="Ponderação curricular - DLR 17/2010/M"),"Excelente",
IF(AND(COUNTIF($N$4:N141,"Excelente")&lt;Percentis!$I$7,COUNTIF($N$4:N141,"Excelente")+COUNTIF($N$4:N141,"Muito Bom")&lt;Percentis!$J$7,I142&gt;=PERCENTILE($I$4:$I$153,0.75),OR(L142="SIM",AND(H142="Ponderação Curricular - DLR 17/2010/M",I142&gt;=9),AND(H142="Avaliação regular",H142="Ponderação Curricular",L142="SIM"))),"Excelente",
IF(AND(H142&lt;&gt;"Procedimento especial",H142&lt;&gt;"Bom administrativo",I142&gt;=8,M142="SIM",COUNTIF($N$4:N141,"Excelente")+COUNTIF($N$4:N141,"Muito Bom")&lt;Percentis!$J$7),"Muito Bom",
IF(AND(Percentis!$J$7&gt;=B142,I142&gt;=8,M142="SIM",OR(H142&lt;&gt;"Procedimento especial",H142="Bom administrativo")),"Muito Bom",
"Bom"))))))</f>
        <v/>
      </c>
      <c r="O142" s="20"/>
      <c r="Q142" s="22"/>
      <c r="R142" s="22"/>
      <c r="S142" s="22"/>
      <c r="T142" s="22"/>
      <c r="U142" s="22"/>
      <c r="V142" s="22"/>
      <c r="W142" s="22"/>
      <c r="X142" s="22"/>
      <c r="Y142" s="22"/>
      <c r="Z142" s="22"/>
      <c r="AA142" s="22"/>
      <c r="AB142" s="22"/>
      <c r="AC142" s="22"/>
      <c r="AD142" s="22"/>
      <c r="AE142" s="22"/>
      <c r="AF142" s="22"/>
      <c r="AG142" s="22"/>
      <c r="AH142" s="22"/>
      <c r="AI142" s="22"/>
      <c r="AJ142" s="22"/>
    </row>
    <row r="143" spans="2:36" s="21" customFormat="1" ht="26.25" customHeight="1" x14ac:dyDescent="0.3">
      <c r="B143" s="42">
        <v>140</v>
      </c>
      <c r="C143" s="52"/>
      <c r="D143" s="52"/>
      <c r="E143" s="53"/>
      <c r="F143" s="54"/>
      <c r="G143" s="54"/>
      <c r="H143" s="52"/>
      <c r="I143" s="53"/>
      <c r="J143" s="53"/>
      <c r="K143" s="55"/>
      <c r="L143" s="56"/>
      <c r="M143" s="56"/>
      <c r="N143" s="57" t="str">
        <f>IF(I143="","",
IF(AND(Percentis!$I$7&gt;=B143,I143&gt;=9,M143="SIM",L143="SIM",OR(H143="Avaliação Regular",H143="Ponderação curricular")),"Excelente",
IF(AND(Percentis!$I$7&gt;=B143,I143&gt;=9,M143="SIM",H143="Ponderação curricular - DLR 17/2010/M"),"Excelente",
IF(AND(COUNTIF($N$4:N142,"Excelente")&lt;Percentis!$I$7,COUNTIF($N$4:N142,"Excelente")+COUNTIF($N$4:N142,"Muito Bom")&lt;Percentis!$J$7,I143&gt;=PERCENTILE($I$4:$I$153,0.75),OR(L143="SIM",AND(H143="Ponderação Curricular - DLR 17/2010/M",I143&gt;=9),AND(H143="Avaliação regular",H143="Ponderação Curricular",L143="SIM"))),"Excelente",
IF(AND(H143&lt;&gt;"Procedimento especial",H143&lt;&gt;"Bom administrativo",I143&gt;=8,M143="SIM",COUNTIF($N$4:N142,"Excelente")+COUNTIF($N$4:N142,"Muito Bom")&lt;Percentis!$J$7),"Muito Bom",
IF(AND(Percentis!$J$7&gt;=B143,I143&gt;=8,M143="SIM",OR(H143&lt;&gt;"Procedimento especial",H143="Bom administrativo")),"Muito Bom",
"Bom"))))))</f>
        <v/>
      </c>
      <c r="O143" s="20"/>
      <c r="Q143" s="22"/>
      <c r="R143" s="22"/>
      <c r="S143" s="22"/>
      <c r="T143" s="22"/>
      <c r="U143" s="22"/>
      <c r="V143" s="22"/>
      <c r="W143" s="22"/>
      <c r="X143" s="22"/>
      <c r="Y143" s="22"/>
      <c r="Z143" s="22"/>
      <c r="AA143" s="22"/>
      <c r="AB143" s="22"/>
      <c r="AC143" s="22"/>
      <c r="AD143" s="22"/>
      <c r="AE143" s="22"/>
      <c r="AF143" s="22"/>
      <c r="AG143" s="22"/>
      <c r="AH143" s="22"/>
      <c r="AI143" s="22"/>
      <c r="AJ143" s="22"/>
    </row>
    <row r="144" spans="2:36" s="21" customFormat="1" ht="26.25" customHeight="1" x14ac:dyDescent="0.3">
      <c r="B144" s="42">
        <v>141</v>
      </c>
      <c r="C144" s="52"/>
      <c r="D144" s="52"/>
      <c r="E144" s="53"/>
      <c r="F144" s="54"/>
      <c r="G144" s="54"/>
      <c r="H144" s="52"/>
      <c r="I144" s="53"/>
      <c r="J144" s="53"/>
      <c r="K144" s="55"/>
      <c r="L144" s="56"/>
      <c r="M144" s="56"/>
      <c r="N144" s="57" t="str">
        <f>IF(I144="","",
IF(AND(Percentis!$I$7&gt;=B144,I144&gt;=9,M144="SIM",L144="SIM",OR(H144="Avaliação Regular",H144="Ponderação curricular")),"Excelente",
IF(AND(Percentis!$I$7&gt;=B144,I144&gt;=9,M144="SIM",H144="Ponderação curricular - DLR 17/2010/M"),"Excelente",
IF(AND(COUNTIF($N$4:N143,"Excelente")&lt;Percentis!$I$7,COUNTIF($N$4:N143,"Excelente")+COUNTIF($N$4:N143,"Muito Bom")&lt;Percentis!$J$7,I144&gt;=PERCENTILE($I$4:$I$153,0.75),OR(L144="SIM",AND(H144="Ponderação Curricular - DLR 17/2010/M",I144&gt;=9),AND(H144="Avaliação regular",H144="Ponderação Curricular",L144="SIM"))),"Excelente",
IF(AND(H144&lt;&gt;"Procedimento especial",H144&lt;&gt;"Bom administrativo",I144&gt;=8,M144="SIM",COUNTIF($N$4:N143,"Excelente")+COUNTIF($N$4:N143,"Muito Bom")&lt;Percentis!$J$7),"Muito Bom",
IF(AND(Percentis!$J$7&gt;=B144,I144&gt;=8,M144="SIM",OR(H144&lt;&gt;"Procedimento especial",H144="Bom administrativo")),"Muito Bom",
"Bom"))))))</f>
        <v/>
      </c>
      <c r="O144" s="20"/>
      <c r="Q144" s="22"/>
      <c r="R144" s="22"/>
      <c r="S144" s="22"/>
      <c r="T144" s="22"/>
      <c r="U144" s="22"/>
      <c r="V144" s="22"/>
      <c r="W144" s="22"/>
      <c r="X144" s="22"/>
      <c r="Y144" s="22"/>
      <c r="Z144" s="22"/>
      <c r="AA144" s="22"/>
      <c r="AB144" s="22"/>
      <c r="AC144" s="22"/>
      <c r="AD144" s="22"/>
      <c r="AE144" s="22"/>
      <c r="AF144" s="22"/>
      <c r="AG144" s="22"/>
      <c r="AH144" s="22"/>
      <c r="AI144" s="22"/>
      <c r="AJ144" s="22"/>
    </row>
    <row r="145" spans="2:36" s="21" customFormat="1" ht="26.25" customHeight="1" x14ac:dyDescent="0.3">
      <c r="B145" s="42">
        <v>142</v>
      </c>
      <c r="C145" s="52"/>
      <c r="D145" s="52"/>
      <c r="E145" s="53"/>
      <c r="F145" s="54"/>
      <c r="G145" s="54"/>
      <c r="H145" s="52"/>
      <c r="I145" s="53"/>
      <c r="J145" s="53"/>
      <c r="K145" s="55"/>
      <c r="L145" s="56"/>
      <c r="M145" s="56"/>
      <c r="N145" s="57" t="str">
        <f>IF(I145="","",
IF(AND(Percentis!$I$7&gt;=B145,I145&gt;=9,M145="SIM",L145="SIM",OR(H145="Avaliação Regular",H145="Ponderação curricular")),"Excelente",
IF(AND(Percentis!$I$7&gt;=B145,I145&gt;=9,M145="SIM",H145="Ponderação curricular - DLR 17/2010/M"),"Excelente",
IF(AND(COUNTIF($N$4:N144,"Excelente")&lt;Percentis!$I$7,COUNTIF($N$4:N144,"Excelente")+COUNTIF($N$4:N144,"Muito Bom")&lt;Percentis!$J$7,I145&gt;=PERCENTILE($I$4:$I$153,0.75),OR(L145="SIM",AND(H145="Ponderação Curricular - DLR 17/2010/M",I145&gt;=9),AND(H145="Avaliação regular",H145="Ponderação Curricular",L145="SIM"))),"Excelente",
IF(AND(H145&lt;&gt;"Procedimento especial",H145&lt;&gt;"Bom administrativo",I145&gt;=8,M145="SIM",COUNTIF($N$4:N144,"Excelente")+COUNTIF($N$4:N144,"Muito Bom")&lt;Percentis!$J$7),"Muito Bom",
IF(AND(Percentis!$J$7&gt;=B145,I145&gt;=8,M145="SIM",OR(H145&lt;&gt;"Procedimento especial",H145="Bom administrativo")),"Muito Bom",
"Bom"))))))</f>
        <v/>
      </c>
      <c r="O145" s="20"/>
      <c r="Q145" s="22"/>
      <c r="R145" s="22"/>
      <c r="S145" s="22"/>
      <c r="T145" s="22"/>
      <c r="U145" s="22"/>
      <c r="V145" s="22"/>
      <c r="W145" s="22"/>
      <c r="X145" s="22"/>
      <c r="Y145" s="22"/>
      <c r="Z145" s="22"/>
      <c r="AA145" s="22"/>
      <c r="AB145" s="22"/>
      <c r="AC145" s="22"/>
      <c r="AD145" s="22"/>
      <c r="AE145" s="22"/>
      <c r="AF145" s="22"/>
      <c r="AG145" s="22"/>
      <c r="AH145" s="22"/>
      <c r="AI145" s="22"/>
      <c r="AJ145" s="22"/>
    </row>
    <row r="146" spans="2:36" s="21" customFormat="1" ht="26.25" customHeight="1" x14ac:dyDescent="0.3">
      <c r="B146" s="42">
        <v>143</v>
      </c>
      <c r="C146" s="52"/>
      <c r="D146" s="52"/>
      <c r="E146" s="53"/>
      <c r="F146" s="54"/>
      <c r="G146" s="54"/>
      <c r="H146" s="52"/>
      <c r="I146" s="53"/>
      <c r="J146" s="53"/>
      <c r="K146" s="55"/>
      <c r="L146" s="56"/>
      <c r="M146" s="56"/>
      <c r="N146" s="57" t="str">
        <f>IF(I146="","",
IF(AND(Percentis!$I$7&gt;=B146,I146&gt;=9,M146="SIM",L146="SIM",OR(H146="Avaliação Regular",H146="Ponderação curricular")),"Excelente",
IF(AND(Percentis!$I$7&gt;=B146,I146&gt;=9,M146="SIM",H146="Ponderação curricular - DLR 17/2010/M"),"Excelente",
IF(AND(COUNTIF($N$4:N145,"Excelente")&lt;Percentis!$I$7,COUNTIF($N$4:N145,"Excelente")+COUNTIF($N$4:N145,"Muito Bom")&lt;Percentis!$J$7,I146&gt;=PERCENTILE($I$4:$I$153,0.75),OR(L146="SIM",AND(H146="Ponderação Curricular - DLR 17/2010/M",I146&gt;=9),AND(H146="Avaliação regular",H146="Ponderação Curricular",L146="SIM"))),"Excelente",
IF(AND(H146&lt;&gt;"Procedimento especial",H146&lt;&gt;"Bom administrativo",I146&gt;=8,M146="SIM",COUNTIF($N$4:N145,"Excelente")+COUNTIF($N$4:N145,"Muito Bom")&lt;Percentis!$J$7),"Muito Bom",
IF(AND(Percentis!$J$7&gt;=B146,I146&gt;=8,M146="SIM",OR(H146&lt;&gt;"Procedimento especial",H146="Bom administrativo")),"Muito Bom",
"Bom"))))))</f>
        <v/>
      </c>
      <c r="O146" s="20"/>
      <c r="Q146" s="22"/>
      <c r="R146" s="22"/>
      <c r="S146" s="22"/>
      <c r="T146" s="22"/>
      <c r="U146" s="22"/>
      <c r="V146" s="22"/>
      <c r="W146" s="22"/>
      <c r="X146" s="22"/>
      <c r="Y146" s="22"/>
      <c r="Z146" s="22"/>
      <c r="AA146" s="22"/>
      <c r="AB146" s="22"/>
      <c r="AC146" s="22"/>
      <c r="AD146" s="22"/>
      <c r="AE146" s="22"/>
      <c r="AF146" s="22"/>
      <c r="AG146" s="22"/>
      <c r="AH146" s="22"/>
      <c r="AI146" s="22"/>
      <c r="AJ146" s="22"/>
    </row>
    <row r="147" spans="2:36" s="21" customFormat="1" ht="26.25" customHeight="1" x14ac:dyDescent="0.3">
      <c r="B147" s="42">
        <v>144</v>
      </c>
      <c r="C147" s="52"/>
      <c r="D147" s="52"/>
      <c r="E147" s="53"/>
      <c r="F147" s="54"/>
      <c r="G147" s="54"/>
      <c r="H147" s="52"/>
      <c r="I147" s="53"/>
      <c r="J147" s="53"/>
      <c r="K147" s="55"/>
      <c r="L147" s="56"/>
      <c r="M147" s="56"/>
      <c r="N147" s="57" t="str">
        <f>IF(I147="","",
IF(AND(Percentis!$I$7&gt;=B147,I147&gt;=9,M147="SIM",L147="SIM",OR(H147="Avaliação Regular",H147="Ponderação curricular")),"Excelente",
IF(AND(Percentis!$I$7&gt;=B147,I147&gt;=9,M147="SIM",H147="Ponderação curricular - DLR 17/2010/M"),"Excelente",
IF(AND(COUNTIF($N$4:N146,"Excelente")&lt;Percentis!$I$7,COUNTIF($N$4:N146,"Excelente")+COUNTIF($N$4:N146,"Muito Bom")&lt;Percentis!$J$7,I147&gt;=PERCENTILE($I$4:$I$153,0.75),OR(L147="SIM",AND(H147="Ponderação Curricular - DLR 17/2010/M",I147&gt;=9),AND(H147="Avaliação regular",H147="Ponderação Curricular",L147="SIM"))),"Excelente",
IF(AND(H147&lt;&gt;"Procedimento especial",H147&lt;&gt;"Bom administrativo",I147&gt;=8,M147="SIM",COUNTIF($N$4:N146,"Excelente")+COUNTIF($N$4:N146,"Muito Bom")&lt;Percentis!$J$7),"Muito Bom",
IF(AND(Percentis!$J$7&gt;=B147,I147&gt;=8,M147="SIM",OR(H147&lt;&gt;"Procedimento especial",H147="Bom administrativo")),"Muito Bom",
"Bom"))))))</f>
        <v/>
      </c>
      <c r="O147" s="20"/>
      <c r="Q147" s="22"/>
      <c r="R147" s="22"/>
      <c r="S147" s="22"/>
      <c r="T147" s="22"/>
      <c r="U147" s="22"/>
      <c r="V147" s="22"/>
      <c r="W147" s="22"/>
      <c r="X147" s="22"/>
      <c r="Y147" s="22"/>
      <c r="Z147" s="22"/>
      <c r="AA147" s="22"/>
      <c r="AB147" s="22"/>
      <c r="AC147" s="22"/>
      <c r="AD147" s="22"/>
      <c r="AE147" s="22"/>
      <c r="AF147" s="22"/>
      <c r="AG147" s="22"/>
      <c r="AH147" s="22"/>
      <c r="AI147" s="22"/>
      <c r="AJ147" s="22"/>
    </row>
    <row r="148" spans="2:36" s="21" customFormat="1" ht="26.25" customHeight="1" x14ac:dyDescent="0.3">
      <c r="B148" s="42">
        <v>145</v>
      </c>
      <c r="C148" s="52"/>
      <c r="D148" s="52"/>
      <c r="E148" s="53"/>
      <c r="F148" s="54"/>
      <c r="G148" s="54"/>
      <c r="H148" s="52"/>
      <c r="I148" s="53"/>
      <c r="J148" s="53"/>
      <c r="K148" s="55"/>
      <c r="L148" s="56"/>
      <c r="M148" s="56"/>
      <c r="N148" s="57" t="str">
        <f>IF(I148="","",
IF(AND(Percentis!$I$7&gt;=B148,I148&gt;=9,M148="SIM",L148="SIM",OR(H148="Avaliação Regular",H148="Ponderação curricular")),"Excelente",
IF(AND(Percentis!$I$7&gt;=B148,I148&gt;=9,M148="SIM",H148="Ponderação curricular - DLR 17/2010/M"),"Excelente",
IF(AND(COUNTIF($N$4:N147,"Excelente")&lt;Percentis!$I$7,COUNTIF($N$4:N147,"Excelente")+COUNTIF($N$4:N147,"Muito Bom")&lt;Percentis!$J$7,I148&gt;=PERCENTILE($I$4:$I$153,0.75),OR(L148="SIM",AND(H148="Ponderação Curricular - DLR 17/2010/M",I148&gt;=9),AND(H148="Avaliação regular",H148="Ponderação Curricular",L148="SIM"))),"Excelente",
IF(AND(H148&lt;&gt;"Procedimento especial",H148&lt;&gt;"Bom administrativo",I148&gt;=8,M148="SIM",COUNTIF($N$4:N147,"Excelente")+COUNTIF($N$4:N147,"Muito Bom")&lt;Percentis!$J$7),"Muito Bom",
IF(AND(Percentis!$J$7&gt;=B148,I148&gt;=8,M148="SIM",OR(H148&lt;&gt;"Procedimento especial",H148="Bom administrativo")),"Muito Bom",
"Bom"))))))</f>
        <v/>
      </c>
      <c r="O148" s="20"/>
      <c r="Q148" s="22"/>
      <c r="R148" s="22"/>
      <c r="S148" s="22"/>
      <c r="T148" s="22"/>
      <c r="U148" s="22"/>
      <c r="V148" s="22"/>
      <c r="W148" s="22"/>
      <c r="X148" s="22"/>
      <c r="Y148" s="22"/>
      <c r="Z148" s="22"/>
      <c r="AA148" s="22"/>
      <c r="AB148" s="22"/>
      <c r="AC148" s="22"/>
      <c r="AD148" s="22"/>
      <c r="AE148" s="22"/>
      <c r="AF148" s="22"/>
      <c r="AG148" s="22"/>
      <c r="AH148" s="22"/>
      <c r="AI148" s="22"/>
      <c r="AJ148" s="22"/>
    </row>
    <row r="149" spans="2:36" s="21" customFormat="1" ht="26.25" customHeight="1" x14ac:dyDescent="0.3">
      <c r="B149" s="42">
        <v>146</v>
      </c>
      <c r="C149" s="52"/>
      <c r="D149" s="52"/>
      <c r="E149" s="53"/>
      <c r="F149" s="54"/>
      <c r="G149" s="54"/>
      <c r="H149" s="52"/>
      <c r="I149" s="53"/>
      <c r="J149" s="53"/>
      <c r="K149" s="55"/>
      <c r="L149" s="56"/>
      <c r="M149" s="56"/>
      <c r="N149" s="57" t="str">
        <f>IF(I149="","",
IF(AND(Percentis!$I$7&gt;=B149,I149&gt;=9,M149="SIM",L149="SIM",OR(H149="Avaliação Regular",H149="Ponderação curricular")),"Excelente",
IF(AND(Percentis!$I$7&gt;=B149,I149&gt;=9,M149="SIM",H149="Ponderação curricular - DLR 17/2010/M"),"Excelente",
IF(AND(COUNTIF($N$4:N148,"Excelente")&lt;Percentis!$I$7,COUNTIF($N$4:N148,"Excelente")+COUNTIF($N$4:N148,"Muito Bom")&lt;Percentis!$J$7,I149&gt;=PERCENTILE($I$4:$I$153,0.75),OR(L149="SIM",AND(H149="Ponderação Curricular - DLR 17/2010/M",I149&gt;=9),AND(H149="Avaliação regular",H149="Ponderação Curricular",L149="SIM"))),"Excelente",
IF(AND(H149&lt;&gt;"Procedimento especial",H149&lt;&gt;"Bom administrativo",I149&gt;=8,M149="SIM",COUNTIF($N$4:N148,"Excelente")+COUNTIF($N$4:N148,"Muito Bom")&lt;Percentis!$J$7),"Muito Bom",
IF(AND(Percentis!$J$7&gt;=B149,I149&gt;=8,M149="SIM",OR(H149&lt;&gt;"Procedimento especial",H149="Bom administrativo")),"Muito Bom",
"Bom"))))))</f>
        <v/>
      </c>
      <c r="O149" s="20"/>
      <c r="Q149" s="22"/>
      <c r="R149" s="22"/>
      <c r="S149" s="22"/>
      <c r="T149" s="22"/>
      <c r="U149" s="22"/>
      <c r="V149" s="22"/>
      <c r="W149" s="22"/>
      <c r="X149" s="22"/>
      <c r="Y149" s="22"/>
      <c r="Z149" s="22"/>
      <c r="AA149" s="22"/>
      <c r="AB149" s="22"/>
      <c r="AC149" s="22"/>
      <c r="AD149" s="22"/>
      <c r="AE149" s="22"/>
      <c r="AF149" s="22"/>
      <c r="AG149" s="22"/>
      <c r="AH149" s="22"/>
      <c r="AI149" s="22"/>
      <c r="AJ149" s="22"/>
    </row>
    <row r="150" spans="2:36" s="21" customFormat="1" ht="26.25" customHeight="1" x14ac:dyDescent="0.3">
      <c r="B150" s="42">
        <v>147</v>
      </c>
      <c r="C150" s="52"/>
      <c r="D150" s="52"/>
      <c r="E150" s="53"/>
      <c r="F150" s="54"/>
      <c r="G150" s="54"/>
      <c r="H150" s="52"/>
      <c r="I150" s="53"/>
      <c r="J150" s="53"/>
      <c r="K150" s="55"/>
      <c r="L150" s="56"/>
      <c r="M150" s="56"/>
      <c r="N150" s="57" t="str">
        <f>IF(I150="","",
IF(AND(Percentis!$I$7&gt;=B150,I150&gt;=9,M150="SIM",L150="SIM",OR(H150="Avaliação Regular",H150="Ponderação curricular")),"Excelente",
IF(AND(Percentis!$I$7&gt;=B150,I150&gt;=9,M150="SIM",H150="Ponderação curricular - DLR 17/2010/M"),"Excelente",
IF(AND(COUNTIF($N$4:N149,"Excelente")&lt;Percentis!$I$7,COUNTIF($N$4:N149,"Excelente")+COUNTIF($N$4:N149,"Muito Bom")&lt;Percentis!$J$7,I150&gt;=PERCENTILE($I$4:$I$153,0.75),OR(L150="SIM",AND(H150="Ponderação Curricular - DLR 17/2010/M",I150&gt;=9),AND(H150="Avaliação regular",H150="Ponderação Curricular",L150="SIM"))),"Excelente",
IF(AND(H150&lt;&gt;"Procedimento especial",H150&lt;&gt;"Bom administrativo",I150&gt;=8,M150="SIM",COUNTIF($N$4:N149,"Excelente")+COUNTIF($N$4:N149,"Muito Bom")&lt;Percentis!$J$7),"Muito Bom",
IF(AND(Percentis!$J$7&gt;=B150,I150&gt;=8,M150="SIM",OR(H150&lt;&gt;"Procedimento especial",H150="Bom administrativo")),"Muito Bom",
"Bom"))))))</f>
        <v/>
      </c>
      <c r="O150" s="20"/>
      <c r="Q150" s="22"/>
      <c r="R150" s="22"/>
      <c r="S150" s="22"/>
      <c r="T150" s="22"/>
      <c r="U150" s="22"/>
      <c r="V150" s="22"/>
      <c r="W150" s="22"/>
      <c r="X150" s="22"/>
      <c r="Y150" s="22"/>
      <c r="Z150" s="22"/>
      <c r="AA150" s="22"/>
      <c r="AB150" s="22"/>
      <c r="AC150" s="22"/>
      <c r="AD150" s="22"/>
      <c r="AE150" s="22"/>
      <c r="AF150" s="22"/>
      <c r="AG150" s="22"/>
      <c r="AH150" s="22"/>
      <c r="AI150" s="22"/>
      <c r="AJ150" s="22"/>
    </row>
    <row r="151" spans="2:36" s="21" customFormat="1" ht="26.25" customHeight="1" x14ac:dyDescent="0.3">
      <c r="B151" s="42">
        <v>148</v>
      </c>
      <c r="C151" s="52"/>
      <c r="D151" s="52"/>
      <c r="E151" s="53"/>
      <c r="F151" s="54"/>
      <c r="G151" s="54"/>
      <c r="H151" s="52"/>
      <c r="I151" s="53"/>
      <c r="J151" s="53"/>
      <c r="K151" s="55"/>
      <c r="L151" s="56"/>
      <c r="M151" s="56"/>
      <c r="N151" s="57" t="str">
        <f>IF(I151="","",
IF(AND(Percentis!$I$7&gt;=B151,I151&gt;=9,M151="SIM",L151="SIM",OR(H151="Avaliação Regular",H151="Ponderação curricular")),"Excelente",
IF(AND(Percentis!$I$7&gt;=B151,I151&gt;=9,M151="SIM",H151="Ponderação curricular - DLR 17/2010/M"),"Excelente",
IF(AND(COUNTIF($N$4:N150,"Excelente")&lt;Percentis!$I$7,COUNTIF($N$4:N150,"Excelente")+COUNTIF($N$4:N150,"Muito Bom")&lt;Percentis!$J$7,I151&gt;=PERCENTILE($I$4:$I$153,0.75),OR(L151="SIM",AND(H151="Ponderação Curricular - DLR 17/2010/M",I151&gt;=9),AND(H151="Avaliação regular",H151="Ponderação Curricular",L151="SIM"))),"Excelente",
IF(AND(H151&lt;&gt;"Procedimento especial",H151&lt;&gt;"Bom administrativo",I151&gt;=8,M151="SIM",COUNTIF($N$4:N150,"Excelente")+COUNTIF($N$4:N150,"Muito Bom")&lt;Percentis!$J$7),"Muito Bom",
IF(AND(Percentis!$J$7&gt;=B151,I151&gt;=8,M151="SIM",OR(H151&lt;&gt;"Procedimento especial",H151="Bom administrativo")),"Muito Bom",
"Bom"))))))</f>
        <v/>
      </c>
      <c r="O151" s="20"/>
      <c r="Q151" s="22"/>
      <c r="R151" s="22"/>
      <c r="S151" s="22"/>
      <c r="T151" s="22"/>
      <c r="U151" s="22"/>
      <c r="V151" s="22"/>
      <c r="W151" s="22"/>
      <c r="X151" s="22"/>
      <c r="Y151" s="22"/>
      <c r="Z151" s="22"/>
      <c r="AA151" s="22"/>
      <c r="AB151" s="22"/>
      <c r="AC151" s="22"/>
      <c r="AD151" s="22"/>
      <c r="AE151" s="22"/>
      <c r="AF151" s="22"/>
      <c r="AG151" s="22"/>
      <c r="AH151" s="22"/>
      <c r="AI151" s="22"/>
      <c r="AJ151" s="22"/>
    </row>
    <row r="152" spans="2:36" s="21" customFormat="1" ht="26.25" customHeight="1" x14ac:dyDescent="0.3">
      <c r="B152" s="42">
        <v>149</v>
      </c>
      <c r="C152" s="52"/>
      <c r="D152" s="52"/>
      <c r="E152" s="53"/>
      <c r="F152" s="54"/>
      <c r="G152" s="54"/>
      <c r="H152" s="52"/>
      <c r="I152" s="53"/>
      <c r="J152" s="53"/>
      <c r="K152" s="55"/>
      <c r="L152" s="56"/>
      <c r="M152" s="56"/>
      <c r="N152" s="57" t="str">
        <f>IF(I152="","",
IF(AND(Percentis!$I$7&gt;=B152,I152&gt;=9,M152="SIM",L152="SIM",OR(H152="Avaliação Regular",H152="Ponderação curricular")),"Excelente",
IF(AND(Percentis!$I$7&gt;=B152,I152&gt;=9,M152="SIM",H152="Ponderação curricular - DLR 17/2010/M"),"Excelente",
IF(AND(COUNTIF($N$4:N151,"Excelente")&lt;Percentis!$I$7,COUNTIF($N$4:N151,"Excelente")+COUNTIF($N$4:N151,"Muito Bom")&lt;Percentis!$J$7,I152&gt;=PERCENTILE($I$4:$I$153,0.75),OR(L152="SIM",AND(H152="Ponderação Curricular - DLR 17/2010/M",I152&gt;=9),AND(H152="Avaliação regular",H152="Ponderação Curricular",L152="SIM"))),"Excelente",
IF(AND(H152&lt;&gt;"Procedimento especial",H152&lt;&gt;"Bom administrativo",I152&gt;=8,M152="SIM",COUNTIF($N$4:N151,"Excelente")+COUNTIF($N$4:N151,"Muito Bom")&lt;Percentis!$J$7),"Muito Bom",
IF(AND(Percentis!$J$7&gt;=B152,I152&gt;=8,M152="SIM",OR(H152&lt;&gt;"Procedimento especial",H152="Bom administrativo")),"Muito Bom",
"Bom"))))))</f>
        <v/>
      </c>
      <c r="O152" s="20"/>
      <c r="Q152" s="22"/>
      <c r="R152" s="22"/>
      <c r="S152" s="22"/>
      <c r="T152" s="22"/>
      <c r="U152" s="22"/>
      <c r="V152" s="22"/>
      <c r="W152" s="22"/>
      <c r="X152" s="22"/>
      <c r="Y152" s="22"/>
      <c r="Z152" s="22"/>
      <c r="AA152" s="22"/>
      <c r="AB152" s="22"/>
      <c r="AC152" s="22"/>
      <c r="AD152" s="22"/>
      <c r="AE152" s="22"/>
      <c r="AF152" s="22"/>
      <c r="AG152" s="22"/>
      <c r="AH152" s="22"/>
      <c r="AI152" s="22"/>
      <c r="AJ152" s="22"/>
    </row>
    <row r="153" spans="2:36" s="21" customFormat="1" ht="26.25" customHeight="1" x14ac:dyDescent="0.3">
      <c r="B153" s="42">
        <v>150</v>
      </c>
      <c r="C153" s="52"/>
      <c r="D153" s="52"/>
      <c r="E153" s="53"/>
      <c r="F153" s="54"/>
      <c r="G153" s="54"/>
      <c r="H153" s="52"/>
      <c r="I153" s="53"/>
      <c r="J153" s="53"/>
      <c r="K153" s="55"/>
      <c r="L153" s="56"/>
      <c r="M153" s="56"/>
      <c r="N153" s="57" t="str">
        <f>IF(I153="","",
IF(AND(Percentis!$I$7&gt;=B153,I153&gt;=9,M153="SIM",L153="SIM",OR(H153="Avaliação Regular",H153="Ponderação curricular")),"Excelente",
IF(AND(Percentis!$I$7&gt;=B153,I153&gt;=9,M153="SIM",H153="Ponderação curricular - DLR 17/2010/M"),"Excelente",
IF(AND(COUNTIF($N$4:N152,"Excelente")&lt;Percentis!$I$7,COUNTIF($N$4:N152,"Excelente")+COUNTIF($N$4:N152,"Muito Bom")&lt;Percentis!$J$7,I153&gt;=PERCENTILE($I$4:$I$153,0.75),OR(L153="SIM",AND(H153="Ponderação Curricular - DLR 17/2010/M",I153&gt;=9),AND(H153="Avaliação regular",H153="Ponderação Curricular",L153="SIM"))),"Excelente",
IF(AND(H153&lt;&gt;"Procedimento especial",H153&lt;&gt;"Bom administrativo",I153&gt;=8,M153="SIM",COUNTIF($N$4:N152,"Excelente")+COUNTIF($N$4:N152,"Muito Bom")&lt;Percentis!$J$7),"Muito Bom",
IF(AND(Percentis!$J$7&gt;=B153,I153&gt;=8,M153="SIM",OR(H153&lt;&gt;"Procedimento especial",H153="Bom administrativo")),"Muito Bom",
"Bom"))))))</f>
        <v/>
      </c>
      <c r="O153" s="20"/>
      <c r="Q153" s="22"/>
      <c r="R153" s="22"/>
      <c r="S153" s="22"/>
      <c r="T153" s="22"/>
      <c r="U153" s="22"/>
      <c r="V153" s="22"/>
      <c r="W153" s="22"/>
      <c r="X153" s="22"/>
      <c r="Y153" s="22"/>
      <c r="Z153" s="22"/>
      <c r="AA153" s="22"/>
      <c r="AB153" s="22"/>
      <c r="AC153" s="22"/>
      <c r="AD153" s="22"/>
      <c r="AE153" s="22"/>
      <c r="AF153" s="22"/>
      <c r="AG153" s="22"/>
      <c r="AH153" s="22"/>
      <c r="AI153" s="22"/>
      <c r="AJ153" s="22"/>
    </row>
    <row r="154" spans="2:36" s="21" customFormat="1" ht="26.25" customHeight="1" x14ac:dyDescent="0.3">
      <c r="B154" s="42">
        <v>151</v>
      </c>
      <c r="C154" s="52"/>
      <c r="D154" s="52"/>
      <c r="E154" s="53"/>
      <c r="F154" s="54"/>
      <c r="G154" s="54"/>
      <c r="H154" s="52"/>
      <c r="I154" s="53"/>
      <c r="J154" s="53"/>
      <c r="K154" s="55"/>
      <c r="L154" s="56"/>
      <c r="M154" s="56"/>
      <c r="N154" s="57" t="str">
        <f>IF(I154="","",
IF(AND(Percentis!$I$7&gt;=B154,I154&gt;=9,M154="SIM",L154="SIM",OR(H154="Avaliação Regular",H154="Ponderação curricular")),"Excelente",
IF(AND(Percentis!$I$7&gt;=B154,I154&gt;=9,M154="SIM",H154="Ponderação curricular - DLR 17/2010/M"),"Excelente",
IF(AND(COUNTIF($N$4:N153,"Excelente")&lt;Percentis!$I$7,COUNTIF($N$4:N153,"Excelente")+COUNTIF($N$4:N153,"Muito Bom")&lt;Percentis!$J$7,I154&gt;=PERCENTILE($I$4:$I$153,0.75),OR(L154="SIM",AND(H154="Ponderação Curricular - DLR 17/2010/M",I154&gt;=9),AND(H154="Avaliação regular",H154="Ponderação Curricular",L154="SIM"))),"Excelente",
IF(AND(H154&lt;&gt;"Procedimento especial",H154&lt;&gt;"Bom administrativo",I154&gt;=8,M154="SIM",COUNTIF($N$4:N153,"Excelente")+COUNTIF($N$4:N153,"Muito Bom")&lt;Percentis!$J$7),"Muito Bom",
IF(AND(Percentis!$J$7&gt;=B154,I154&gt;=8,M154="SIM",OR(H154&lt;&gt;"Procedimento especial",H154="Bom administrativo")),"Muito Bom",
"Bom"))))))</f>
        <v/>
      </c>
      <c r="O154" s="20"/>
      <c r="Q154" s="22"/>
      <c r="R154" s="22"/>
      <c r="S154" s="22"/>
      <c r="T154" s="22"/>
      <c r="U154" s="22"/>
      <c r="V154" s="22"/>
      <c r="W154" s="22"/>
      <c r="X154" s="22"/>
      <c r="Y154" s="22"/>
      <c r="Z154" s="22"/>
      <c r="AA154" s="22"/>
      <c r="AB154" s="22"/>
      <c r="AC154" s="22"/>
      <c r="AD154" s="22"/>
      <c r="AE154" s="22"/>
      <c r="AF154" s="22"/>
      <c r="AG154" s="22"/>
      <c r="AH154" s="22"/>
      <c r="AI154" s="22"/>
      <c r="AJ154" s="22"/>
    </row>
    <row r="155" spans="2:36" s="21" customFormat="1" ht="26.25" customHeight="1" x14ac:dyDescent="0.3">
      <c r="B155" s="42">
        <v>152</v>
      </c>
      <c r="C155" s="52"/>
      <c r="D155" s="52"/>
      <c r="E155" s="53"/>
      <c r="F155" s="54"/>
      <c r="G155" s="54"/>
      <c r="H155" s="52"/>
      <c r="I155" s="53"/>
      <c r="J155" s="53"/>
      <c r="K155" s="55"/>
      <c r="L155" s="56"/>
      <c r="M155" s="56"/>
      <c r="N155" s="57" t="str">
        <f>IF(I155="","",
IF(AND(Percentis!$I$7&gt;=B155,I155&gt;=9,M155="SIM",L155="SIM",OR(H155="Avaliação Regular",H155="Ponderação curricular")),"Excelente",
IF(AND(Percentis!$I$7&gt;=B155,I155&gt;=9,M155="SIM",H155="Ponderação curricular - DLR 17/2010/M"),"Excelente",
IF(AND(COUNTIF($N$4:N154,"Excelente")&lt;Percentis!$I$7,COUNTIF($N$4:N154,"Excelente")+COUNTIF($N$4:N154,"Muito Bom")&lt;Percentis!$J$7,I155&gt;=PERCENTILE($I$4:$I$153,0.75),OR(L155="SIM",AND(H155="Ponderação Curricular - DLR 17/2010/M",I155&gt;=9),AND(H155="Avaliação regular",H155="Ponderação Curricular",L155="SIM"))),"Excelente",
IF(AND(H155&lt;&gt;"Procedimento especial",H155&lt;&gt;"Bom administrativo",I155&gt;=8,M155="SIM",COUNTIF($N$4:N154,"Excelente")+COUNTIF($N$4:N154,"Muito Bom")&lt;Percentis!$J$7),"Muito Bom",
IF(AND(Percentis!$J$7&gt;=B155,I155&gt;=8,M155="SIM",OR(H155&lt;&gt;"Procedimento especial",H155="Bom administrativo")),"Muito Bom",
"Bom"))))))</f>
        <v/>
      </c>
      <c r="O155" s="20"/>
      <c r="Q155" s="22"/>
      <c r="R155" s="22"/>
      <c r="S155" s="22"/>
      <c r="T155" s="22"/>
      <c r="U155" s="22"/>
      <c r="V155" s="22"/>
      <c r="W155" s="22"/>
      <c r="X155" s="22"/>
      <c r="Y155" s="22"/>
      <c r="Z155" s="22"/>
      <c r="AA155" s="22"/>
      <c r="AB155" s="22"/>
      <c r="AC155" s="22"/>
      <c r="AD155" s="22"/>
      <c r="AE155" s="22"/>
      <c r="AF155" s="22"/>
      <c r="AG155" s="22"/>
      <c r="AH155" s="22"/>
      <c r="AI155" s="22"/>
      <c r="AJ155" s="22"/>
    </row>
    <row r="156" spans="2:36" s="21" customFormat="1" ht="26.25" customHeight="1" x14ac:dyDescent="0.3">
      <c r="B156" s="42">
        <v>153</v>
      </c>
      <c r="C156" s="52"/>
      <c r="D156" s="52"/>
      <c r="E156" s="53"/>
      <c r="F156" s="54"/>
      <c r="G156" s="54"/>
      <c r="H156" s="52"/>
      <c r="I156" s="53"/>
      <c r="J156" s="53"/>
      <c r="K156" s="55"/>
      <c r="L156" s="56"/>
      <c r="M156" s="56"/>
      <c r="N156" s="57" t="str">
        <f>IF(I156="","",
IF(AND(Percentis!$I$7&gt;=B156,I156&gt;=9,M156="SIM",L156="SIM",OR(H156="Avaliação Regular",H156="Ponderação curricular")),"Excelente",
IF(AND(Percentis!$I$7&gt;=B156,I156&gt;=9,M156="SIM",H156="Ponderação curricular - DLR 17/2010/M"),"Excelente",
IF(AND(COUNTIF($N$4:N155,"Excelente")&lt;Percentis!$I$7,COUNTIF($N$4:N155,"Excelente")+COUNTIF($N$4:N155,"Muito Bom")&lt;Percentis!$J$7,I156&gt;=PERCENTILE($I$4:$I$153,0.75),OR(L156="SIM",AND(H156="Ponderação Curricular - DLR 17/2010/M",I156&gt;=9),AND(H156="Avaliação regular",H156="Ponderação Curricular",L156="SIM"))),"Excelente",
IF(AND(H156&lt;&gt;"Procedimento especial",H156&lt;&gt;"Bom administrativo",I156&gt;=8,M156="SIM",COUNTIF($N$4:N155,"Excelente")+COUNTIF($N$4:N155,"Muito Bom")&lt;Percentis!$J$7),"Muito Bom",
IF(AND(Percentis!$J$7&gt;=B156,I156&gt;=8,M156="SIM",OR(H156&lt;&gt;"Procedimento especial",H156="Bom administrativo")),"Muito Bom",
"Bom"))))))</f>
        <v/>
      </c>
      <c r="O156" s="20"/>
      <c r="Q156" s="22"/>
      <c r="R156" s="22"/>
      <c r="S156" s="22"/>
      <c r="T156" s="22"/>
      <c r="U156" s="22"/>
      <c r="V156" s="22"/>
      <c r="W156" s="22"/>
      <c r="X156" s="22"/>
      <c r="Y156" s="22"/>
      <c r="Z156" s="22"/>
      <c r="AA156" s="22"/>
      <c r="AB156" s="22"/>
      <c r="AC156" s="22"/>
      <c r="AD156" s="22"/>
      <c r="AE156" s="22"/>
      <c r="AF156" s="22"/>
      <c r="AG156" s="22"/>
      <c r="AH156" s="22"/>
      <c r="AI156" s="22"/>
      <c r="AJ156" s="22"/>
    </row>
    <row r="157" spans="2:36" s="21" customFormat="1" ht="26.25" customHeight="1" x14ac:dyDescent="0.3">
      <c r="B157" s="42">
        <v>154</v>
      </c>
      <c r="C157" s="52"/>
      <c r="D157" s="52"/>
      <c r="E157" s="53"/>
      <c r="F157" s="54"/>
      <c r="G157" s="54"/>
      <c r="H157" s="52"/>
      <c r="I157" s="53"/>
      <c r="J157" s="53"/>
      <c r="K157" s="55"/>
      <c r="L157" s="56"/>
      <c r="M157" s="56"/>
      <c r="N157" s="57" t="str">
        <f>IF(I157="","",
IF(AND(Percentis!$I$7&gt;=B157,I157&gt;=9,M157="SIM",L157="SIM",OR(H157="Avaliação Regular",H157="Ponderação curricular")),"Excelente",
IF(AND(Percentis!$I$7&gt;=B157,I157&gt;=9,M157="SIM",H157="Ponderação curricular - DLR 17/2010/M"),"Excelente",
IF(AND(COUNTIF($N$4:N156,"Excelente")&lt;Percentis!$I$7,COUNTIF($N$4:N156,"Excelente")+COUNTIF($N$4:N156,"Muito Bom")&lt;Percentis!$J$7,I157&gt;=PERCENTILE($I$4:$I$153,0.75),OR(L157="SIM",AND(H157="Ponderação Curricular - DLR 17/2010/M",I157&gt;=9),AND(H157="Avaliação regular",H157="Ponderação Curricular",L157="SIM"))),"Excelente",
IF(AND(H157&lt;&gt;"Procedimento especial",H157&lt;&gt;"Bom administrativo",I157&gt;=8,M157="SIM",COUNTIF($N$4:N156,"Excelente")+COUNTIF($N$4:N156,"Muito Bom")&lt;Percentis!$J$7),"Muito Bom",
IF(AND(Percentis!$J$7&gt;=B157,I157&gt;=8,M157="SIM",OR(H157&lt;&gt;"Procedimento especial",H157="Bom administrativo")),"Muito Bom",
"Bom"))))))</f>
        <v/>
      </c>
      <c r="O157" s="20"/>
      <c r="Q157" s="22"/>
      <c r="R157" s="22"/>
      <c r="S157" s="22"/>
      <c r="T157" s="22"/>
      <c r="U157" s="22"/>
      <c r="V157" s="22"/>
      <c r="W157" s="22"/>
      <c r="X157" s="22"/>
      <c r="Y157" s="22"/>
      <c r="Z157" s="22"/>
      <c r="AA157" s="22"/>
      <c r="AB157" s="22"/>
      <c r="AC157" s="22"/>
      <c r="AD157" s="22"/>
      <c r="AE157" s="22"/>
      <c r="AF157" s="22"/>
      <c r="AG157" s="22"/>
      <c r="AH157" s="22"/>
      <c r="AI157" s="22"/>
      <c r="AJ157" s="22"/>
    </row>
    <row r="158" spans="2:36" s="21" customFormat="1" ht="26.25" customHeight="1" x14ac:dyDescent="0.3">
      <c r="B158" s="42">
        <v>155</v>
      </c>
      <c r="C158" s="52"/>
      <c r="D158" s="52"/>
      <c r="E158" s="53"/>
      <c r="F158" s="54"/>
      <c r="G158" s="54"/>
      <c r="H158" s="52"/>
      <c r="I158" s="53"/>
      <c r="J158" s="53"/>
      <c r="K158" s="55"/>
      <c r="L158" s="56"/>
      <c r="M158" s="56"/>
      <c r="N158" s="57" t="str">
        <f>IF(I158="","",
IF(AND(Percentis!$I$7&gt;=B158,I158&gt;=9,M158="SIM",L158="SIM",OR(H158="Avaliação Regular",H158="Ponderação curricular")),"Excelente",
IF(AND(Percentis!$I$7&gt;=B158,I158&gt;=9,M158="SIM",H158="Ponderação curricular - DLR 17/2010/M"),"Excelente",
IF(AND(COUNTIF($N$4:N157,"Excelente")&lt;Percentis!$I$7,COUNTIF($N$4:N157,"Excelente")+COUNTIF($N$4:N157,"Muito Bom")&lt;Percentis!$J$7,I158&gt;=PERCENTILE($I$4:$I$153,0.75),OR(L158="SIM",AND(H158="Ponderação Curricular - DLR 17/2010/M",I158&gt;=9),AND(H158="Avaliação regular",H158="Ponderação Curricular",L158="SIM"))),"Excelente",
IF(AND(H158&lt;&gt;"Procedimento especial",H158&lt;&gt;"Bom administrativo",I158&gt;=8,M158="SIM",COUNTIF($N$4:N157,"Excelente")+COUNTIF($N$4:N157,"Muito Bom")&lt;Percentis!$J$7),"Muito Bom",
IF(AND(Percentis!$J$7&gt;=B158,I158&gt;=8,M158="SIM",OR(H158&lt;&gt;"Procedimento especial",H158="Bom administrativo")),"Muito Bom",
"Bom"))))))</f>
        <v/>
      </c>
      <c r="O158" s="20"/>
      <c r="Q158" s="22"/>
      <c r="R158" s="22"/>
      <c r="S158" s="22"/>
      <c r="T158" s="22"/>
      <c r="U158" s="22"/>
      <c r="V158" s="22"/>
      <c r="W158" s="22"/>
      <c r="X158" s="22"/>
      <c r="Y158" s="22"/>
      <c r="Z158" s="22"/>
      <c r="AA158" s="22"/>
      <c r="AB158" s="22"/>
      <c r="AC158" s="22"/>
      <c r="AD158" s="22"/>
      <c r="AE158" s="22"/>
      <c r="AF158" s="22"/>
      <c r="AG158" s="22"/>
      <c r="AH158" s="22"/>
      <c r="AI158" s="22"/>
      <c r="AJ158" s="22"/>
    </row>
    <row r="159" spans="2:36" s="21" customFormat="1" ht="26.25" customHeight="1" x14ac:dyDescent="0.3">
      <c r="B159" s="42">
        <v>156</v>
      </c>
      <c r="C159" s="52"/>
      <c r="D159" s="52"/>
      <c r="E159" s="53"/>
      <c r="F159" s="54"/>
      <c r="G159" s="54"/>
      <c r="H159" s="52"/>
      <c r="I159" s="53"/>
      <c r="J159" s="53"/>
      <c r="K159" s="55"/>
      <c r="L159" s="56"/>
      <c r="M159" s="56"/>
      <c r="N159" s="57" t="str">
        <f>IF(I159="","",
IF(AND(Percentis!$I$7&gt;=B159,I159&gt;=9,M159="SIM",L159="SIM",OR(H159="Avaliação Regular",H159="Ponderação curricular")),"Excelente",
IF(AND(Percentis!$I$7&gt;=B159,I159&gt;=9,M159="SIM",H159="Ponderação curricular - DLR 17/2010/M"),"Excelente",
IF(AND(COUNTIF($N$4:N158,"Excelente")&lt;Percentis!$I$7,COUNTIF($N$4:N158,"Excelente")+COUNTIF($N$4:N158,"Muito Bom")&lt;Percentis!$J$7,I159&gt;=PERCENTILE($I$4:$I$153,0.75),OR(L159="SIM",AND(H159="Ponderação Curricular - DLR 17/2010/M",I159&gt;=9),AND(H159="Avaliação regular",H159="Ponderação Curricular",L159="SIM"))),"Excelente",
IF(AND(H159&lt;&gt;"Procedimento especial",H159&lt;&gt;"Bom administrativo",I159&gt;=8,M159="SIM",COUNTIF($N$4:N158,"Excelente")+COUNTIF($N$4:N158,"Muito Bom")&lt;Percentis!$J$7),"Muito Bom",
IF(AND(Percentis!$J$7&gt;=B159,I159&gt;=8,M159="SIM",OR(H159&lt;&gt;"Procedimento especial",H159="Bom administrativo")),"Muito Bom",
"Bom"))))))</f>
        <v/>
      </c>
      <c r="O159" s="20"/>
      <c r="Q159" s="22"/>
      <c r="R159" s="22"/>
      <c r="S159" s="22"/>
      <c r="T159" s="22"/>
      <c r="U159" s="22"/>
      <c r="V159" s="22"/>
      <c r="W159" s="22"/>
      <c r="X159" s="22"/>
      <c r="Y159" s="22"/>
      <c r="Z159" s="22"/>
      <c r="AA159" s="22"/>
      <c r="AB159" s="22"/>
      <c r="AC159" s="22"/>
      <c r="AD159" s="22"/>
      <c r="AE159" s="22"/>
      <c r="AF159" s="22"/>
      <c r="AG159" s="22"/>
      <c r="AH159" s="22"/>
      <c r="AI159" s="22"/>
      <c r="AJ159" s="22"/>
    </row>
    <row r="160" spans="2:36" s="21" customFormat="1" ht="26.25" customHeight="1" x14ac:dyDescent="0.3">
      <c r="B160" s="42">
        <v>157</v>
      </c>
      <c r="C160" s="52"/>
      <c r="D160" s="52"/>
      <c r="E160" s="53"/>
      <c r="F160" s="54"/>
      <c r="G160" s="54"/>
      <c r="H160" s="52"/>
      <c r="I160" s="53"/>
      <c r="J160" s="53"/>
      <c r="K160" s="55"/>
      <c r="L160" s="56"/>
      <c r="M160" s="56"/>
      <c r="N160" s="57" t="str">
        <f>IF(I160="","",
IF(AND(Percentis!$I$7&gt;=B160,I160&gt;=9,M160="SIM",L160="SIM",OR(H160="Avaliação Regular",H160="Ponderação curricular")),"Excelente",
IF(AND(Percentis!$I$7&gt;=B160,I160&gt;=9,M160="SIM",H160="Ponderação curricular - DLR 17/2010/M"),"Excelente",
IF(AND(COUNTIF($N$4:N159,"Excelente")&lt;Percentis!$I$7,COUNTIF($N$4:N159,"Excelente")+COUNTIF($N$4:N159,"Muito Bom")&lt;Percentis!$J$7,I160&gt;=PERCENTILE($I$4:$I$153,0.75),OR(L160="SIM",AND(H160="Ponderação Curricular - DLR 17/2010/M",I160&gt;=9),AND(H160="Avaliação regular",H160="Ponderação Curricular",L160="SIM"))),"Excelente",
IF(AND(H160&lt;&gt;"Procedimento especial",H160&lt;&gt;"Bom administrativo",I160&gt;=8,M160="SIM",COUNTIF($N$4:N159,"Excelente")+COUNTIF($N$4:N159,"Muito Bom")&lt;Percentis!$J$7),"Muito Bom",
IF(AND(Percentis!$J$7&gt;=B160,I160&gt;=8,M160="SIM",OR(H160&lt;&gt;"Procedimento especial",H160="Bom administrativo")),"Muito Bom",
"Bom"))))))</f>
        <v/>
      </c>
      <c r="O160" s="20"/>
      <c r="Q160" s="22"/>
      <c r="R160" s="22"/>
      <c r="S160" s="22"/>
      <c r="T160" s="22"/>
      <c r="U160" s="22"/>
      <c r="V160" s="22"/>
      <c r="W160" s="22"/>
      <c r="X160" s="22"/>
      <c r="Y160" s="22"/>
      <c r="Z160" s="22"/>
      <c r="AA160" s="22"/>
      <c r="AB160" s="22"/>
      <c r="AC160" s="22"/>
      <c r="AD160" s="22"/>
      <c r="AE160" s="22"/>
      <c r="AF160" s="22"/>
      <c r="AG160" s="22"/>
      <c r="AH160" s="22"/>
      <c r="AI160" s="22"/>
      <c r="AJ160" s="22"/>
    </row>
    <row r="161" spans="2:36" s="21" customFormat="1" ht="26.25" customHeight="1" x14ac:dyDescent="0.3">
      <c r="B161" s="42">
        <v>158</v>
      </c>
      <c r="C161" s="52"/>
      <c r="D161" s="52"/>
      <c r="E161" s="53"/>
      <c r="F161" s="54"/>
      <c r="G161" s="54"/>
      <c r="H161" s="52"/>
      <c r="I161" s="53"/>
      <c r="J161" s="53"/>
      <c r="K161" s="55"/>
      <c r="L161" s="56"/>
      <c r="M161" s="56"/>
      <c r="N161" s="57" t="str">
        <f>IF(I161="","",
IF(AND(Percentis!$I$7&gt;=B161,I161&gt;=9,M161="SIM",L161="SIM",OR(H161="Avaliação Regular",H161="Ponderação curricular")),"Excelente",
IF(AND(Percentis!$I$7&gt;=B161,I161&gt;=9,M161="SIM",H161="Ponderação curricular - DLR 17/2010/M"),"Excelente",
IF(AND(COUNTIF($N$4:N160,"Excelente")&lt;Percentis!$I$7,COUNTIF($N$4:N160,"Excelente")+COUNTIF($N$4:N160,"Muito Bom")&lt;Percentis!$J$7,I161&gt;=PERCENTILE($I$4:$I$153,0.75),OR(L161="SIM",AND(H161="Ponderação Curricular - DLR 17/2010/M",I161&gt;=9),AND(H161="Avaliação regular",H161="Ponderação Curricular",L161="SIM"))),"Excelente",
IF(AND(H161&lt;&gt;"Procedimento especial",H161&lt;&gt;"Bom administrativo",I161&gt;=8,M161="SIM",COUNTIF($N$4:N160,"Excelente")+COUNTIF($N$4:N160,"Muito Bom")&lt;Percentis!$J$7),"Muito Bom",
IF(AND(Percentis!$J$7&gt;=B161,I161&gt;=8,M161="SIM",OR(H161&lt;&gt;"Procedimento especial",H161="Bom administrativo")),"Muito Bom",
"Bom"))))))</f>
        <v/>
      </c>
      <c r="O161" s="20"/>
      <c r="Q161" s="22"/>
      <c r="R161" s="22"/>
      <c r="S161" s="22"/>
      <c r="T161" s="22"/>
      <c r="U161" s="22"/>
      <c r="V161" s="22"/>
      <c r="W161" s="22"/>
      <c r="X161" s="22"/>
      <c r="Y161" s="22"/>
      <c r="Z161" s="22"/>
      <c r="AA161" s="22"/>
      <c r="AB161" s="22"/>
      <c r="AC161" s="22"/>
      <c r="AD161" s="22"/>
      <c r="AE161" s="22"/>
      <c r="AF161" s="22"/>
      <c r="AG161" s="22"/>
      <c r="AH161" s="22"/>
      <c r="AI161" s="22"/>
      <c r="AJ161" s="22"/>
    </row>
    <row r="162" spans="2:36" s="21" customFormat="1" ht="26.25" customHeight="1" x14ac:dyDescent="0.3">
      <c r="B162" s="42">
        <v>159</v>
      </c>
      <c r="C162" s="52"/>
      <c r="D162" s="52"/>
      <c r="E162" s="53"/>
      <c r="F162" s="54"/>
      <c r="G162" s="54"/>
      <c r="H162" s="52"/>
      <c r="I162" s="53"/>
      <c r="J162" s="53"/>
      <c r="K162" s="55"/>
      <c r="L162" s="56"/>
      <c r="M162" s="56"/>
      <c r="N162" s="57" t="str">
        <f>IF(I162="","",
IF(AND(Percentis!$I$7&gt;=B162,I162&gt;=9,M162="SIM",L162="SIM",OR(H162="Avaliação Regular",H162="Ponderação curricular")),"Excelente",
IF(AND(Percentis!$I$7&gt;=B162,I162&gt;=9,M162="SIM",H162="Ponderação curricular - DLR 17/2010/M"),"Excelente",
IF(AND(COUNTIF($N$4:N161,"Excelente")&lt;Percentis!$I$7,COUNTIF($N$4:N161,"Excelente")+COUNTIF($N$4:N161,"Muito Bom")&lt;Percentis!$J$7,I162&gt;=PERCENTILE($I$4:$I$153,0.75),OR(L162="SIM",AND(H162="Ponderação Curricular - DLR 17/2010/M",I162&gt;=9),AND(H162="Avaliação regular",H162="Ponderação Curricular",L162="SIM"))),"Excelente",
IF(AND(H162&lt;&gt;"Procedimento especial",H162&lt;&gt;"Bom administrativo",I162&gt;=8,M162="SIM",COUNTIF($N$4:N161,"Excelente")+COUNTIF($N$4:N161,"Muito Bom")&lt;Percentis!$J$7),"Muito Bom",
IF(AND(Percentis!$J$7&gt;=B162,I162&gt;=8,M162="SIM",OR(H162&lt;&gt;"Procedimento especial",H162="Bom administrativo")),"Muito Bom",
"Bom"))))))</f>
        <v/>
      </c>
      <c r="O162" s="20"/>
      <c r="Q162" s="22"/>
      <c r="R162" s="22"/>
      <c r="S162" s="22"/>
      <c r="T162" s="22"/>
      <c r="U162" s="22"/>
      <c r="V162" s="22"/>
      <c r="W162" s="22"/>
      <c r="X162" s="22"/>
      <c r="Y162" s="22"/>
      <c r="Z162" s="22"/>
      <c r="AA162" s="22"/>
      <c r="AB162" s="22"/>
      <c r="AC162" s="22"/>
      <c r="AD162" s="22"/>
      <c r="AE162" s="22"/>
      <c r="AF162" s="22"/>
      <c r="AG162" s="22"/>
      <c r="AH162" s="22"/>
      <c r="AI162" s="22"/>
      <c r="AJ162" s="22"/>
    </row>
    <row r="163" spans="2:36" s="21" customFormat="1" ht="26.25" customHeight="1" x14ac:dyDescent="0.3">
      <c r="B163" s="42">
        <v>160</v>
      </c>
      <c r="C163" s="52"/>
      <c r="D163" s="52"/>
      <c r="E163" s="53"/>
      <c r="F163" s="54"/>
      <c r="G163" s="54"/>
      <c r="H163" s="52"/>
      <c r="I163" s="53"/>
      <c r="J163" s="53"/>
      <c r="K163" s="55"/>
      <c r="L163" s="56"/>
      <c r="M163" s="56"/>
      <c r="N163" s="57" t="str">
        <f>IF(I163="","",
IF(AND(Percentis!$I$7&gt;=B163,I163&gt;=9,M163="SIM",L163="SIM",OR(H163="Avaliação Regular",H163="Ponderação curricular")),"Excelente",
IF(AND(Percentis!$I$7&gt;=B163,I163&gt;=9,M163="SIM",H163="Ponderação curricular - DLR 17/2010/M"),"Excelente",
IF(AND(COUNTIF($N$4:N162,"Excelente")&lt;Percentis!$I$7,COUNTIF($N$4:N162,"Excelente")+COUNTIF($N$4:N162,"Muito Bom")&lt;Percentis!$J$7,I163&gt;=PERCENTILE($I$4:$I$153,0.75),OR(L163="SIM",AND(H163="Ponderação Curricular - DLR 17/2010/M",I163&gt;=9),AND(H163="Avaliação regular",H163="Ponderação Curricular",L163="SIM"))),"Excelente",
IF(AND(H163&lt;&gt;"Procedimento especial",H163&lt;&gt;"Bom administrativo",I163&gt;=8,M163="SIM",COUNTIF($N$4:N162,"Excelente")+COUNTIF($N$4:N162,"Muito Bom")&lt;Percentis!$J$7),"Muito Bom",
IF(AND(Percentis!$J$7&gt;=B163,I163&gt;=8,M163="SIM",OR(H163&lt;&gt;"Procedimento especial",H163="Bom administrativo")),"Muito Bom",
"Bom"))))))</f>
        <v/>
      </c>
      <c r="O163" s="20"/>
      <c r="Q163" s="22"/>
      <c r="R163" s="22"/>
      <c r="S163" s="22"/>
      <c r="T163" s="22"/>
      <c r="U163" s="22"/>
      <c r="V163" s="22"/>
      <c r="W163" s="22"/>
      <c r="X163" s="22"/>
      <c r="Y163" s="22"/>
      <c r="Z163" s="22"/>
      <c r="AA163" s="22"/>
      <c r="AB163" s="22"/>
      <c r="AC163" s="22"/>
      <c r="AD163" s="22"/>
      <c r="AE163" s="22"/>
      <c r="AF163" s="22"/>
      <c r="AG163" s="22"/>
      <c r="AH163" s="22"/>
      <c r="AI163" s="22"/>
      <c r="AJ163" s="22"/>
    </row>
    <row r="164" spans="2:36" s="21" customFormat="1" ht="26.25" customHeight="1" x14ac:dyDescent="0.3">
      <c r="B164" s="42">
        <v>161</v>
      </c>
      <c r="C164" s="52"/>
      <c r="D164" s="52"/>
      <c r="E164" s="53"/>
      <c r="F164" s="54"/>
      <c r="G164" s="54"/>
      <c r="H164" s="52"/>
      <c r="I164" s="53"/>
      <c r="J164" s="53"/>
      <c r="K164" s="55"/>
      <c r="L164" s="56"/>
      <c r="M164" s="56"/>
      <c r="N164" s="57" t="str">
        <f>IF(I164="","",
IF(AND(Percentis!$I$7&gt;=B164,I164&gt;=9,M164="SIM",L164="SIM",OR(H164="Avaliação Regular",H164="Ponderação curricular")),"Excelente",
IF(AND(Percentis!$I$7&gt;=B164,I164&gt;=9,M164="SIM",H164="Ponderação curricular - DLR 17/2010/M"),"Excelente",
IF(AND(COUNTIF($N$4:N163,"Excelente")&lt;Percentis!$I$7,COUNTIF($N$4:N163,"Excelente")+COUNTIF($N$4:N163,"Muito Bom")&lt;Percentis!$J$7,I164&gt;=PERCENTILE($I$4:$I$153,0.75),OR(L164="SIM",AND(H164="Ponderação Curricular - DLR 17/2010/M",I164&gt;=9),AND(H164="Avaliação regular",H164="Ponderação Curricular",L164="SIM"))),"Excelente",
IF(AND(H164&lt;&gt;"Procedimento especial",H164&lt;&gt;"Bom administrativo",I164&gt;=8,M164="SIM",COUNTIF($N$4:N163,"Excelente")+COUNTIF($N$4:N163,"Muito Bom")&lt;Percentis!$J$7),"Muito Bom",
IF(AND(Percentis!$J$7&gt;=B164,I164&gt;=8,M164="SIM",OR(H164&lt;&gt;"Procedimento especial",H164="Bom administrativo")),"Muito Bom",
"Bom"))))))</f>
        <v/>
      </c>
      <c r="O164" s="20"/>
      <c r="Q164" s="22"/>
      <c r="R164" s="22"/>
      <c r="S164" s="22"/>
      <c r="T164" s="22"/>
      <c r="U164" s="22"/>
      <c r="V164" s="22"/>
      <c r="W164" s="22"/>
      <c r="X164" s="22"/>
      <c r="Y164" s="22"/>
      <c r="Z164" s="22"/>
      <c r="AA164" s="22"/>
      <c r="AB164" s="22"/>
      <c r="AC164" s="22"/>
      <c r="AD164" s="22"/>
      <c r="AE164" s="22"/>
      <c r="AF164" s="22"/>
      <c r="AG164" s="22"/>
      <c r="AH164" s="22"/>
      <c r="AI164" s="22"/>
      <c r="AJ164" s="22"/>
    </row>
    <row r="165" spans="2:36" s="21" customFormat="1" ht="26.25" customHeight="1" x14ac:dyDescent="0.3">
      <c r="B165" s="42">
        <v>162</v>
      </c>
      <c r="C165" s="52"/>
      <c r="D165" s="52"/>
      <c r="E165" s="53"/>
      <c r="F165" s="54"/>
      <c r="G165" s="54"/>
      <c r="H165" s="52"/>
      <c r="I165" s="53"/>
      <c r="J165" s="53"/>
      <c r="K165" s="55"/>
      <c r="L165" s="56"/>
      <c r="M165" s="56"/>
      <c r="N165" s="57" t="str">
        <f>IF(I165="","",
IF(AND(Percentis!$I$7&gt;=B165,I165&gt;=9,M165="SIM",L165="SIM",OR(H165="Avaliação Regular",H165="Ponderação curricular")),"Excelente",
IF(AND(Percentis!$I$7&gt;=B165,I165&gt;=9,M165="SIM",H165="Ponderação curricular - DLR 17/2010/M"),"Excelente",
IF(AND(COUNTIF($N$4:N164,"Excelente")&lt;Percentis!$I$7,COUNTIF($N$4:N164,"Excelente")+COUNTIF($N$4:N164,"Muito Bom")&lt;Percentis!$J$7,I165&gt;=PERCENTILE($I$4:$I$153,0.75),OR(L165="SIM",AND(H165="Ponderação Curricular - DLR 17/2010/M",I165&gt;=9),AND(H165="Avaliação regular",H165="Ponderação Curricular",L165="SIM"))),"Excelente",
IF(AND(H165&lt;&gt;"Procedimento especial",H165&lt;&gt;"Bom administrativo",I165&gt;=8,M165="SIM",COUNTIF($N$4:N164,"Excelente")+COUNTIF($N$4:N164,"Muito Bom")&lt;Percentis!$J$7),"Muito Bom",
IF(AND(Percentis!$J$7&gt;=B165,I165&gt;=8,M165="SIM",OR(H165&lt;&gt;"Procedimento especial",H165="Bom administrativo")),"Muito Bom",
"Bom"))))))</f>
        <v/>
      </c>
      <c r="O165" s="20"/>
      <c r="Q165" s="22"/>
      <c r="R165" s="22"/>
      <c r="S165" s="22"/>
      <c r="T165" s="22"/>
      <c r="U165" s="22"/>
      <c r="V165" s="22"/>
      <c r="W165" s="22"/>
      <c r="X165" s="22"/>
      <c r="Y165" s="22"/>
      <c r="Z165" s="22"/>
      <c r="AA165" s="22"/>
      <c r="AB165" s="22"/>
      <c r="AC165" s="22"/>
      <c r="AD165" s="22"/>
      <c r="AE165" s="22"/>
      <c r="AF165" s="22"/>
      <c r="AG165" s="22"/>
      <c r="AH165" s="22"/>
      <c r="AI165" s="22"/>
      <c r="AJ165" s="22"/>
    </row>
    <row r="166" spans="2:36" s="21" customFormat="1" ht="26.25" customHeight="1" x14ac:dyDescent="0.3">
      <c r="B166" s="42">
        <v>163</v>
      </c>
      <c r="C166" s="52"/>
      <c r="D166" s="52"/>
      <c r="E166" s="53"/>
      <c r="F166" s="54"/>
      <c r="G166" s="54"/>
      <c r="H166" s="52"/>
      <c r="I166" s="53"/>
      <c r="J166" s="53"/>
      <c r="K166" s="55"/>
      <c r="L166" s="56"/>
      <c r="M166" s="56"/>
      <c r="N166" s="57" t="str">
        <f>IF(I166="","",
IF(AND(Percentis!$I$7&gt;=B166,I166&gt;=9,M166="SIM",L166="SIM",OR(H166="Avaliação Regular",H166="Ponderação curricular")),"Excelente",
IF(AND(Percentis!$I$7&gt;=B166,I166&gt;=9,M166="SIM",H166="Ponderação curricular - DLR 17/2010/M"),"Excelente",
IF(AND(COUNTIF($N$4:N165,"Excelente")&lt;Percentis!$I$7,COUNTIF($N$4:N165,"Excelente")+COUNTIF($N$4:N165,"Muito Bom")&lt;Percentis!$J$7,I166&gt;=PERCENTILE($I$4:$I$153,0.75),OR(L166="SIM",AND(H166="Ponderação Curricular - DLR 17/2010/M",I166&gt;=9),AND(H166="Avaliação regular",H166="Ponderação Curricular",L166="SIM"))),"Excelente",
IF(AND(H166&lt;&gt;"Procedimento especial",H166&lt;&gt;"Bom administrativo",I166&gt;=8,M166="SIM",COUNTIF($N$4:N165,"Excelente")+COUNTIF($N$4:N165,"Muito Bom")&lt;Percentis!$J$7),"Muito Bom",
IF(AND(Percentis!$J$7&gt;=B166,I166&gt;=8,M166="SIM",OR(H166&lt;&gt;"Procedimento especial",H166="Bom administrativo")),"Muito Bom",
"Bom"))))))</f>
        <v/>
      </c>
      <c r="O166" s="20"/>
      <c r="Q166" s="22"/>
      <c r="R166" s="22"/>
      <c r="S166" s="22"/>
      <c r="T166" s="22"/>
      <c r="U166" s="22"/>
      <c r="V166" s="22"/>
      <c r="W166" s="22"/>
      <c r="X166" s="22"/>
      <c r="Y166" s="22"/>
      <c r="Z166" s="22"/>
      <c r="AA166" s="22"/>
      <c r="AB166" s="22"/>
      <c r="AC166" s="22"/>
      <c r="AD166" s="22"/>
      <c r="AE166" s="22"/>
      <c r="AF166" s="22"/>
      <c r="AG166" s="22"/>
      <c r="AH166" s="22"/>
      <c r="AI166" s="22"/>
      <c r="AJ166" s="22"/>
    </row>
    <row r="167" spans="2:36" s="21" customFormat="1" ht="26.25" customHeight="1" x14ac:dyDescent="0.3">
      <c r="B167" s="42">
        <v>164</v>
      </c>
      <c r="C167" s="52"/>
      <c r="D167" s="52"/>
      <c r="E167" s="53"/>
      <c r="F167" s="54"/>
      <c r="G167" s="54"/>
      <c r="H167" s="52"/>
      <c r="I167" s="53"/>
      <c r="J167" s="53"/>
      <c r="K167" s="55"/>
      <c r="L167" s="56"/>
      <c r="M167" s="56"/>
      <c r="N167" s="57" t="str">
        <f>IF(I167="","",
IF(AND(Percentis!$I$7&gt;=B167,I167&gt;=9,M167="SIM",L167="SIM",OR(H167="Avaliação Regular",H167="Ponderação curricular")),"Excelente",
IF(AND(Percentis!$I$7&gt;=B167,I167&gt;=9,M167="SIM",H167="Ponderação curricular - DLR 17/2010/M"),"Excelente",
IF(AND(COUNTIF($N$4:N166,"Excelente")&lt;Percentis!$I$7,COUNTIF($N$4:N166,"Excelente")+COUNTIF($N$4:N166,"Muito Bom")&lt;Percentis!$J$7,I167&gt;=PERCENTILE($I$4:$I$153,0.75),OR(L167="SIM",AND(H167="Ponderação Curricular - DLR 17/2010/M",I167&gt;=9),AND(H167="Avaliação regular",H167="Ponderação Curricular",L167="SIM"))),"Excelente",
IF(AND(H167&lt;&gt;"Procedimento especial",H167&lt;&gt;"Bom administrativo",I167&gt;=8,M167="SIM",COUNTIF($N$4:N166,"Excelente")+COUNTIF($N$4:N166,"Muito Bom")&lt;Percentis!$J$7),"Muito Bom",
IF(AND(Percentis!$J$7&gt;=B167,I167&gt;=8,M167="SIM",OR(H167&lt;&gt;"Procedimento especial",H167="Bom administrativo")),"Muito Bom",
"Bom"))))))</f>
        <v/>
      </c>
      <c r="O167" s="20"/>
      <c r="Q167" s="22"/>
      <c r="R167" s="22"/>
      <c r="S167" s="22"/>
      <c r="T167" s="22"/>
      <c r="U167" s="22"/>
      <c r="V167" s="22"/>
      <c r="W167" s="22"/>
      <c r="X167" s="22"/>
      <c r="Y167" s="22"/>
      <c r="Z167" s="22"/>
      <c r="AA167" s="22"/>
      <c r="AB167" s="22"/>
      <c r="AC167" s="22"/>
      <c r="AD167" s="22"/>
      <c r="AE167" s="22"/>
      <c r="AF167" s="22"/>
      <c r="AG167" s="22"/>
      <c r="AH167" s="22"/>
      <c r="AI167" s="22"/>
      <c r="AJ167" s="22"/>
    </row>
    <row r="168" spans="2:36" s="21" customFormat="1" ht="26.25" customHeight="1" x14ac:dyDescent="0.3">
      <c r="B168" s="42">
        <v>165</v>
      </c>
      <c r="C168" s="52"/>
      <c r="D168" s="52"/>
      <c r="E168" s="53"/>
      <c r="F168" s="54"/>
      <c r="G168" s="54"/>
      <c r="H168" s="52"/>
      <c r="I168" s="53"/>
      <c r="J168" s="53"/>
      <c r="K168" s="55"/>
      <c r="L168" s="56"/>
      <c r="M168" s="56"/>
      <c r="N168" s="57" t="str">
        <f>IF(I168="","",
IF(AND(Percentis!$I$7&gt;=B168,I168&gt;=9,M168="SIM",L168="SIM",OR(H168="Avaliação Regular",H168="Ponderação curricular")),"Excelente",
IF(AND(Percentis!$I$7&gt;=B168,I168&gt;=9,M168="SIM",H168="Ponderação curricular - DLR 17/2010/M"),"Excelente",
IF(AND(COUNTIF($N$4:N167,"Excelente")&lt;Percentis!$I$7,COUNTIF($N$4:N167,"Excelente")+COUNTIF($N$4:N167,"Muito Bom")&lt;Percentis!$J$7,I168&gt;=PERCENTILE($I$4:$I$153,0.75),OR(L168="SIM",AND(H168="Ponderação Curricular - DLR 17/2010/M",I168&gt;=9),AND(H168="Avaliação regular",H168="Ponderação Curricular",L168="SIM"))),"Excelente",
IF(AND(H168&lt;&gt;"Procedimento especial",H168&lt;&gt;"Bom administrativo",I168&gt;=8,M168="SIM",COUNTIF($N$4:N167,"Excelente")+COUNTIF($N$4:N167,"Muito Bom")&lt;Percentis!$J$7),"Muito Bom",
IF(AND(Percentis!$J$7&gt;=B168,I168&gt;=8,M168="SIM",OR(H168&lt;&gt;"Procedimento especial",H168="Bom administrativo")),"Muito Bom",
"Bom"))))))</f>
        <v/>
      </c>
      <c r="O168" s="20"/>
      <c r="Q168" s="22"/>
      <c r="R168" s="22"/>
      <c r="S168" s="22"/>
      <c r="T168" s="22"/>
      <c r="U168" s="22"/>
      <c r="V168" s="22"/>
      <c r="W168" s="22"/>
      <c r="X168" s="22"/>
      <c r="Y168" s="22"/>
      <c r="Z168" s="22"/>
      <c r="AA168" s="22"/>
      <c r="AB168" s="22"/>
      <c r="AC168" s="22"/>
      <c r="AD168" s="22"/>
      <c r="AE168" s="22"/>
      <c r="AF168" s="22"/>
      <c r="AG168" s="22"/>
      <c r="AH168" s="22"/>
      <c r="AI168" s="22"/>
      <c r="AJ168" s="22"/>
    </row>
    <row r="169" spans="2:36" s="21" customFormat="1" ht="26.25" customHeight="1" x14ac:dyDescent="0.3">
      <c r="B169" s="42">
        <v>166</v>
      </c>
      <c r="C169" s="52"/>
      <c r="D169" s="52"/>
      <c r="E169" s="53"/>
      <c r="F169" s="54"/>
      <c r="G169" s="54"/>
      <c r="H169" s="52"/>
      <c r="I169" s="53"/>
      <c r="J169" s="53"/>
      <c r="K169" s="55"/>
      <c r="L169" s="56"/>
      <c r="M169" s="56"/>
      <c r="N169" s="57" t="str">
        <f>IF(I169="","",
IF(AND(Percentis!$I$7&gt;=B169,I169&gt;=9,M169="SIM",L169="SIM",OR(H169="Avaliação Regular",H169="Ponderação curricular")),"Excelente",
IF(AND(Percentis!$I$7&gt;=B169,I169&gt;=9,M169="SIM",H169="Ponderação curricular - DLR 17/2010/M"),"Excelente",
IF(AND(COUNTIF($N$4:N168,"Excelente")&lt;Percentis!$I$7,COUNTIF($N$4:N168,"Excelente")+COUNTIF($N$4:N168,"Muito Bom")&lt;Percentis!$J$7,I169&gt;=PERCENTILE($I$4:$I$153,0.75),OR(L169="SIM",AND(H169="Ponderação Curricular - DLR 17/2010/M",I169&gt;=9),AND(H169="Avaliação regular",H169="Ponderação Curricular",L169="SIM"))),"Excelente",
IF(AND(H169&lt;&gt;"Procedimento especial",H169&lt;&gt;"Bom administrativo",I169&gt;=8,M169="SIM",COUNTIF($N$4:N168,"Excelente")+COUNTIF($N$4:N168,"Muito Bom")&lt;Percentis!$J$7),"Muito Bom",
IF(AND(Percentis!$J$7&gt;=B169,I169&gt;=8,M169="SIM",OR(H169&lt;&gt;"Procedimento especial",H169="Bom administrativo")),"Muito Bom",
"Bom"))))))</f>
        <v/>
      </c>
      <c r="O169" s="20"/>
      <c r="Q169" s="22"/>
      <c r="R169" s="22"/>
      <c r="S169" s="22"/>
      <c r="T169" s="22"/>
      <c r="U169" s="22"/>
      <c r="V169" s="22"/>
      <c r="W169" s="22"/>
      <c r="X169" s="22"/>
      <c r="Y169" s="22"/>
      <c r="Z169" s="22"/>
      <c r="AA169" s="22"/>
      <c r="AB169" s="22"/>
      <c r="AC169" s="22"/>
      <c r="AD169" s="22"/>
      <c r="AE169" s="22"/>
      <c r="AF169" s="22"/>
      <c r="AG169" s="22"/>
      <c r="AH169" s="22"/>
      <c r="AI169" s="22"/>
      <c r="AJ169" s="22"/>
    </row>
    <row r="170" spans="2:36" s="21" customFormat="1" ht="26.25" customHeight="1" x14ac:dyDescent="0.3">
      <c r="B170" s="42">
        <v>167</v>
      </c>
      <c r="C170" s="52"/>
      <c r="D170" s="52"/>
      <c r="E170" s="53"/>
      <c r="F170" s="54"/>
      <c r="G170" s="54"/>
      <c r="H170" s="52"/>
      <c r="I170" s="53"/>
      <c r="J170" s="53"/>
      <c r="K170" s="55"/>
      <c r="L170" s="56"/>
      <c r="M170" s="56"/>
      <c r="N170" s="57" t="str">
        <f>IF(I170="","",
IF(AND(Percentis!$I$7&gt;=B170,I170&gt;=9,M170="SIM",L170="SIM",OR(H170="Avaliação Regular",H170="Ponderação curricular")),"Excelente",
IF(AND(Percentis!$I$7&gt;=B170,I170&gt;=9,M170="SIM",H170="Ponderação curricular - DLR 17/2010/M"),"Excelente",
IF(AND(COUNTIF($N$4:N169,"Excelente")&lt;Percentis!$I$7,COUNTIF($N$4:N169,"Excelente")+COUNTIF($N$4:N169,"Muito Bom")&lt;Percentis!$J$7,I170&gt;=PERCENTILE($I$4:$I$153,0.75),OR(L170="SIM",AND(H170="Ponderação Curricular - DLR 17/2010/M",I170&gt;=9),AND(H170="Avaliação regular",H170="Ponderação Curricular",L170="SIM"))),"Excelente",
IF(AND(H170&lt;&gt;"Procedimento especial",H170&lt;&gt;"Bom administrativo",I170&gt;=8,M170="SIM",COUNTIF($N$4:N169,"Excelente")+COUNTIF($N$4:N169,"Muito Bom")&lt;Percentis!$J$7),"Muito Bom",
IF(AND(Percentis!$J$7&gt;=B170,I170&gt;=8,M170="SIM",OR(H170&lt;&gt;"Procedimento especial",H170="Bom administrativo")),"Muito Bom",
"Bom"))))))</f>
        <v/>
      </c>
      <c r="O170" s="20"/>
      <c r="Q170" s="22"/>
      <c r="R170" s="22"/>
      <c r="S170" s="22"/>
      <c r="T170" s="22"/>
      <c r="U170" s="22"/>
      <c r="V170" s="22"/>
      <c r="W170" s="22"/>
      <c r="X170" s="22"/>
      <c r="Y170" s="22"/>
      <c r="Z170" s="22"/>
      <c r="AA170" s="22"/>
      <c r="AB170" s="22"/>
      <c r="AC170" s="22"/>
      <c r="AD170" s="22"/>
      <c r="AE170" s="22"/>
      <c r="AF170" s="22"/>
      <c r="AG170" s="22"/>
      <c r="AH170" s="22"/>
      <c r="AI170" s="22"/>
      <c r="AJ170" s="22"/>
    </row>
    <row r="171" spans="2:36" s="21" customFormat="1" ht="26.25" customHeight="1" x14ac:dyDescent="0.3">
      <c r="B171" s="42">
        <v>168</v>
      </c>
      <c r="C171" s="52"/>
      <c r="D171" s="52"/>
      <c r="E171" s="53"/>
      <c r="F171" s="54"/>
      <c r="G171" s="54"/>
      <c r="H171" s="52"/>
      <c r="I171" s="53"/>
      <c r="J171" s="53"/>
      <c r="K171" s="55"/>
      <c r="L171" s="56"/>
      <c r="M171" s="56"/>
      <c r="N171" s="57" t="str">
        <f>IF(I171="","",
IF(AND(Percentis!$I$7&gt;=B171,I171&gt;=9,M171="SIM",L171="SIM",OR(H171="Avaliação Regular",H171="Ponderação curricular")),"Excelente",
IF(AND(Percentis!$I$7&gt;=B171,I171&gt;=9,M171="SIM",H171="Ponderação curricular - DLR 17/2010/M"),"Excelente",
IF(AND(COUNTIF($N$4:N170,"Excelente")&lt;Percentis!$I$7,COUNTIF($N$4:N170,"Excelente")+COUNTIF($N$4:N170,"Muito Bom")&lt;Percentis!$J$7,I171&gt;=PERCENTILE($I$4:$I$153,0.75),OR(L171="SIM",AND(H171="Ponderação Curricular - DLR 17/2010/M",I171&gt;=9),AND(H171="Avaliação regular",H171="Ponderação Curricular",L171="SIM"))),"Excelente",
IF(AND(H171&lt;&gt;"Procedimento especial",H171&lt;&gt;"Bom administrativo",I171&gt;=8,M171="SIM",COUNTIF($N$4:N170,"Excelente")+COUNTIF($N$4:N170,"Muito Bom")&lt;Percentis!$J$7),"Muito Bom",
IF(AND(Percentis!$J$7&gt;=B171,I171&gt;=8,M171="SIM",OR(H171&lt;&gt;"Procedimento especial",H171="Bom administrativo")),"Muito Bom",
"Bom"))))))</f>
        <v/>
      </c>
      <c r="O171" s="20"/>
      <c r="Q171" s="22"/>
      <c r="R171" s="22"/>
      <c r="S171" s="22"/>
      <c r="T171" s="22"/>
      <c r="U171" s="22"/>
      <c r="V171" s="22"/>
      <c r="W171" s="22"/>
      <c r="X171" s="22"/>
      <c r="Y171" s="22"/>
      <c r="Z171" s="22"/>
      <c r="AA171" s="22"/>
      <c r="AB171" s="22"/>
      <c r="AC171" s="22"/>
      <c r="AD171" s="22"/>
      <c r="AE171" s="22"/>
      <c r="AF171" s="22"/>
      <c r="AG171" s="22"/>
      <c r="AH171" s="22"/>
      <c r="AI171" s="22"/>
      <c r="AJ171" s="22"/>
    </row>
    <row r="172" spans="2:36" s="21" customFormat="1" ht="26.25" customHeight="1" x14ac:dyDescent="0.3">
      <c r="B172" s="42">
        <v>169</v>
      </c>
      <c r="C172" s="52"/>
      <c r="D172" s="52"/>
      <c r="E172" s="53"/>
      <c r="F172" s="54"/>
      <c r="G172" s="54"/>
      <c r="H172" s="52"/>
      <c r="I172" s="53"/>
      <c r="J172" s="53"/>
      <c r="K172" s="55"/>
      <c r="L172" s="56"/>
      <c r="M172" s="56"/>
      <c r="N172" s="57" t="str">
        <f>IF(I172="","",
IF(AND(Percentis!$I$7&gt;=B172,I172&gt;=9,M172="SIM",L172="SIM",OR(H172="Avaliação Regular",H172="Ponderação curricular")),"Excelente",
IF(AND(Percentis!$I$7&gt;=B172,I172&gt;=9,M172="SIM",H172="Ponderação curricular - DLR 17/2010/M"),"Excelente",
IF(AND(COUNTIF($N$4:N171,"Excelente")&lt;Percentis!$I$7,COUNTIF($N$4:N171,"Excelente")+COUNTIF($N$4:N171,"Muito Bom")&lt;Percentis!$J$7,I172&gt;=PERCENTILE($I$4:$I$153,0.75),OR(L172="SIM",AND(H172="Ponderação Curricular - DLR 17/2010/M",I172&gt;=9),AND(H172="Avaliação regular",H172="Ponderação Curricular",L172="SIM"))),"Excelente",
IF(AND(H172&lt;&gt;"Procedimento especial",H172&lt;&gt;"Bom administrativo",I172&gt;=8,M172="SIM",COUNTIF($N$4:N171,"Excelente")+COUNTIF($N$4:N171,"Muito Bom")&lt;Percentis!$J$7),"Muito Bom",
IF(AND(Percentis!$J$7&gt;=B172,I172&gt;=8,M172="SIM",OR(H172&lt;&gt;"Procedimento especial",H172="Bom administrativo")),"Muito Bom",
"Bom"))))))</f>
        <v/>
      </c>
      <c r="O172" s="20"/>
      <c r="Q172" s="22"/>
      <c r="R172" s="22"/>
      <c r="S172" s="22"/>
      <c r="T172" s="22"/>
      <c r="U172" s="22"/>
      <c r="V172" s="22"/>
      <c r="W172" s="22"/>
      <c r="X172" s="22"/>
      <c r="Y172" s="22"/>
      <c r="Z172" s="22"/>
      <c r="AA172" s="22"/>
      <c r="AB172" s="22"/>
      <c r="AC172" s="22"/>
      <c r="AD172" s="22"/>
      <c r="AE172" s="22"/>
      <c r="AF172" s="22"/>
      <c r="AG172" s="22"/>
      <c r="AH172" s="22"/>
      <c r="AI172" s="22"/>
      <c r="AJ172" s="22"/>
    </row>
    <row r="173" spans="2:36" s="21" customFormat="1" ht="26.25" customHeight="1" x14ac:dyDescent="0.3">
      <c r="B173" s="42">
        <v>170</v>
      </c>
      <c r="C173" s="52"/>
      <c r="D173" s="52"/>
      <c r="E173" s="53"/>
      <c r="F173" s="54"/>
      <c r="G173" s="54"/>
      <c r="H173" s="52"/>
      <c r="I173" s="53"/>
      <c r="J173" s="53"/>
      <c r="K173" s="55"/>
      <c r="L173" s="56"/>
      <c r="M173" s="56"/>
      <c r="N173" s="57" t="str">
        <f>IF(I173="","",
IF(AND(Percentis!$I$7&gt;=B173,I173&gt;=9,M173="SIM",L173="SIM",OR(H173="Avaliação Regular",H173="Ponderação curricular")),"Excelente",
IF(AND(Percentis!$I$7&gt;=B173,I173&gt;=9,M173="SIM",H173="Ponderação curricular - DLR 17/2010/M"),"Excelente",
IF(AND(COUNTIF($N$4:N172,"Excelente")&lt;Percentis!$I$7,COUNTIF($N$4:N172,"Excelente")+COUNTIF($N$4:N172,"Muito Bom")&lt;Percentis!$J$7,I173&gt;=PERCENTILE($I$4:$I$153,0.75),OR(L173="SIM",AND(H173="Ponderação Curricular - DLR 17/2010/M",I173&gt;=9),AND(H173="Avaliação regular",H173="Ponderação Curricular",L173="SIM"))),"Excelente",
IF(AND(H173&lt;&gt;"Procedimento especial",H173&lt;&gt;"Bom administrativo",I173&gt;=8,M173="SIM",COUNTIF($N$4:N172,"Excelente")+COUNTIF($N$4:N172,"Muito Bom")&lt;Percentis!$J$7),"Muito Bom",
IF(AND(Percentis!$J$7&gt;=B173,I173&gt;=8,M173="SIM",OR(H173&lt;&gt;"Procedimento especial",H173="Bom administrativo")),"Muito Bom",
"Bom"))))))</f>
        <v/>
      </c>
      <c r="O173" s="20"/>
      <c r="Q173" s="22"/>
      <c r="R173" s="22"/>
      <c r="S173" s="22"/>
      <c r="T173" s="22"/>
      <c r="U173" s="22"/>
      <c r="V173" s="22"/>
      <c r="W173" s="22"/>
      <c r="X173" s="22"/>
      <c r="Y173" s="22"/>
      <c r="Z173" s="22"/>
      <c r="AA173" s="22"/>
      <c r="AB173" s="22"/>
      <c r="AC173" s="22"/>
      <c r="AD173" s="22"/>
      <c r="AE173" s="22"/>
      <c r="AF173" s="22"/>
      <c r="AG173" s="22"/>
      <c r="AH173" s="22"/>
      <c r="AI173" s="22"/>
      <c r="AJ173" s="22"/>
    </row>
    <row r="174" spans="2:36" s="21" customFormat="1" ht="26.25" customHeight="1" x14ac:dyDescent="0.3">
      <c r="B174" s="42">
        <v>171</v>
      </c>
      <c r="C174" s="52"/>
      <c r="D174" s="52"/>
      <c r="E174" s="53"/>
      <c r="F174" s="54"/>
      <c r="G174" s="54"/>
      <c r="H174" s="52"/>
      <c r="I174" s="53"/>
      <c r="J174" s="53"/>
      <c r="K174" s="55"/>
      <c r="L174" s="56"/>
      <c r="M174" s="56"/>
      <c r="N174" s="57" t="str">
        <f>IF(I174="","",
IF(AND(Percentis!$I$7&gt;=B174,I174&gt;=9,M174="SIM",L174="SIM",OR(H174="Avaliação Regular",H174="Ponderação curricular")),"Excelente",
IF(AND(Percentis!$I$7&gt;=B174,I174&gt;=9,M174="SIM",H174="Ponderação curricular - DLR 17/2010/M"),"Excelente",
IF(AND(COUNTIF($N$4:N173,"Excelente")&lt;Percentis!$I$7,COUNTIF($N$4:N173,"Excelente")+COUNTIF($N$4:N173,"Muito Bom")&lt;Percentis!$J$7,I174&gt;=PERCENTILE($I$4:$I$153,0.75),OR(L174="SIM",AND(H174="Ponderação Curricular - DLR 17/2010/M",I174&gt;=9),AND(H174="Avaliação regular",H174="Ponderação Curricular",L174="SIM"))),"Excelente",
IF(AND(H174&lt;&gt;"Procedimento especial",H174&lt;&gt;"Bom administrativo",I174&gt;=8,M174="SIM",COUNTIF($N$4:N173,"Excelente")+COUNTIF($N$4:N173,"Muito Bom")&lt;Percentis!$J$7),"Muito Bom",
IF(AND(Percentis!$J$7&gt;=B174,I174&gt;=8,M174="SIM",OR(H174&lt;&gt;"Procedimento especial",H174="Bom administrativo")),"Muito Bom",
"Bom"))))))</f>
        <v/>
      </c>
      <c r="O174" s="20"/>
      <c r="Q174" s="22"/>
      <c r="R174" s="22"/>
      <c r="S174" s="22"/>
      <c r="T174" s="22"/>
      <c r="U174" s="22"/>
      <c r="V174" s="22"/>
      <c r="W174" s="22"/>
      <c r="X174" s="22"/>
      <c r="Y174" s="22"/>
      <c r="Z174" s="22"/>
      <c r="AA174" s="22"/>
      <c r="AB174" s="22"/>
      <c r="AC174" s="22"/>
      <c r="AD174" s="22"/>
      <c r="AE174" s="22"/>
      <c r="AF174" s="22"/>
      <c r="AG174" s="22"/>
      <c r="AH174" s="22"/>
      <c r="AI174" s="22"/>
      <c r="AJ174" s="22"/>
    </row>
    <row r="175" spans="2:36" s="21" customFormat="1" ht="26.25" customHeight="1" x14ac:dyDescent="0.3">
      <c r="B175" s="42">
        <v>172</v>
      </c>
      <c r="C175" s="52"/>
      <c r="D175" s="52"/>
      <c r="E175" s="53"/>
      <c r="F175" s="54"/>
      <c r="G175" s="54"/>
      <c r="H175" s="52"/>
      <c r="I175" s="53"/>
      <c r="J175" s="53"/>
      <c r="K175" s="55"/>
      <c r="L175" s="56"/>
      <c r="M175" s="56"/>
      <c r="N175" s="57" t="str">
        <f>IF(I175="","",
IF(AND(Percentis!$I$7&gt;=B175,I175&gt;=9,M175="SIM",L175="SIM",OR(H175="Avaliação Regular",H175="Ponderação curricular")),"Excelente",
IF(AND(Percentis!$I$7&gt;=B175,I175&gt;=9,M175="SIM",H175="Ponderação curricular - DLR 17/2010/M"),"Excelente",
IF(AND(COUNTIF($N$4:N174,"Excelente")&lt;Percentis!$I$7,COUNTIF($N$4:N174,"Excelente")+COUNTIF($N$4:N174,"Muito Bom")&lt;Percentis!$J$7,I175&gt;=PERCENTILE($I$4:$I$153,0.75),OR(L175="SIM",AND(H175="Ponderação Curricular - DLR 17/2010/M",I175&gt;=9),AND(H175="Avaliação regular",H175="Ponderação Curricular",L175="SIM"))),"Excelente",
IF(AND(H175&lt;&gt;"Procedimento especial",H175&lt;&gt;"Bom administrativo",I175&gt;=8,M175="SIM",COUNTIF($N$4:N174,"Excelente")+COUNTIF($N$4:N174,"Muito Bom")&lt;Percentis!$J$7),"Muito Bom",
IF(AND(Percentis!$J$7&gt;=B175,I175&gt;=8,M175="SIM",OR(H175&lt;&gt;"Procedimento especial",H175="Bom administrativo")),"Muito Bom",
"Bom"))))))</f>
        <v/>
      </c>
      <c r="O175" s="20"/>
      <c r="Q175" s="22"/>
      <c r="R175" s="22"/>
      <c r="S175" s="22"/>
      <c r="T175" s="22"/>
      <c r="U175" s="22"/>
      <c r="V175" s="22"/>
      <c r="W175" s="22"/>
      <c r="X175" s="22"/>
      <c r="Y175" s="22"/>
      <c r="Z175" s="22"/>
      <c r="AA175" s="22"/>
      <c r="AB175" s="22"/>
      <c r="AC175" s="22"/>
      <c r="AD175" s="22"/>
      <c r="AE175" s="22"/>
      <c r="AF175" s="22"/>
      <c r="AG175" s="22"/>
      <c r="AH175" s="22"/>
      <c r="AI175" s="22"/>
      <c r="AJ175" s="22"/>
    </row>
    <row r="176" spans="2:36" s="21" customFormat="1" ht="26.25" customHeight="1" x14ac:dyDescent="0.3">
      <c r="B176" s="42">
        <v>173</v>
      </c>
      <c r="C176" s="52"/>
      <c r="D176" s="52"/>
      <c r="E176" s="53"/>
      <c r="F176" s="54"/>
      <c r="G176" s="54"/>
      <c r="H176" s="52"/>
      <c r="I176" s="53"/>
      <c r="J176" s="53"/>
      <c r="K176" s="55"/>
      <c r="L176" s="56"/>
      <c r="M176" s="56"/>
      <c r="N176" s="57" t="str">
        <f>IF(I176="","",
IF(AND(Percentis!$I$7&gt;=B176,I176&gt;=9,M176="SIM",L176="SIM",OR(H176="Avaliação Regular",H176="Ponderação curricular")),"Excelente",
IF(AND(Percentis!$I$7&gt;=B176,I176&gt;=9,M176="SIM",H176="Ponderação curricular - DLR 17/2010/M"),"Excelente",
IF(AND(COUNTIF($N$4:N175,"Excelente")&lt;Percentis!$I$7,COUNTIF($N$4:N175,"Excelente")+COUNTIF($N$4:N175,"Muito Bom")&lt;Percentis!$J$7,I176&gt;=PERCENTILE($I$4:$I$153,0.75),OR(L176="SIM",AND(H176="Ponderação Curricular - DLR 17/2010/M",I176&gt;=9),AND(H176="Avaliação regular",H176="Ponderação Curricular",L176="SIM"))),"Excelente",
IF(AND(H176&lt;&gt;"Procedimento especial",H176&lt;&gt;"Bom administrativo",I176&gt;=8,M176="SIM",COUNTIF($N$4:N175,"Excelente")+COUNTIF($N$4:N175,"Muito Bom")&lt;Percentis!$J$7),"Muito Bom",
IF(AND(Percentis!$J$7&gt;=B176,I176&gt;=8,M176="SIM",OR(H176&lt;&gt;"Procedimento especial",H176="Bom administrativo")),"Muito Bom",
"Bom"))))))</f>
        <v/>
      </c>
      <c r="O176" s="20"/>
      <c r="Q176" s="22"/>
      <c r="R176" s="22"/>
      <c r="S176" s="22"/>
      <c r="T176" s="22"/>
      <c r="U176" s="22"/>
      <c r="V176" s="22"/>
      <c r="W176" s="22"/>
      <c r="X176" s="22"/>
      <c r="Y176" s="22"/>
      <c r="Z176" s="22"/>
      <c r="AA176" s="22"/>
      <c r="AB176" s="22"/>
      <c r="AC176" s="22"/>
      <c r="AD176" s="22"/>
      <c r="AE176" s="22"/>
      <c r="AF176" s="22"/>
      <c r="AG176" s="22"/>
      <c r="AH176" s="22"/>
      <c r="AI176" s="22"/>
      <c r="AJ176" s="22"/>
    </row>
    <row r="177" spans="2:36" s="21" customFormat="1" ht="26.25" customHeight="1" x14ac:dyDescent="0.3">
      <c r="B177" s="42">
        <v>174</v>
      </c>
      <c r="C177" s="52"/>
      <c r="D177" s="52"/>
      <c r="E177" s="53"/>
      <c r="F177" s="54"/>
      <c r="G177" s="54"/>
      <c r="H177" s="52"/>
      <c r="I177" s="53"/>
      <c r="J177" s="53"/>
      <c r="K177" s="55"/>
      <c r="L177" s="56"/>
      <c r="M177" s="56"/>
      <c r="N177" s="57" t="str">
        <f>IF(I177="","",
IF(AND(Percentis!$I$7&gt;=B177,I177&gt;=9,M177="SIM",L177="SIM",OR(H177="Avaliação Regular",H177="Ponderação curricular")),"Excelente",
IF(AND(Percentis!$I$7&gt;=B177,I177&gt;=9,M177="SIM",H177="Ponderação curricular - DLR 17/2010/M"),"Excelente",
IF(AND(COUNTIF($N$4:N176,"Excelente")&lt;Percentis!$I$7,COUNTIF($N$4:N176,"Excelente")+COUNTIF($N$4:N176,"Muito Bom")&lt;Percentis!$J$7,I177&gt;=PERCENTILE($I$4:$I$153,0.75),OR(L177="SIM",AND(H177="Ponderação Curricular - DLR 17/2010/M",I177&gt;=9),AND(H177="Avaliação regular",H177="Ponderação Curricular",L177="SIM"))),"Excelente",
IF(AND(H177&lt;&gt;"Procedimento especial",H177&lt;&gt;"Bom administrativo",I177&gt;=8,M177="SIM",COUNTIF($N$4:N176,"Excelente")+COUNTIF($N$4:N176,"Muito Bom")&lt;Percentis!$J$7),"Muito Bom",
IF(AND(Percentis!$J$7&gt;=B177,I177&gt;=8,M177="SIM",OR(H177&lt;&gt;"Procedimento especial",H177="Bom administrativo")),"Muito Bom",
"Bom"))))))</f>
        <v/>
      </c>
      <c r="O177" s="20"/>
      <c r="Q177" s="22"/>
      <c r="R177" s="22"/>
      <c r="S177" s="22"/>
      <c r="T177" s="22"/>
      <c r="U177" s="22"/>
      <c r="V177" s="22"/>
      <c r="W177" s="22"/>
      <c r="X177" s="22"/>
      <c r="Y177" s="22"/>
      <c r="Z177" s="22"/>
      <c r="AA177" s="22"/>
      <c r="AB177" s="22"/>
      <c r="AC177" s="22"/>
      <c r="AD177" s="22"/>
      <c r="AE177" s="22"/>
      <c r="AF177" s="22"/>
      <c r="AG177" s="22"/>
      <c r="AH177" s="22"/>
      <c r="AI177" s="22"/>
      <c r="AJ177" s="22"/>
    </row>
    <row r="178" spans="2:36" s="21" customFormat="1" ht="26.25" customHeight="1" x14ac:dyDescent="0.3">
      <c r="B178" s="42">
        <v>175</v>
      </c>
      <c r="C178" s="52"/>
      <c r="D178" s="52"/>
      <c r="E178" s="53"/>
      <c r="F178" s="54"/>
      <c r="G178" s="54"/>
      <c r="H178" s="52"/>
      <c r="I178" s="53"/>
      <c r="J178" s="53"/>
      <c r="K178" s="55"/>
      <c r="L178" s="56"/>
      <c r="M178" s="56"/>
      <c r="N178" s="57" t="str">
        <f>IF(I178="","",
IF(AND(Percentis!$I$7&gt;=B178,I178&gt;=9,M178="SIM",L178="SIM",OR(H178="Avaliação Regular",H178="Ponderação curricular")),"Excelente",
IF(AND(Percentis!$I$7&gt;=B178,I178&gt;=9,M178="SIM",H178="Ponderação curricular - DLR 17/2010/M"),"Excelente",
IF(AND(COUNTIF($N$4:N177,"Excelente")&lt;Percentis!$I$7,COUNTIF($N$4:N177,"Excelente")+COUNTIF($N$4:N177,"Muito Bom")&lt;Percentis!$J$7,I178&gt;=PERCENTILE($I$4:$I$153,0.75),OR(L178="SIM",AND(H178="Ponderação Curricular - DLR 17/2010/M",I178&gt;=9),AND(H178="Avaliação regular",H178="Ponderação Curricular",L178="SIM"))),"Excelente",
IF(AND(H178&lt;&gt;"Procedimento especial",H178&lt;&gt;"Bom administrativo",I178&gt;=8,M178="SIM",COUNTIF($N$4:N177,"Excelente")+COUNTIF($N$4:N177,"Muito Bom")&lt;Percentis!$J$7),"Muito Bom",
IF(AND(Percentis!$J$7&gt;=B178,I178&gt;=8,M178="SIM",OR(H178&lt;&gt;"Procedimento especial",H178="Bom administrativo")),"Muito Bom",
"Bom"))))))</f>
        <v/>
      </c>
      <c r="O178" s="20"/>
      <c r="Q178" s="22"/>
      <c r="R178" s="22"/>
      <c r="S178" s="22"/>
      <c r="T178" s="22"/>
      <c r="U178" s="22"/>
      <c r="V178" s="22"/>
      <c r="W178" s="22"/>
      <c r="X178" s="22"/>
      <c r="Y178" s="22"/>
      <c r="Z178" s="22"/>
      <c r="AA178" s="22"/>
      <c r="AB178" s="22"/>
      <c r="AC178" s="22"/>
      <c r="AD178" s="22"/>
      <c r="AE178" s="22"/>
      <c r="AF178" s="22"/>
      <c r="AG178" s="22"/>
      <c r="AH178" s="22"/>
      <c r="AI178" s="22"/>
      <c r="AJ178" s="22"/>
    </row>
    <row r="179" spans="2:36" s="21" customFormat="1" ht="26.25" customHeight="1" x14ac:dyDescent="0.3">
      <c r="B179" s="42">
        <v>176</v>
      </c>
      <c r="C179" s="52"/>
      <c r="D179" s="52"/>
      <c r="E179" s="53"/>
      <c r="F179" s="54"/>
      <c r="G179" s="54"/>
      <c r="H179" s="52"/>
      <c r="I179" s="53"/>
      <c r="J179" s="53"/>
      <c r="K179" s="55"/>
      <c r="L179" s="56"/>
      <c r="M179" s="56"/>
      <c r="N179" s="57" t="str">
        <f>IF(I179="","",
IF(AND(Percentis!$I$7&gt;=B179,I179&gt;=9,M179="SIM",L179="SIM",OR(H179="Avaliação Regular",H179="Ponderação curricular")),"Excelente",
IF(AND(Percentis!$I$7&gt;=B179,I179&gt;=9,M179="SIM",H179="Ponderação curricular - DLR 17/2010/M"),"Excelente",
IF(AND(COUNTIF($N$4:N178,"Excelente")&lt;Percentis!$I$7,COUNTIF($N$4:N178,"Excelente")+COUNTIF($N$4:N178,"Muito Bom")&lt;Percentis!$J$7,I179&gt;=PERCENTILE($I$4:$I$153,0.75),OR(L179="SIM",AND(H179="Ponderação Curricular - DLR 17/2010/M",I179&gt;=9),AND(H179="Avaliação regular",H179="Ponderação Curricular",L179="SIM"))),"Excelente",
IF(AND(H179&lt;&gt;"Procedimento especial",H179&lt;&gt;"Bom administrativo",I179&gt;=8,M179="SIM",COUNTIF($N$4:N178,"Excelente")+COUNTIF($N$4:N178,"Muito Bom")&lt;Percentis!$J$7),"Muito Bom",
IF(AND(Percentis!$J$7&gt;=B179,I179&gt;=8,M179="SIM",OR(H179&lt;&gt;"Procedimento especial",H179="Bom administrativo")),"Muito Bom",
"Bom"))))))</f>
        <v/>
      </c>
      <c r="O179" s="20"/>
      <c r="Q179" s="22"/>
      <c r="R179" s="22"/>
      <c r="S179" s="22"/>
      <c r="T179" s="22"/>
      <c r="U179" s="22"/>
      <c r="V179" s="22"/>
      <c r="W179" s="22"/>
      <c r="X179" s="22"/>
      <c r="Y179" s="22"/>
      <c r="Z179" s="22"/>
      <c r="AA179" s="22"/>
      <c r="AB179" s="22"/>
      <c r="AC179" s="22"/>
      <c r="AD179" s="22"/>
      <c r="AE179" s="22"/>
      <c r="AF179" s="22"/>
      <c r="AG179" s="22"/>
      <c r="AH179" s="22"/>
      <c r="AI179" s="22"/>
      <c r="AJ179" s="22"/>
    </row>
    <row r="180" spans="2:36" s="21" customFormat="1" ht="26.25" customHeight="1" x14ac:dyDescent="0.3">
      <c r="B180" s="42">
        <v>177</v>
      </c>
      <c r="C180" s="52"/>
      <c r="D180" s="52"/>
      <c r="E180" s="53"/>
      <c r="F180" s="54"/>
      <c r="G180" s="54"/>
      <c r="H180" s="52"/>
      <c r="I180" s="53"/>
      <c r="J180" s="53"/>
      <c r="K180" s="55"/>
      <c r="L180" s="56"/>
      <c r="M180" s="56"/>
      <c r="N180" s="57" t="str">
        <f>IF(I180="","",
IF(AND(Percentis!$I$7&gt;=B180,I180&gt;=9,M180="SIM",L180="SIM",OR(H180="Avaliação Regular",H180="Ponderação curricular")),"Excelente",
IF(AND(Percentis!$I$7&gt;=B180,I180&gt;=9,M180="SIM",H180="Ponderação curricular - DLR 17/2010/M"),"Excelente",
IF(AND(COUNTIF($N$4:N179,"Excelente")&lt;Percentis!$I$7,COUNTIF($N$4:N179,"Excelente")+COUNTIF($N$4:N179,"Muito Bom")&lt;Percentis!$J$7,I180&gt;=PERCENTILE($I$4:$I$153,0.75),OR(L180="SIM",AND(H180="Ponderação Curricular - DLR 17/2010/M",I180&gt;=9),AND(H180="Avaliação regular",H180="Ponderação Curricular",L180="SIM"))),"Excelente",
IF(AND(H180&lt;&gt;"Procedimento especial",H180&lt;&gt;"Bom administrativo",I180&gt;=8,M180="SIM",COUNTIF($N$4:N179,"Excelente")+COUNTIF($N$4:N179,"Muito Bom")&lt;Percentis!$J$7),"Muito Bom",
IF(AND(Percentis!$J$7&gt;=B180,I180&gt;=8,M180="SIM",OR(H180&lt;&gt;"Procedimento especial",H180="Bom administrativo")),"Muito Bom",
"Bom"))))))</f>
        <v/>
      </c>
      <c r="O180" s="20"/>
      <c r="Q180" s="22"/>
      <c r="R180" s="22"/>
      <c r="S180" s="22"/>
      <c r="T180" s="22"/>
      <c r="U180" s="22"/>
      <c r="V180" s="22"/>
      <c r="W180" s="22"/>
      <c r="X180" s="22"/>
      <c r="Y180" s="22"/>
      <c r="Z180" s="22"/>
      <c r="AA180" s="22"/>
      <c r="AB180" s="22"/>
      <c r="AC180" s="22"/>
      <c r="AD180" s="22"/>
      <c r="AE180" s="22"/>
      <c r="AF180" s="22"/>
      <c r="AG180" s="22"/>
      <c r="AH180" s="22"/>
      <c r="AI180" s="22"/>
      <c r="AJ180" s="22"/>
    </row>
    <row r="181" spans="2:36" s="21" customFormat="1" ht="26.25" customHeight="1" x14ac:dyDescent="0.3">
      <c r="B181" s="42">
        <v>178</v>
      </c>
      <c r="C181" s="52"/>
      <c r="D181" s="52"/>
      <c r="E181" s="53"/>
      <c r="F181" s="54"/>
      <c r="G181" s="54"/>
      <c r="H181" s="52"/>
      <c r="I181" s="53"/>
      <c r="J181" s="53"/>
      <c r="K181" s="55"/>
      <c r="L181" s="56"/>
      <c r="M181" s="56"/>
      <c r="N181" s="57" t="str">
        <f>IF(I181="","",
IF(AND(Percentis!$I$7&gt;=B181,I181&gt;=9,M181="SIM",L181="SIM",OR(H181="Avaliação Regular",H181="Ponderação curricular")),"Excelente",
IF(AND(Percentis!$I$7&gt;=B181,I181&gt;=9,M181="SIM",H181="Ponderação curricular - DLR 17/2010/M"),"Excelente",
IF(AND(COUNTIF($N$4:N180,"Excelente")&lt;Percentis!$I$7,COUNTIF($N$4:N180,"Excelente")+COUNTIF($N$4:N180,"Muito Bom")&lt;Percentis!$J$7,I181&gt;=PERCENTILE($I$4:$I$153,0.75),OR(L181="SIM",AND(H181="Ponderação Curricular - DLR 17/2010/M",I181&gt;=9),AND(H181="Avaliação regular",H181="Ponderação Curricular",L181="SIM"))),"Excelente",
IF(AND(H181&lt;&gt;"Procedimento especial",H181&lt;&gt;"Bom administrativo",I181&gt;=8,M181="SIM",COUNTIF($N$4:N180,"Excelente")+COUNTIF($N$4:N180,"Muito Bom")&lt;Percentis!$J$7),"Muito Bom",
IF(AND(Percentis!$J$7&gt;=B181,I181&gt;=8,M181="SIM",OR(H181&lt;&gt;"Procedimento especial",H181="Bom administrativo")),"Muito Bom",
"Bom"))))))</f>
        <v/>
      </c>
      <c r="O181" s="20"/>
      <c r="Q181" s="22"/>
      <c r="R181" s="22"/>
      <c r="S181" s="22"/>
      <c r="T181" s="22"/>
      <c r="U181" s="22"/>
      <c r="V181" s="22"/>
      <c r="W181" s="22"/>
      <c r="X181" s="22"/>
      <c r="Y181" s="22"/>
      <c r="Z181" s="22"/>
      <c r="AA181" s="22"/>
      <c r="AB181" s="22"/>
      <c r="AC181" s="22"/>
      <c r="AD181" s="22"/>
      <c r="AE181" s="22"/>
      <c r="AF181" s="22"/>
      <c r="AG181" s="22"/>
      <c r="AH181" s="22"/>
      <c r="AI181" s="22"/>
      <c r="AJ181" s="22"/>
    </row>
    <row r="182" spans="2:36" s="21" customFormat="1" ht="26.25" customHeight="1" x14ac:dyDescent="0.3">
      <c r="B182" s="42">
        <v>179</v>
      </c>
      <c r="C182" s="52"/>
      <c r="D182" s="52"/>
      <c r="E182" s="53"/>
      <c r="F182" s="54"/>
      <c r="G182" s="54"/>
      <c r="H182" s="52"/>
      <c r="I182" s="53"/>
      <c r="J182" s="53"/>
      <c r="K182" s="55"/>
      <c r="L182" s="56"/>
      <c r="M182" s="56"/>
      <c r="N182" s="57" t="str">
        <f>IF(I182="","",
IF(AND(Percentis!$I$7&gt;=B182,I182&gt;=9,M182="SIM",L182="SIM",OR(H182="Avaliação Regular",H182="Ponderação curricular")),"Excelente",
IF(AND(Percentis!$I$7&gt;=B182,I182&gt;=9,M182="SIM",H182="Ponderação curricular - DLR 17/2010/M"),"Excelente",
IF(AND(COUNTIF($N$4:N181,"Excelente")&lt;Percentis!$I$7,COUNTIF($N$4:N181,"Excelente")+COUNTIF($N$4:N181,"Muito Bom")&lt;Percentis!$J$7,I182&gt;=PERCENTILE($I$4:$I$153,0.75),OR(L182="SIM",AND(H182="Ponderação Curricular - DLR 17/2010/M",I182&gt;=9),AND(H182="Avaliação regular",H182="Ponderação Curricular",L182="SIM"))),"Excelente",
IF(AND(H182&lt;&gt;"Procedimento especial",H182&lt;&gt;"Bom administrativo",I182&gt;=8,M182="SIM",COUNTIF($N$4:N181,"Excelente")+COUNTIF($N$4:N181,"Muito Bom")&lt;Percentis!$J$7),"Muito Bom",
IF(AND(Percentis!$J$7&gt;=B182,I182&gt;=8,M182="SIM",OR(H182&lt;&gt;"Procedimento especial",H182="Bom administrativo")),"Muito Bom",
"Bom"))))))</f>
        <v/>
      </c>
      <c r="O182" s="20"/>
      <c r="Q182" s="22"/>
      <c r="R182" s="22"/>
      <c r="S182" s="22"/>
      <c r="T182" s="22"/>
      <c r="U182" s="22"/>
      <c r="V182" s="22"/>
      <c r="W182" s="22"/>
      <c r="X182" s="22"/>
      <c r="Y182" s="22"/>
      <c r="Z182" s="22"/>
      <c r="AA182" s="22"/>
      <c r="AB182" s="22"/>
      <c r="AC182" s="22"/>
      <c r="AD182" s="22"/>
      <c r="AE182" s="22"/>
      <c r="AF182" s="22"/>
      <c r="AG182" s="22"/>
      <c r="AH182" s="22"/>
      <c r="AI182" s="22"/>
      <c r="AJ182" s="22"/>
    </row>
    <row r="183" spans="2:36" s="21" customFormat="1" ht="26.25" customHeight="1" x14ac:dyDescent="0.3">
      <c r="B183" s="42">
        <v>180</v>
      </c>
      <c r="C183" s="52"/>
      <c r="D183" s="52"/>
      <c r="E183" s="53"/>
      <c r="F183" s="54"/>
      <c r="G183" s="54"/>
      <c r="H183" s="52"/>
      <c r="I183" s="53"/>
      <c r="J183" s="53"/>
      <c r="K183" s="55"/>
      <c r="L183" s="56"/>
      <c r="M183" s="56"/>
      <c r="N183" s="57" t="str">
        <f>IF(I183="","",
IF(AND(Percentis!$I$7&gt;=B183,I183&gt;=9,M183="SIM",L183="SIM",OR(H183="Avaliação Regular",H183="Ponderação curricular")),"Excelente",
IF(AND(Percentis!$I$7&gt;=B183,I183&gt;=9,M183="SIM",H183="Ponderação curricular - DLR 17/2010/M"),"Excelente",
IF(AND(COUNTIF($N$4:N182,"Excelente")&lt;Percentis!$I$7,COUNTIF($N$4:N182,"Excelente")+COUNTIF($N$4:N182,"Muito Bom")&lt;Percentis!$J$7,I183&gt;=PERCENTILE($I$4:$I$153,0.75),OR(L183="SIM",AND(H183="Ponderação Curricular - DLR 17/2010/M",I183&gt;=9),AND(H183="Avaliação regular",H183="Ponderação Curricular",L183="SIM"))),"Excelente",
IF(AND(H183&lt;&gt;"Procedimento especial",H183&lt;&gt;"Bom administrativo",I183&gt;=8,M183="SIM",COUNTIF($N$4:N182,"Excelente")+COUNTIF($N$4:N182,"Muito Bom")&lt;Percentis!$J$7),"Muito Bom",
IF(AND(Percentis!$J$7&gt;=B183,I183&gt;=8,M183="SIM",OR(H183&lt;&gt;"Procedimento especial",H183="Bom administrativo")),"Muito Bom",
"Bom"))))))</f>
        <v/>
      </c>
      <c r="O183" s="20"/>
      <c r="Q183" s="22"/>
      <c r="R183" s="22"/>
      <c r="S183" s="22"/>
      <c r="T183" s="22"/>
      <c r="U183" s="22"/>
      <c r="V183" s="22"/>
      <c r="W183" s="22"/>
      <c r="X183" s="22"/>
      <c r="Y183" s="22"/>
      <c r="Z183" s="22"/>
      <c r="AA183" s="22"/>
      <c r="AB183" s="22"/>
      <c r="AC183" s="22"/>
      <c r="AD183" s="22"/>
      <c r="AE183" s="22"/>
      <c r="AF183" s="22"/>
      <c r="AG183" s="22"/>
      <c r="AH183" s="22"/>
      <c r="AI183" s="22"/>
      <c r="AJ183" s="22"/>
    </row>
    <row r="184" spans="2:36" s="21" customFormat="1" ht="26.25" customHeight="1" x14ac:dyDescent="0.3">
      <c r="B184" s="42">
        <v>181</v>
      </c>
      <c r="C184" s="52"/>
      <c r="D184" s="52"/>
      <c r="E184" s="53"/>
      <c r="F184" s="54"/>
      <c r="G184" s="54"/>
      <c r="H184" s="52"/>
      <c r="I184" s="53"/>
      <c r="J184" s="53"/>
      <c r="K184" s="55"/>
      <c r="L184" s="56"/>
      <c r="M184" s="56"/>
      <c r="N184" s="57" t="str">
        <f>IF(I184="","",
IF(AND(Percentis!$I$7&gt;=B184,I184&gt;=9,M184="SIM",L184="SIM",OR(H184="Avaliação Regular",H184="Ponderação curricular")),"Excelente",
IF(AND(Percentis!$I$7&gt;=B184,I184&gt;=9,M184="SIM",H184="Ponderação curricular - DLR 17/2010/M"),"Excelente",
IF(AND(COUNTIF($N$4:N183,"Excelente")&lt;Percentis!$I$7,COUNTIF($N$4:N183,"Excelente")+COUNTIF($N$4:N183,"Muito Bom")&lt;Percentis!$J$7,I184&gt;=PERCENTILE($I$4:$I$153,0.75),OR(L184="SIM",AND(H184="Ponderação Curricular - DLR 17/2010/M",I184&gt;=9),AND(H184="Avaliação regular",H184="Ponderação Curricular",L184="SIM"))),"Excelente",
IF(AND(H184&lt;&gt;"Procedimento especial",H184&lt;&gt;"Bom administrativo",I184&gt;=8,M184="SIM",COUNTIF($N$4:N183,"Excelente")+COUNTIF($N$4:N183,"Muito Bom")&lt;Percentis!$J$7),"Muito Bom",
IF(AND(Percentis!$J$7&gt;=B184,I184&gt;=8,M184="SIM",OR(H184&lt;&gt;"Procedimento especial",H184="Bom administrativo")),"Muito Bom",
"Bom"))))))</f>
        <v/>
      </c>
      <c r="O184" s="20"/>
      <c r="Q184" s="22"/>
      <c r="R184" s="22"/>
      <c r="S184" s="22"/>
      <c r="T184" s="22"/>
      <c r="U184" s="22"/>
      <c r="V184" s="22"/>
      <c r="W184" s="22"/>
      <c r="X184" s="22"/>
      <c r="Y184" s="22"/>
      <c r="Z184" s="22"/>
      <c r="AA184" s="22"/>
      <c r="AB184" s="22"/>
      <c r="AC184" s="22"/>
      <c r="AD184" s="22"/>
      <c r="AE184" s="22"/>
      <c r="AF184" s="22"/>
      <c r="AG184" s="22"/>
      <c r="AH184" s="22"/>
      <c r="AI184" s="22"/>
      <c r="AJ184" s="22"/>
    </row>
    <row r="185" spans="2:36" s="21" customFormat="1" ht="26.25" customHeight="1" x14ac:dyDescent="0.3">
      <c r="B185" s="42">
        <v>182</v>
      </c>
      <c r="C185" s="52"/>
      <c r="D185" s="52"/>
      <c r="E185" s="53"/>
      <c r="F185" s="54"/>
      <c r="G185" s="54"/>
      <c r="H185" s="52"/>
      <c r="I185" s="53"/>
      <c r="J185" s="53"/>
      <c r="K185" s="55"/>
      <c r="L185" s="56"/>
      <c r="M185" s="56"/>
      <c r="N185" s="57" t="str">
        <f>IF(I185="","",
IF(AND(Percentis!$I$7&gt;=B185,I185&gt;=9,M185="SIM",L185="SIM",OR(H185="Avaliação Regular",H185="Ponderação curricular")),"Excelente",
IF(AND(Percentis!$I$7&gt;=B185,I185&gt;=9,M185="SIM",H185="Ponderação curricular - DLR 17/2010/M"),"Excelente",
IF(AND(COUNTIF($N$4:N184,"Excelente")&lt;Percentis!$I$7,COUNTIF($N$4:N184,"Excelente")+COUNTIF($N$4:N184,"Muito Bom")&lt;Percentis!$J$7,I185&gt;=PERCENTILE($I$4:$I$153,0.75),OR(L185="SIM",AND(H185="Ponderação Curricular - DLR 17/2010/M",I185&gt;=9),AND(H185="Avaliação regular",H185="Ponderação Curricular",L185="SIM"))),"Excelente",
IF(AND(H185&lt;&gt;"Procedimento especial",H185&lt;&gt;"Bom administrativo",I185&gt;=8,M185="SIM",COUNTIF($N$4:N184,"Excelente")+COUNTIF($N$4:N184,"Muito Bom")&lt;Percentis!$J$7),"Muito Bom",
IF(AND(Percentis!$J$7&gt;=B185,I185&gt;=8,M185="SIM",OR(H185&lt;&gt;"Procedimento especial",H185="Bom administrativo")),"Muito Bom",
"Bom"))))))</f>
        <v/>
      </c>
      <c r="O185" s="20"/>
      <c r="Q185" s="22"/>
      <c r="R185" s="22"/>
      <c r="S185" s="22"/>
      <c r="T185" s="22"/>
      <c r="U185" s="22"/>
      <c r="V185" s="22"/>
      <c r="W185" s="22"/>
      <c r="X185" s="22"/>
      <c r="Y185" s="22"/>
      <c r="Z185" s="22"/>
      <c r="AA185" s="22"/>
      <c r="AB185" s="22"/>
      <c r="AC185" s="22"/>
      <c r="AD185" s="22"/>
      <c r="AE185" s="22"/>
      <c r="AF185" s="22"/>
      <c r="AG185" s="22"/>
      <c r="AH185" s="22"/>
      <c r="AI185" s="22"/>
      <c r="AJ185" s="22"/>
    </row>
    <row r="186" spans="2:36" s="21" customFormat="1" ht="26.25" customHeight="1" x14ac:dyDescent="0.3">
      <c r="B186" s="42">
        <v>183</v>
      </c>
      <c r="C186" s="52"/>
      <c r="D186" s="52"/>
      <c r="E186" s="53"/>
      <c r="F186" s="54"/>
      <c r="G186" s="54"/>
      <c r="H186" s="52"/>
      <c r="I186" s="53"/>
      <c r="J186" s="53"/>
      <c r="K186" s="55"/>
      <c r="L186" s="56"/>
      <c r="M186" s="56"/>
      <c r="N186" s="57" t="str">
        <f>IF(I186="","",
IF(AND(Percentis!$I$7&gt;=B186,I186&gt;=9,M186="SIM",L186="SIM",OR(H186="Avaliação Regular",H186="Ponderação curricular")),"Excelente",
IF(AND(Percentis!$I$7&gt;=B186,I186&gt;=9,M186="SIM",H186="Ponderação curricular - DLR 17/2010/M"),"Excelente",
IF(AND(COUNTIF($N$4:N185,"Excelente")&lt;Percentis!$I$7,COUNTIF($N$4:N185,"Excelente")+COUNTIF($N$4:N185,"Muito Bom")&lt;Percentis!$J$7,I186&gt;=PERCENTILE($I$4:$I$153,0.75),OR(L186="SIM",AND(H186="Ponderação Curricular - DLR 17/2010/M",I186&gt;=9),AND(H186="Avaliação regular",H186="Ponderação Curricular",L186="SIM"))),"Excelente",
IF(AND(H186&lt;&gt;"Procedimento especial",H186&lt;&gt;"Bom administrativo",I186&gt;=8,M186="SIM",COUNTIF($N$4:N185,"Excelente")+COUNTIF($N$4:N185,"Muito Bom")&lt;Percentis!$J$7),"Muito Bom",
IF(AND(Percentis!$J$7&gt;=B186,I186&gt;=8,M186="SIM",OR(H186&lt;&gt;"Procedimento especial",H186="Bom administrativo")),"Muito Bom",
"Bom"))))))</f>
        <v/>
      </c>
      <c r="O186" s="20"/>
      <c r="Q186" s="22"/>
      <c r="R186" s="22"/>
      <c r="S186" s="22"/>
      <c r="T186" s="22"/>
      <c r="U186" s="22"/>
      <c r="V186" s="22"/>
      <c r="W186" s="22"/>
      <c r="X186" s="22"/>
      <c r="Y186" s="22"/>
      <c r="Z186" s="22"/>
      <c r="AA186" s="22"/>
      <c r="AB186" s="22"/>
      <c r="AC186" s="22"/>
      <c r="AD186" s="22"/>
      <c r="AE186" s="22"/>
      <c r="AF186" s="22"/>
      <c r="AG186" s="22"/>
      <c r="AH186" s="22"/>
      <c r="AI186" s="22"/>
      <c r="AJ186" s="22"/>
    </row>
    <row r="187" spans="2:36" s="21" customFormat="1" ht="26.25" customHeight="1" x14ac:dyDescent="0.3">
      <c r="B187" s="42">
        <v>184</v>
      </c>
      <c r="C187" s="52"/>
      <c r="D187" s="52"/>
      <c r="E187" s="53"/>
      <c r="F187" s="54"/>
      <c r="G187" s="54"/>
      <c r="H187" s="52"/>
      <c r="I187" s="53"/>
      <c r="J187" s="53"/>
      <c r="K187" s="55"/>
      <c r="L187" s="56"/>
      <c r="M187" s="56"/>
      <c r="N187" s="57" t="str">
        <f>IF(I187="","",
IF(AND(Percentis!$I$7&gt;=B187,I187&gt;=9,M187="SIM",L187="SIM",OR(H187="Avaliação Regular",H187="Ponderação curricular")),"Excelente",
IF(AND(Percentis!$I$7&gt;=B187,I187&gt;=9,M187="SIM",H187="Ponderação curricular - DLR 17/2010/M"),"Excelente",
IF(AND(COUNTIF($N$4:N186,"Excelente")&lt;Percentis!$I$7,COUNTIF($N$4:N186,"Excelente")+COUNTIF($N$4:N186,"Muito Bom")&lt;Percentis!$J$7,I187&gt;=PERCENTILE($I$4:$I$153,0.75),OR(L187="SIM",AND(H187="Ponderação Curricular - DLR 17/2010/M",I187&gt;=9),AND(H187="Avaliação regular",H187="Ponderação Curricular",L187="SIM"))),"Excelente",
IF(AND(H187&lt;&gt;"Procedimento especial",H187&lt;&gt;"Bom administrativo",I187&gt;=8,M187="SIM",COUNTIF($N$4:N186,"Excelente")+COUNTIF($N$4:N186,"Muito Bom")&lt;Percentis!$J$7),"Muito Bom",
IF(AND(Percentis!$J$7&gt;=B187,I187&gt;=8,M187="SIM",OR(H187&lt;&gt;"Procedimento especial",H187="Bom administrativo")),"Muito Bom",
"Bom"))))))</f>
        <v/>
      </c>
      <c r="O187" s="20"/>
      <c r="Q187" s="22"/>
      <c r="R187" s="22"/>
      <c r="S187" s="22"/>
      <c r="T187" s="22"/>
      <c r="U187" s="22"/>
      <c r="V187" s="22"/>
      <c r="W187" s="22"/>
      <c r="X187" s="22"/>
      <c r="Y187" s="22"/>
      <c r="Z187" s="22"/>
      <c r="AA187" s="22"/>
      <c r="AB187" s="22"/>
      <c r="AC187" s="22"/>
      <c r="AD187" s="22"/>
      <c r="AE187" s="22"/>
      <c r="AF187" s="22"/>
      <c r="AG187" s="22"/>
      <c r="AH187" s="22"/>
      <c r="AI187" s="22"/>
      <c r="AJ187" s="22"/>
    </row>
    <row r="188" spans="2:36" s="21" customFormat="1" ht="26.25" customHeight="1" x14ac:dyDescent="0.3">
      <c r="B188" s="42">
        <v>185</v>
      </c>
      <c r="C188" s="52"/>
      <c r="D188" s="52"/>
      <c r="E188" s="53"/>
      <c r="F188" s="54"/>
      <c r="G188" s="54"/>
      <c r="H188" s="52"/>
      <c r="I188" s="53"/>
      <c r="J188" s="53"/>
      <c r="K188" s="55"/>
      <c r="L188" s="56"/>
      <c r="M188" s="56"/>
      <c r="N188" s="57" t="str">
        <f>IF(I188="","",
IF(AND(Percentis!$I$7&gt;=B188,I188&gt;=9,M188="SIM",L188="SIM",OR(H188="Avaliação Regular",H188="Ponderação curricular")),"Excelente",
IF(AND(Percentis!$I$7&gt;=B188,I188&gt;=9,M188="SIM",H188="Ponderação curricular - DLR 17/2010/M"),"Excelente",
IF(AND(COUNTIF($N$4:N187,"Excelente")&lt;Percentis!$I$7,COUNTIF($N$4:N187,"Excelente")+COUNTIF($N$4:N187,"Muito Bom")&lt;Percentis!$J$7,I188&gt;=PERCENTILE($I$4:$I$153,0.75),OR(L188="SIM",AND(H188="Ponderação Curricular - DLR 17/2010/M",I188&gt;=9),AND(H188="Avaliação regular",H188="Ponderação Curricular",L188="SIM"))),"Excelente",
IF(AND(H188&lt;&gt;"Procedimento especial",H188&lt;&gt;"Bom administrativo",I188&gt;=8,M188="SIM",COUNTIF($N$4:N187,"Excelente")+COUNTIF($N$4:N187,"Muito Bom")&lt;Percentis!$J$7),"Muito Bom",
IF(AND(Percentis!$J$7&gt;=B188,I188&gt;=8,M188="SIM",OR(H188&lt;&gt;"Procedimento especial",H188="Bom administrativo")),"Muito Bom",
"Bom"))))))</f>
        <v/>
      </c>
      <c r="O188" s="20"/>
      <c r="Q188" s="22"/>
      <c r="R188" s="22"/>
      <c r="S188" s="22"/>
      <c r="T188" s="22"/>
      <c r="U188" s="22"/>
      <c r="V188" s="22"/>
      <c r="W188" s="22"/>
      <c r="X188" s="22"/>
      <c r="Y188" s="22"/>
      <c r="Z188" s="22"/>
      <c r="AA188" s="22"/>
      <c r="AB188" s="22"/>
      <c r="AC188" s="22"/>
      <c r="AD188" s="22"/>
      <c r="AE188" s="22"/>
      <c r="AF188" s="22"/>
      <c r="AG188" s="22"/>
      <c r="AH188" s="22"/>
      <c r="AI188" s="22"/>
      <c r="AJ188" s="22"/>
    </row>
    <row r="189" spans="2:36" s="21" customFormat="1" ht="26.25" customHeight="1" x14ac:dyDescent="0.3">
      <c r="B189" s="42">
        <v>186</v>
      </c>
      <c r="C189" s="52"/>
      <c r="D189" s="52"/>
      <c r="E189" s="53"/>
      <c r="F189" s="54"/>
      <c r="G189" s="54"/>
      <c r="H189" s="52"/>
      <c r="I189" s="53"/>
      <c r="J189" s="53"/>
      <c r="K189" s="55"/>
      <c r="L189" s="56"/>
      <c r="M189" s="56"/>
      <c r="N189" s="57" t="str">
        <f>IF(I189="","",
IF(AND(Percentis!$I$7&gt;=B189,I189&gt;=9,M189="SIM",L189="SIM",OR(H189="Avaliação Regular",H189="Ponderação curricular")),"Excelente",
IF(AND(Percentis!$I$7&gt;=B189,I189&gt;=9,M189="SIM",H189="Ponderação curricular - DLR 17/2010/M"),"Excelente",
IF(AND(COUNTIF($N$4:N188,"Excelente")&lt;Percentis!$I$7,COUNTIF($N$4:N188,"Excelente")+COUNTIF($N$4:N188,"Muito Bom")&lt;Percentis!$J$7,I189&gt;=PERCENTILE($I$4:$I$153,0.75),OR(L189="SIM",AND(H189="Ponderação Curricular - DLR 17/2010/M",I189&gt;=9),AND(H189="Avaliação regular",H189="Ponderação Curricular",L189="SIM"))),"Excelente",
IF(AND(H189&lt;&gt;"Procedimento especial",H189&lt;&gt;"Bom administrativo",I189&gt;=8,M189="SIM",COUNTIF($N$4:N188,"Excelente")+COUNTIF($N$4:N188,"Muito Bom")&lt;Percentis!$J$7),"Muito Bom",
IF(AND(Percentis!$J$7&gt;=B189,I189&gt;=8,M189="SIM",OR(H189&lt;&gt;"Procedimento especial",H189="Bom administrativo")),"Muito Bom",
"Bom"))))))</f>
        <v/>
      </c>
      <c r="O189" s="20"/>
      <c r="Q189" s="22"/>
      <c r="R189" s="22"/>
      <c r="S189" s="22"/>
      <c r="T189" s="22"/>
      <c r="U189" s="22"/>
      <c r="V189" s="22"/>
      <c r="W189" s="22"/>
      <c r="X189" s="22"/>
      <c r="Y189" s="22"/>
      <c r="Z189" s="22"/>
      <c r="AA189" s="22"/>
      <c r="AB189" s="22"/>
      <c r="AC189" s="22"/>
      <c r="AD189" s="22"/>
      <c r="AE189" s="22"/>
      <c r="AF189" s="22"/>
      <c r="AG189" s="22"/>
      <c r="AH189" s="22"/>
      <c r="AI189" s="22"/>
      <c r="AJ189" s="22"/>
    </row>
    <row r="190" spans="2:36" s="21" customFormat="1" ht="26.25" customHeight="1" x14ac:dyDescent="0.3">
      <c r="B190" s="42">
        <v>187</v>
      </c>
      <c r="C190" s="52"/>
      <c r="D190" s="52"/>
      <c r="E190" s="53"/>
      <c r="F190" s="54"/>
      <c r="G190" s="54"/>
      <c r="H190" s="52"/>
      <c r="I190" s="53"/>
      <c r="J190" s="53"/>
      <c r="K190" s="55"/>
      <c r="L190" s="56"/>
      <c r="M190" s="56"/>
      <c r="N190" s="57" t="str">
        <f>IF(I190="","",
IF(AND(Percentis!$I$7&gt;=B190,I190&gt;=9,M190="SIM",L190="SIM",OR(H190="Avaliação Regular",H190="Ponderação curricular")),"Excelente",
IF(AND(Percentis!$I$7&gt;=B190,I190&gt;=9,M190="SIM",H190="Ponderação curricular - DLR 17/2010/M"),"Excelente",
IF(AND(COUNTIF($N$4:N189,"Excelente")&lt;Percentis!$I$7,COUNTIF($N$4:N189,"Excelente")+COUNTIF($N$4:N189,"Muito Bom")&lt;Percentis!$J$7,I190&gt;=PERCENTILE($I$4:$I$153,0.75),OR(L190="SIM",AND(H190="Ponderação Curricular - DLR 17/2010/M",I190&gt;=9),AND(H190="Avaliação regular",H190="Ponderação Curricular",L190="SIM"))),"Excelente",
IF(AND(H190&lt;&gt;"Procedimento especial",H190&lt;&gt;"Bom administrativo",I190&gt;=8,M190="SIM",COUNTIF($N$4:N189,"Excelente")+COUNTIF($N$4:N189,"Muito Bom")&lt;Percentis!$J$7),"Muito Bom",
IF(AND(Percentis!$J$7&gt;=B190,I190&gt;=8,M190="SIM",OR(H190&lt;&gt;"Procedimento especial",H190="Bom administrativo")),"Muito Bom",
"Bom"))))))</f>
        <v/>
      </c>
      <c r="O190" s="20"/>
      <c r="Q190" s="22"/>
      <c r="R190" s="22"/>
      <c r="S190" s="22"/>
      <c r="T190" s="22"/>
      <c r="U190" s="22"/>
      <c r="V190" s="22"/>
      <c r="W190" s="22"/>
      <c r="X190" s="22"/>
      <c r="Y190" s="22"/>
      <c r="Z190" s="22"/>
      <c r="AA190" s="22"/>
      <c r="AB190" s="22"/>
      <c r="AC190" s="22"/>
      <c r="AD190" s="22"/>
      <c r="AE190" s="22"/>
      <c r="AF190" s="22"/>
      <c r="AG190" s="22"/>
      <c r="AH190" s="22"/>
      <c r="AI190" s="22"/>
      <c r="AJ190" s="22"/>
    </row>
    <row r="191" spans="2:36" s="21" customFormat="1" ht="26.25" customHeight="1" x14ac:dyDescent="0.3">
      <c r="B191" s="42">
        <v>188</v>
      </c>
      <c r="C191" s="52"/>
      <c r="D191" s="52"/>
      <c r="E191" s="53"/>
      <c r="F191" s="54"/>
      <c r="G191" s="54"/>
      <c r="H191" s="52"/>
      <c r="I191" s="53"/>
      <c r="J191" s="53"/>
      <c r="K191" s="55"/>
      <c r="L191" s="56"/>
      <c r="M191" s="56"/>
      <c r="N191" s="57" t="str">
        <f>IF(I191="","",
IF(AND(Percentis!$I$7&gt;=B191,I191&gt;=9,M191="SIM",L191="SIM",OR(H191="Avaliação Regular",H191="Ponderação curricular")),"Excelente",
IF(AND(Percentis!$I$7&gt;=B191,I191&gt;=9,M191="SIM",H191="Ponderação curricular - DLR 17/2010/M"),"Excelente",
IF(AND(COUNTIF($N$4:N190,"Excelente")&lt;Percentis!$I$7,COUNTIF($N$4:N190,"Excelente")+COUNTIF($N$4:N190,"Muito Bom")&lt;Percentis!$J$7,I191&gt;=PERCENTILE($I$4:$I$153,0.75),OR(L191="SIM",AND(H191="Ponderação Curricular - DLR 17/2010/M",I191&gt;=9),AND(H191="Avaliação regular",H191="Ponderação Curricular",L191="SIM"))),"Excelente",
IF(AND(H191&lt;&gt;"Procedimento especial",H191&lt;&gt;"Bom administrativo",I191&gt;=8,M191="SIM",COUNTIF($N$4:N190,"Excelente")+COUNTIF($N$4:N190,"Muito Bom")&lt;Percentis!$J$7),"Muito Bom",
IF(AND(Percentis!$J$7&gt;=B191,I191&gt;=8,M191="SIM",OR(H191&lt;&gt;"Procedimento especial",H191="Bom administrativo")),"Muito Bom",
"Bom"))))))</f>
        <v/>
      </c>
      <c r="O191" s="20"/>
      <c r="Q191" s="22"/>
      <c r="R191" s="22"/>
      <c r="S191" s="22"/>
      <c r="T191" s="22"/>
      <c r="U191" s="22"/>
      <c r="V191" s="22"/>
      <c r="W191" s="22"/>
      <c r="X191" s="22"/>
      <c r="Y191" s="22"/>
      <c r="Z191" s="22"/>
      <c r="AA191" s="22"/>
      <c r="AB191" s="22"/>
      <c r="AC191" s="22"/>
      <c r="AD191" s="22"/>
      <c r="AE191" s="22"/>
      <c r="AF191" s="22"/>
      <c r="AG191" s="22"/>
      <c r="AH191" s="22"/>
      <c r="AI191" s="22"/>
      <c r="AJ191" s="22"/>
    </row>
    <row r="192" spans="2:36" s="21" customFormat="1" ht="26.25" customHeight="1" x14ac:dyDescent="0.3">
      <c r="B192" s="42">
        <v>189</v>
      </c>
      <c r="C192" s="52"/>
      <c r="D192" s="52"/>
      <c r="E192" s="53"/>
      <c r="F192" s="54"/>
      <c r="G192" s="54"/>
      <c r="H192" s="52"/>
      <c r="I192" s="53"/>
      <c r="J192" s="53"/>
      <c r="K192" s="55"/>
      <c r="L192" s="56"/>
      <c r="M192" s="56"/>
      <c r="N192" s="57" t="str">
        <f>IF(I192="","",
IF(AND(Percentis!$I$7&gt;=B192,I192&gt;=9,M192="SIM",L192="SIM",OR(H192="Avaliação Regular",H192="Ponderação curricular")),"Excelente",
IF(AND(Percentis!$I$7&gt;=B192,I192&gt;=9,M192="SIM",H192="Ponderação curricular - DLR 17/2010/M"),"Excelente",
IF(AND(COUNTIF($N$4:N191,"Excelente")&lt;Percentis!$I$7,COUNTIF($N$4:N191,"Excelente")+COUNTIF($N$4:N191,"Muito Bom")&lt;Percentis!$J$7,I192&gt;=PERCENTILE($I$4:$I$153,0.75),OR(L192="SIM",AND(H192="Ponderação Curricular - DLR 17/2010/M",I192&gt;=9),AND(H192="Avaliação regular",H192="Ponderação Curricular",L192="SIM"))),"Excelente",
IF(AND(H192&lt;&gt;"Procedimento especial",H192&lt;&gt;"Bom administrativo",I192&gt;=8,M192="SIM",COUNTIF($N$4:N191,"Excelente")+COUNTIF($N$4:N191,"Muito Bom")&lt;Percentis!$J$7),"Muito Bom",
IF(AND(Percentis!$J$7&gt;=B192,I192&gt;=8,M192="SIM",OR(H192&lt;&gt;"Procedimento especial",H192="Bom administrativo")),"Muito Bom",
"Bom"))))))</f>
        <v/>
      </c>
      <c r="O192" s="20"/>
      <c r="Q192" s="22"/>
      <c r="R192" s="22"/>
      <c r="S192" s="22"/>
      <c r="T192" s="22"/>
      <c r="U192" s="22"/>
      <c r="V192" s="22"/>
      <c r="W192" s="22"/>
      <c r="X192" s="22"/>
      <c r="Y192" s="22"/>
      <c r="Z192" s="22"/>
      <c r="AA192" s="22"/>
      <c r="AB192" s="22"/>
      <c r="AC192" s="22"/>
      <c r="AD192" s="22"/>
      <c r="AE192" s="22"/>
      <c r="AF192" s="22"/>
      <c r="AG192" s="22"/>
      <c r="AH192" s="22"/>
      <c r="AI192" s="22"/>
      <c r="AJ192" s="22"/>
    </row>
    <row r="193" spans="2:36" s="21" customFormat="1" ht="26.25" customHeight="1" x14ac:dyDescent="0.3">
      <c r="B193" s="42">
        <v>190</v>
      </c>
      <c r="C193" s="52"/>
      <c r="D193" s="52"/>
      <c r="E193" s="53"/>
      <c r="F193" s="54"/>
      <c r="G193" s="54"/>
      <c r="H193" s="52"/>
      <c r="I193" s="53"/>
      <c r="J193" s="53"/>
      <c r="K193" s="55"/>
      <c r="L193" s="56"/>
      <c r="M193" s="56"/>
      <c r="N193" s="57" t="str">
        <f>IF(I193="","",
IF(AND(Percentis!$I$7&gt;=B193,I193&gt;=9,M193="SIM",L193="SIM",OR(H193="Avaliação Regular",H193="Ponderação curricular")),"Excelente",
IF(AND(Percentis!$I$7&gt;=B193,I193&gt;=9,M193="SIM",H193="Ponderação curricular - DLR 17/2010/M"),"Excelente",
IF(AND(COUNTIF($N$4:N192,"Excelente")&lt;Percentis!$I$7,COUNTIF($N$4:N192,"Excelente")+COUNTIF($N$4:N192,"Muito Bom")&lt;Percentis!$J$7,I193&gt;=PERCENTILE($I$4:$I$153,0.75),OR(L193="SIM",AND(H193="Ponderação Curricular - DLR 17/2010/M",I193&gt;=9),AND(H193="Avaliação regular",H193="Ponderação Curricular",L193="SIM"))),"Excelente",
IF(AND(H193&lt;&gt;"Procedimento especial",H193&lt;&gt;"Bom administrativo",I193&gt;=8,M193="SIM",COUNTIF($N$4:N192,"Excelente")+COUNTIF($N$4:N192,"Muito Bom")&lt;Percentis!$J$7),"Muito Bom",
IF(AND(Percentis!$J$7&gt;=B193,I193&gt;=8,M193="SIM",OR(H193&lt;&gt;"Procedimento especial",H193="Bom administrativo")),"Muito Bom",
"Bom"))))))</f>
        <v/>
      </c>
      <c r="O193" s="20"/>
      <c r="Q193" s="22"/>
      <c r="R193" s="22"/>
      <c r="S193" s="22"/>
      <c r="T193" s="22"/>
      <c r="U193" s="22"/>
      <c r="V193" s="22"/>
      <c r="W193" s="22"/>
      <c r="X193" s="22"/>
      <c r="Y193" s="22"/>
      <c r="Z193" s="22"/>
      <c r="AA193" s="22"/>
      <c r="AB193" s="22"/>
      <c r="AC193" s="22"/>
      <c r="AD193" s="22"/>
      <c r="AE193" s="22"/>
      <c r="AF193" s="22"/>
      <c r="AG193" s="22"/>
      <c r="AH193" s="22"/>
      <c r="AI193" s="22"/>
      <c r="AJ193" s="22"/>
    </row>
    <row r="194" spans="2:36" s="21" customFormat="1" ht="26.25" customHeight="1" x14ac:dyDescent="0.3">
      <c r="B194" s="42">
        <v>191</v>
      </c>
      <c r="C194" s="52"/>
      <c r="D194" s="52"/>
      <c r="E194" s="53"/>
      <c r="F194" s="54"/>
      <c r="G194" s="54"/>
      <c r="H194" s="52"/>
      <c r="I194" s="53"/>
      <c r="J194" s="53"/>
      <c r="K194" s="55"/>
      <c r="L194" s="56"/>
      <c r="M194" s="56"/>
      <c r="N194" s="57" t="str">
        <f>IF(I194="","",
IF(AND(Percentis!$I$7&gt;=B194,I194&gt;=9,M194="SIM",L194="SIM",OR(H194="Avaliação Regular",H194="Ponderação curricular")),"Excelente",
IF(AND(Percentis!$I$7&gt;=B194,I194&gt;=9,M194="SIM",H194="Ponderação curricular - DLR 17/2010/M"),"Excelente",
IF(AND(COUNTIF($N$4:N193,"Excelente")&lt;Percentis!$I$7,COUNTIF($N$4:N193,"Excelente")+COUNTIF($N$4:N193,"Muito Bom")&lt;Percentis!$J$7,I194&gt;=PERCENTILE($I$4:$I$153,0.75),OR(L194="SIM",AND(H194="Ponderação Curricular - DLR 17/2010/M",I194&gt;=9),AND(H194="Avaliação regular",H194="Ponderação Curricular",L194="SIM"))),"Excelente",
IF(AND(H194&lt;&gt;"Procedimento especial",H194&lt;&gt;"Bom administrativo",I194&gt;=8,M194="SIM",COUNTIF($N$4:N193,"Excelente")+COUNTIF($N$4:N193,"Muito Bom")&lt;Percentis!$J$7),"Muito Bom",
IF(AND(Percentis!$J$7&gt;=B194,I194&gt;=8,M194="SIM",OR(H194&lt;&gt;"Procedimento especial",H194="Bom administrativo")),"Muito Bom",
"Bom"))))))</f>
        <v/>
      </c>
      <c r="O194" s="20"/>
      <c r="Q194" s="22"/>
      <c r="R194" s="22"/>
      <c r="S194" s="22"/>
      <c r="T194" s="22"/>
      <c r="U194" s="22"/>
      <c r="V194" s="22"/>
      <c r="W194" s="22"/>
      <c r="X194" s="22"/>
      <c r="Y194" s="22"/>
      <c r="Z194" s="22"/>
      <c r="AA194" s="22"/>
      <c r="AB194" s="22"/>
      <c r="AC194" s="22"/>
      <c r="AD194" s="22"/>
      <c r="AE194" s="22"/>
      <c r="AF194" s="22"/>
      <c r="AG194" s="22"/>
      <c r="AH194" s="22"/>
      <c r="AI194" s="22"/>
      <c r="AJ194" s="22"/>
    </row>
    <row r="195" spans="2:36" s="21" customFormat="1" ht="26.25" customHeight="1" x14ac:dyDescent="0.3">
      <c r="B195" s="42">
        <v>192</v>
      </c>
      <c r="C195" s="52"/>
      <c r="D195" s="52"/>
      <c r="E195" s="53"/>
      <c r="F195" s="54"/>
      <c r="G195" s="54"/>
      <c r="H195" s="52"/>
      <c r="I195" s="53"/>
      <c r="J195" s="53"/>
      <c r="K195" s="55"/>
      <c r="L195" s="56"/>
      <c r="M195" s="56"/>
      <c r="N195" s="57" t="str">
        <f>IF(I195="","",
IF(AND(Percentis!$I$7&gt;=B195,I195&gt;=9,M195="SIM",L195="SIM",OR(H195="Avaliação Regular",H195="Ponderação curricular")),"Excelente",
IF(AND(Percentis!$I$7&gt;=B195,I195&gt;=9,M195="SIM",H195="Ponderação curricular - DLR 17/2010/M"),"Excelente",
IF(AND(COUNTIF($N$4:N194,"Excelente")&lt;Percentis!$I$7,COUNTIF($N$4:N194,"Excelente")+COUNTIF($N$4:N194,"Muito Bom")&lt;Percentis!$J$7,I195&gt;=PERCENTILE($I$4:$I$153,0.75),OR(L195="SIM",AND(H195="Ponderação Curricular - DLR 17/2010/M",I195&gt;=9),AND(H195="Avaliação regular",H195="Ponderação Curricular",L195="SIM"))),"Excelente",
IF(AND(H195&lt;&gt;"Procedimento especial",H195&lt;&gt;"Bom administrativo",I195&gt;=8,M195="SIM",COUNTIF($N$4:N194,"Excelente")+COUNTIF($N$4:N194,"Muito Bom")&lt;Percentis!$J$7),"Muito Bom",
IF(AND(Percentis!$J$7&gt;=B195,I195&gt;=8,M195="SIM",OR(H195&lt;&gt;"Procedimento especial",H195="Bom administrativo")),"Muito Bom",
"Bom"))))))</f>
        <v/>
      </c>
      <c r="O195" s="20"/>
      <c r="Q195" s="22"/>
      <c r="R195" s="22"/>
      <c r="S195" s="22"/>
      <c r="T195" s="22"/>
      <c r="U195" s="22"/>
      <c r="V195" s="22"/>
      <c r="W195" s="22"/>
      <c r="X195" s="22"/>
      <c r="Y195" s="22"/>
      <c r="Z195" s="22"/>
      <c r="AA195" s="22"/>
      <c r="AB195" s="22"/>
      <c r="AC195" s="22"/>
      <c r="AD195" s="22"/>
      <c r="AE195" s="22"/>
      <c r="AF195" s="22"/>
      <c r="AG195" s="22"/>
      <c r="AH195" s="22"/>
      <c r="AI195" s="22"/>
      <c r="AJ195" s="22"/>
    </row>
    <row r="196" spans="2:36" s="21" customFormat="1" ht="26.25" customHeight="1" x14ac:dyDescent="0.3">
      <c r="B196" s="42">
        <v>193</v>
      </c>
      <c r="C196" s="52"/>
      <c r="D196" s="52"/>
      <c r="E196" s="53"/>
      <c r="F196" s="54"/>
      <c r="G196" s="54"/>
      <c r="H196" s="52"/>
      <c r="I196" s="53"/>
      <c r="J196" s="53"/>
      <c r="K196" s="55"/>
      <c r="L196" s="56"/>
      <c r="M196" s="56"/>
      <c r="N196" s="57" t="str">
        <f>IF(I196="","",
IF(AND(Percentis!$I$7&gt;=B196,I196&gt;=9,M196="SIM",L196="SIM",OR(H196="Avaliação Regular",H196="Ponderação curricular")),"Excelente",
IF(AND(Percentis!$I$7&gt;=B196,I196&gt;=9,M196="SIM",H196="Ponderação curricular - DLR 17/2010/M"),"Excelente",
IF(AND(COUNTIF($N$4:N195,"Excelente")&lt;Percentis!$I$7,COUNTIF($N$4:N195,"Excelente")+COUNTIF($N$4:N195,"Muito Bom")&lt;Percentis!$J$7,I196&gt;=PERCENTILE($I$4:$I$153,0.75),OR(L196="SIM",AND(H196="Ponderação Curricular - DLR 17/2010/M",I196&gt;=9),AND(H196="Avaliação regular",H196="Ponderação Curricular",L196="SIM"))),"Excelente",
IF(AND(H196&lt;&gt;"Procedimento especial",H196&lt;&gt;"Bom administrativo",I196&gt;=8,M196="SIM",COUNTIF($N$4:N195,"Excelente")+COUNTIF($N$4:N195,"Muito Bom")&lt;Percentis!$J$7),"Muito Bom",
IF(AND(Percentis!$J$7&gt;=B196,I196&gt;=8,M196="SIM",OR(H196&lt;&gt;"Procedimento especial",H196="Bom administrativo")),"Muito Bom",
"Bom"))))))</f>
        <v/>
      </c>
      <c r="O196" s="20"/>
      <c r="Q196" s="22"/>
      <c r="R196" s="22"/>
      <c r="S196" s="22"/>
      <c r="T196" s="22"/>
      <c r="U196" s="22"/>
      <c r="V196" s="22"/>
      <c r="W196" s="22"/>
      <c r="X196" s="22"/>
      <c r="Y196" s="22"/>
      <c r="Z196" s="22"/>
      <c r="AA196" s="22"/>
      <c r="AB196" s="22"/>
      <c r="AC196" s="22"/>
      <c r="AD196" s="22"/>
      <c r="AE196" s="22"/>
      <c r="AF196" s="22"/>
      <c r="AG196" s="22"/>
      <c r="AH196" s="22"/>
      <c r="AI196" s="22"/>
      <c r="AJ196" s="22"/>
    </row>
    <row r="197" spans="2:36" s="21" customFormat="1" ht="26.25" customHeight="1" x14ac:dyDescent="0.3">
      <c r="B197" s="42">
        <v>194</v>
      </c>
      <c r="C197" s="52"/>
      <c r="D197" s="52"/>
      <c r="E197" s="53"/>
      <c r="F197" s="54"/>
      <c r="G197" s="54"/>
      <c r="H197" s="52"/>
      <c r="I197" s="53"/>
      <c r="J197" s="53"/>
      <c r="K197" s="55"/>
      <c r="L197" s="56"/>
      <c r="M197" s="56"/>
      <c r="N197" s="57" t="str">
        <f>IF(I197="","",
IF(AND(Percentis!$I$7&gt;=B197,I197&gt;=9,M197="SIM",L197="SIM",OR(H197="Avaliação Regular",H197="Ponderação curricular")),"Excelente",
IF(AND(Percentis!$I$7&gt;=B197,I197&gt;=9,M197="SIM",H197="Ponderação curricular - DLR 17/2010/M"),"Excelente",
IF(AND(COUNTIF($N$4:N196,"Excelente")&lt;Percentis!$I$7,COUNTIF($N$4:N196,"Excelente")+COUNTIF($N$4:N196,"Muito Bom")&lt;Percentis!$J$7,I197&gt;=PERCENTILE($I$4:$I$153,0.75),OR(L197="SIM",AND(H197="Ponderação Curricular - DLR 17/2010/M",I197&gt;=9),AND(H197="Avaliação regular",H197="Ponderação Curricular",L197="SIM"))),"Excelente",
IF(AND(H197&lt;&gt;"Procedimento especial",H197&lt;&gt;"Bom administrativo",I197&gt;=8,M197="SIM",COUNTIF($N$4:N196,"Excelente")+COUNTIF($N$4:N196,"Muito Bom")&lt;Percentis!$J$7),"Muito Bom",
IF(AND(Percentis!$J$7&gt;=B197,I197&gt;=8,M197="SIM",OR(H197&lt;&gt;"Procedimento especial",H197="Bom administrativo")),"Muito Bom",
"Bom"))))))</f>
        <v/>
      </c>
      <c r="O197" s="20"/>
      <c r="Q197" s="22"/>
      <c r="R197" s="22"/>
      <c r="S197" s="22"/>
      <c r="T197" s="22"/>
      <c r="U197" s="22"/>
      <c r="V197" s="22"/>
      <c r="W197" s="22"/>
      <c r="X197" s="22"/>
      <c r="Y197" s="22"/>
      <c r="Z197" s="22"/>
      <c r="AA197" s="22"/>
      <c r="AB197" s="22"/>
      <c r="AC197" s="22"/>
      <c r="AD197" s="22"/>
      <c r="AE197" s="22"/>
      <c r="AF197" s="22"/>
      <c r="AG197" s="22"/>
      <c r="AH197" s="22"/>
      <c r="AI197" s="22"/>
      <c r="AJ197" s="22"/>
    </row>
    <row r="198" spans="2:36" s="21" customFormat="1" ht="26.25" customHeight="1" x14ac:dyDescent="0.3">
      <c r="B198" s="42">
        <v>195</v>
      </c>
      <c r="C198" s="52"/>
      <c r="D198" s="52"/>
      <c r="E198" s="53"/>
      <c r="F198" s="54"/>
      <c r="G198" s="54"/>
      <c r="H198" s="52"/>
      <c r="I198" s="53"/>
      <c r="J198" s="53"/>
      <c r="K198" s="55"/>
      <c r="L198" s="56"/>
      <c r="M198" s="56"/>
      <c r="N198" s="57" t="str">
        <f>IF(I198="","",
IF(AND(Percentis!$I$7&gt;=B198,I198&gt;=9,M198="SIM",L198="SIM",OR(H198="Avaliação Regular",H198="Ponderação curricular")),"Excelente",
IF(AND(Percentis!$I$7&gt;=B198,I198&gt;=9,M198="SIM",H198="Ponderação curricular - DLR 17/2010/M"),"Excelente",
IF(AND(COUNTIF($N$4:N197,"Excelente")&lt;Percentis!$I$7,COUNTIF($N$4:N197,"Excelente")+COUNTIF($N$4:N197,"Muito Bom")&lt;Percentis!$J$7,I198&gt;=PERCENTILE($I$4:$I$153,0.75),OR(L198="SIM",AND(H198="Ponderação Curricular - DLR 17/2010/M",I198&gt;=9),AND(H198="Avaliação regular",H198="Ponderação Curricular",L198="SIM"))),"Excelente",
IF(AND(H198&lt;&gt;"Procedimento especial",H198&lt;&gt;"Bom administrativo",I198&gt;=8,M198="SIM",COUNTIF($N$4:N197,"Excelente")+COUNTIF($N$4:N197,"Muito Bom")&lt;Percentis!$J$7),"Muito Bom",
IF(AND(Percentis!$J$7&gt;=B198,I198&gt;=8,M198="SIM",OR(H198&lt;&gt;"Procedimento especial",H198="Bom administrativo")),"Muito Bom",
"Bom"))))))</f>
        <v/>
      </c>
      <c r="O198" s="20"/>
      <c r="Q198" s="22"/>
      <c r="R198" s="22"/>
      <c r="S198" s="22"/>
      <c r="T198" s="22"/>
      <c r="U198" s="22"/>
      <c r="V198" s="22"/>
      <c r="W198" s="22"/>
      <c r="X198" s="22"/>
      <c r="Y198" s="22"/>
      <c r="Z198" s="22"/>
      <c r="AA198" s="22"/>
      <c r="AB198" s="22"/>
      <c r="AC198" s="22"/>
      <c r="AD198" s="22"/>
      <c r="AE198" s="22"/>
      <c r="AF198" s="22"/>
      <c r="AG198" s="22"/>
      <c r="AH198" s="22"/>
      <c r="AI198" s="22"/>
      <c r="AJ198" s="22"/>
    </row>
    <row r="199" spans="2:36" s="21" customFormat="1" ht="26.25" customHeight="1" x14ac:dyDescent="0.3">
      <c r="B199" s="42">
        <v>196</v>
      </c>
      <c r="C199" s="52"/>
      <c r="D199" s="52"/>
      <c r="E199" s="53"/>
      <c r="F199" s="54"/>
      <c r="G199" s="54"/>
      <c r="H199" s="52"/>
      <c r="I199" s="53"/>
      <c r="J199" s="53"/>
      <c r="K199" s="55"/>
      <c r="L199" s="56"/>
      <c r="M199" s="56"/>
      <c r="N199" s="57" t="str">
        <f>IF(I199="","",
IF(AND(Percentis!$I$7&gt;=B199,I199&gt;=9,M199="SIM",L199="SIM",OR(H199="Avaliação Regular",H199="Ponderação curricular")),"Excelente",
IF(AND(Percentis!$I$7&gt;=B199,I199&gt;=9,M199="SIM",H199="Ponderação curricular - DLR 17/2010/M"),"Excelente",
IF(AND(COUNTIF($N$4:N198,"Excelente")&lt;Percentis!$I$7,COUNTIF($N$4:N198,"Excelente")+COUNTIF($N$4:N198,"Muito Bom")&lt;Percentis!$J$7,I199&gt;=PERCENTILE($I$4:$I$153,0.75),OR(L199="SIM",AND(H199="Ponderação Curricular - DLR 17/2010/M",I199&gt;=9),AND(H199="Avaliação regular",H199="Ponderação Curricular",L199="SIM"))),"Excelente",
IF(AND(H199&lt;&gt;"Procedimento especial",H199&lt;&gt;"Bom administrativo",I199&gt;=8,M199="SIM",COUNTIF($N$4:N198,"Excelente")+COUNTIF($N$4:N198,"Muito Bom")&lt;Percentis!$J$7),"Muito Bom",
IF(AND(Percentis!$J$7&gt;=B199,I199&gt;=8,M199="SIM",OR(H199&lt;&gt;"Procedimento especial",H199="Bom administrativo")),"Muito Bom",
"Bom"))))))</f>
        <v/>
      </c>
      <c r="O199" s="20"/>
      <c r="Q199" s="22"/>
      <c r="R199" s="22"/>
      <c r="S199" s="22"/>
      <c r="T199" s="22"/>
      <c r="U199" s="22"/>
      <c r="V199" s="22"/>
      <c r="W199" s="22"/>
      <c r="X199" s="22"/>
      <c r="Y199" s="22"/>
      <c r="Z199" s="22"/>
      <c r="AA199" s="22"/>
      <c r="AB199" s="22"/>
      <c r="AC199" s="22"/>
      <c r="AD199" s="22"/>
      <c r="AE199" s="22"/>
      <c r="AF199" s="22"/>
      <c r="AG199" s="22"/>
      <c r="AH199" s="22"/>
      <c r="AI199" s="22"/>
      <c r="AJ199" s="22"/>
    </row>
    <row r="200" spans="2:36" s="21" customFormat="1" ht="26.25" customHeight="1" x14ac:dyDescent="0.3">
      <c r="B200" s="42">
        <v>197</v>
      </c>
      <c r="C200" s="52"/>
      <c r="D200" s="52"/>
      <c r="E200" s="53"/>
      <c r="F200" s="54"/>
      <c r="G200" s="54"/>
      <c r="H200" s="52"/>
      <c r="I200" s="53"/>
      <c r="J200" s="53"/>
      <c r="K200" s="55"/>
      <c r="L200" s="56"/>
      <c r="M200" s="56"/>
      <c r="N200" s="57" t="str">
        <f>IF(I200="","",
IF(AND(Percentis!$I$7&gt;=B200,I200&gt;=9,M200="SIM",L200="SIM",OR(H200="Avaliação Regular",H200="Ponderação curricular")),"Excelente",
IF(AND(Percentis!$I$7&gt;=B200,I200&gt;=9,M200="SIM",H200="Ponderação curricular - DLR 17/2010/M"),"Excelente",
IF(AND(COUNTIF($N$4:N199,"Excelente")&lt;Percentis!$I$7,COUNTIF($N$4:N199,"Excelente")+COUNTIF($N$4:N199,"Muito Bom")&lt;Percentis!$J$7,I200&gt;=PERCENTILE($I$4:$I$153,0.75),OR(L200="SIM",AND(H200="Ponderação Curricular - DLR 17/2010/M",I200&gt;=9),AND(H200="Avaliação regular",H200="Ponderação Curricular",L200="SIM"))),"Excelente",
IF(AND(H200&lt;&gt;"Procedimento especial",H200&lt;&gt;"Bom administrativo",I200&gt;=8,M200="SIM",COUNTIF($N$4:N199,"Excelente")+COUNTIF($N$4:N199,"Muito Bom")&lt;Percentis!$J$7),"Muito Bom",
IF(AND(Percentis!$J$7&gt;=B200,I200&gt;=8,M200="SIM",OR(H200&lt;&gt;"Procedimento especial",H200="Bom administrativo")),"Muito Bom",
"Bom"))))))</f>
        <v/>
      </c>
      <c r="O200" s="20"/>
      <c r="Q200" s="22"/>
      <c r="R200" s="22"/>
      <c r="S200" s="22"/>
      <c r="T200" s="22"/>
      <c r="U200" s="22"/>
      <c r="V200" s="22"/>
      <c r="W200" s="22"/>
      <c r="X200" s="22"/>
      <c r="Y200" s="22"/>
      <c r="Z200" s="22"/>
      <c r="AA200" s="22"/>
      <c r="AB200" s="22"/>
      <c r="AC200" s="22"/>
      <c r="AD200" s="22"/>
      <c r="AE200" s="22"/>
      <c r="AF200" s="22"/>
      <c r="AG200" s="22"/>
      <c r="AH200" s="22"/>
      <c r="AI200" s="22"/>
      <c r="AJ200" s="22"/>
    </row>
    <row r="201" spans="2:36" s="21" customFormat="1" ht="26.25" customHeight="1" x14ac:dyDescent="0.3">
      <c r="B201" s="42">
        <v>198</v>
      </c>
      <c r="C201" s="52"/>
      <c r="D201" s="52"/>
      <c r="E201" s="53"/>
      <c r="F201" s="54"/>
      <c r="G201" s="54"/>
      <c r="H201" s="52"/>
      <c r="I201" s="53"/>
      <c r="J201" s="53"/>
      <c r="K201" s="55"/>
      <c r="L201" s="56"/>
      <c r="M201" s="56"/>
      <c r="N201" s="57" t="str">
        <f>IF(I201="","",
IF(AND(Percentis!$I$7&gt;=B201,I201&gt;=9,M201="SIM",L201="SIM",OR(H201="Avaliação Regular",H201="Ponderação curricular")),"Excelente",
IF(AND(Percentis!$I$7&gt;=B201,I201&gt;=9,M201="SIM",H201="Ponderação curricular - DLR 17/2010/M"),"Excelente",
IF(AND(COUNTIF($N$4:N200,"Excelente")&lt;Percentis!$I$7,COUNTIF($N$4:N200,"Excelente")+COUNTIF($N$4:N200,"Muito Bom")&lt;Percentis!$J$7,I201&gt;=PERCENTILE($I$4:$I$153,0.75),OR(L201="SIM",AND(H201="Ponderação Curricular - DLR 17/2010/M",I201&gt;=9),AND(H201="Avaliação regular",H201="Ponderação Curricular",L201="SIM"))),"Excelente",
IF(AND(H201&lt;&gt;"Procedimento especial",H201&lt;&gt;"Bom administrativo",I201&gt;=8,M201="SIM",COUNTIF($N$4:N200,"Excelente")+COUNTIF($N$4:N200,"Muito Bom")&lt;Percentis!$J$7),"Muito Bom",
IF(AND(Percentis!$J$7&gt;=B201,I201&gt;=8,M201="SIM",OR(H201&lt;&gt;"Procedimento especial",H201="Bom administrativo")),"Muito Bom",
"Bom"))))))</f>
        <v/>
      </c>
      <c r="O201" s="20"/>
      <c r="Q201" s="22"/>
      <c r="R201" s="22"/>
      <c r="S201" s="22"/>
      <c r="T201" s="22"/>
      <c r="U201" s="22"/>
      <c r="V201" s="22"/>
      <c r="W201" s="22"/>
      <c r="X201" s="22"/>
      <c r="Y201" s="22"/>
      <c r="Z201" s="22"/>
      <c r="AA201" s="22"/>
      <c r="AB201" s="22"/>
      <c r="AC201" s="22"/>
      <c r="AD201" s="22"/>
      <c r="AE201" s="22"/>
      <c r="AF201" s="22"/>
      <c r="AG201" s="22"/>
      <c r="AH201" s="22"/>
      <c r="AI201" s="22"/>
      <c r="AJ201" s="22"/>
    </row>
    <row r="202" spans="2:36" s="21" customFormat="1" ht="26.25" customHeight="1" x14ac:dyDescent="0.3">
      <c r="B202" s="42">
        <v>199</v>
      </c>
      <c r="C202" s="52"/>
      <c r="D202" s="52"/>
      <c r="E202" s="53"/>
      <c r="F202" s="54"/>
      <c r="G202" s="54"/>
      <c r="H202" s="52"/>
      <c r="I202" s="53"/>
      <c r="J202" s="53"/>
      <c r="K202" s="55"/>
      <c r="L202" s="56"/>
      <c r="M202" s="56"/>
      <c r="N202" s="57" t="str">
        <f>IF(I202="","",
IF(AND(Percentis!$I$7&gt;=B202,I202&gt;=9,M202="SIM",L202="SIM",OR(H202="Avaliação Regular",H202="Ponderação curricular")),"Excelente",
IF(AND(Percentis!$I$7&gt;=B202,I202&gt;=9,M202="SIM",H202="Ponderação curricular - DLR 17/2010/M"),"Excelente",
IF(AND(COUNTIF($N$4:N201,"Excelente")&lt;Percentis!$I$7,COUNTIF($N$4:N201,"Excelente")+COUNTIF($N$4:N201,"Muito Bom")&lt;Percentis!$J$7,I202&gt;=PERCENTILE($I$4:$I$153,0.75),OR(L202="SIM",AND(H202="Ponderação Curricular - DLR 17/2010/M",I202&gt;=9),AND(H202="Avaliação regular",H202="Ponderação Curricular",L202="SIM"))),"Excelente",
IF(AND(H202&lt;&gt;"Procedimento especial",H202&lt;&gt;"Bom administrativo",I202&gt;=8,M202="SIM",COUNTIF($N$4:N201,"Excelente")+COUNTIF($N$4:N201,"Muito Bom")&lt;Percentis!$J$7),"Muito Bom",
IF(AND(Percentis!$J$7&gt;=B202,I202&gt;=8,M202="SIM",OR(H202&lt;&gt;"Procedimento especial",H202="Bom administrativo")),"Muito Bom",
"Bom"))))))</f>
        <v/>
      </c>
      <c r="O202" s="20"/>
      <c r="Q202" s="22"/>
      <c r="R202" s="22"/>
      <c r="S202" s="22"/>
      <c r="T202" s="22"/>
      <c r="U202" s="22"/>
      <c r="V202" s="22"/>
      <c r="W202" s="22"/>
      <c r="X202" s="22"/>
      <c r="Y202" s="22"/>
      <c r="Z202" s="22"/>
      <c r="AA202" s="22"/>
      <c r="AB202" s="22"/>
      <c r="AC202" s="22"/>
      <c r="AD202" s="22"/>
      <c r="AE202" s="22"/>
      <c r="AF202" s="22"/>
      <c r="AG202" s="22"/>
      <c r="AH202" s="22"/>
      <c r="AI202" s="22"/>
      <c r="AJ202" s="22"/>
    </row>
    <row r="203" spans="2:36" s="21" customFormat="1" ht="26.25" customHeight="1" x14ac:dyDescent="0.3">
      <c r="B203" s="42">
        <v>200</v>
      </c>
      <c r="C203" s="52"/>
      <c r="D203" s="52"/>
      <c r="E203" s="53"/>
      <c r="F203" s="54"/>
      <c r="G203" s="54"/>
      <c r="H203" s="52"/>
      <c r="I203" s="53"/>
      <c r="J203" s="53"/>
      <c r="K203" s="55"/>
      <c r="L203" s="56"/>
      <c r="M203" s="56"/>
      <c r="N203" s="57" t="str">
        <f>IF(I203="","",
IF(AND(Percentis!$I$7&gt;=B203,I203&gt;=9,M203="SIM",L203="SIM",OR(H203="Avaliação Regular",H203="Ponderação curricular")),"Excelente",
IF(AND(Percentis!$I$7&gt;=B203,I203&gt;=9,M203="SIM",H203="Ponderação curricular - DLR 17/2010/M"),"Excelente",
IF(AND(COUNTIF($N$4:N202,"Excelente")&lt;Percentis!$I$7,COUNTIF($N$4:N202,"Excelente")+COUNTIF($N$4:N202,"Muito Bom")&lt;Percentis!$J$7,I203&gt;=PERCENTILE($I$4:$I$153,0.75),OR(L203="SIM",AND(H203="Ponderação Curricular - DLR 17/2010/M",I203&gt;=9),AND(H203="Avaliação regular",H203="Ponderação Curricular",L203="SIM"))),"Excelente",
IF(AND(H203&lt;&gt;"Procedimento especial",H203&lt;&gt;"Bom administrativo",I203&gt;=8,M203="SIM",COUNTIF($N$4:N202,"Excelente")+COUNTIF($N$4:N202,"Muito Bom")&lt;Percentis!$J$7),"Muito Bom",
IF(AND(Percentis!$J$7&gt;=B203,I203&gt;=8,M203="SIM",OR(H203&lt;&gt;"Procedimento especial",H203="Bom administrativo")),"Muito Bom",
"Bom"))))))</f>
        <v/>
      </c>
      <c r="O203" s="20"/>
      <c r="Q203" s="22"/>
      <c r="R203" s="22"/>
      <c r="S203" s="22"/>
      <c r="T203" s="22"/>
      <c r="U203" s="22"/>
      <c r="V203" s="22"/>
      <c r="W203" s="22"/>
      <c r="X203" s="22"/>
      <c r="Y203" s="22"/>
      <c r="Z203" s="22"/>
      <c r="AA203" s="22"/>
      <c r="AB203" s="22"/>
      <c r="AC203" s="22"/>
      <c r="AD203" s="22"/>
      <c r="AE203" s="22"/>
      <c r="AF203" s="22"/>
      <c r="AG203" s="22"/>
      <c r="AH203" s="22"/>
      <c r="AI203" s="22"/>
      <c r="AJ203" s="22"/>
    </row>
    <row r="205" spans="2:36" ht="14.25" x14ac:dyDescent="0.3">
      <c r="B205" s="23"/>
      <c r="C205" s="32"/>
      <c r="H205" s="12"/>
    </row>
    <row r="206" spans="2:36" ht="133.9" customHeight="1" x14ac:dyDescent="0.25">
      <c r="B206" s="67" t="s">
        <v>25</v>
      </c>
      <c r="C206" s="67"/>
      <c r="D206" s="67"/>
      <c r="E206" s="67"/>
      <c r="F206" s="67"/>
      <c r="G206" s="67"/>
      <c r="H206" s="67"/>
      <c r="I206" s="67"/>
      <c r="J206" s="67"/>
      <c r="K206" s="67"/>
      <c r="L206" s="67"/>
      <c r="M206" s="67"/>
      <c r="N206" s="67"/>
      <c r="P206" s="14"/>
    </row>
    <row r="207" spans="2:36" ht="133.5" customHeight="1" x14ac:dyDescent="0.25">
      <c r="B207" s="67" t="s">
        <v>30</v>
      </c>
      <c r="C207" s="67"/>
      <c r="D207" s="67"/>
      <c r="E207" s="67"/>
      <c r="F207" s="67"/>
      <c r="G207" s="67"/>
      <c r="H207" s="67"/>
      <c r="I207" s="67"/>
      <c r="J207" s="67"/>
      <c r="K207" s="67"/>
      <c r="L207" s="67"/>
      <c r="M207" s="67"/>
      <c r="N207" s="67"/>
      <c r="P207" s="14"/>
    </row>
  </sheetData>
  <sheetProtection algorithmName="SHA-512" hashValue="4KkL897o/iggu/uOhZHCoCT+2UZW/t10WOGfQcl4EMROoxfmU27fSAB0jLM4NBOK8EwJi5N8blCvAD5bhzh3hA==" saltValue="XIh1hCNTSEZdjmV23jz4Ow==" spinCount="100000" sheet="1" objects="1" scenarios="1" sort="0"/>
  <autoFilter ref="D3:J3" xr:uid="{00000000-0009-0000-0000-000003000000}"/>
  <dataConsolidate/>
  <mergeCells count="3">
    <mergeCell ref="B1:N2"/>
    <mergeCell ref="B206:N206"/>
    <mergeCell ref="B207:N207"/>
  </mergeCells>
  <conditionalFormatting sqref="L4:L203">
    <cfRule type="expression" dxfId="1" priority="2">
      <formula>$H4="Ponderação Curricular - DLR 17/2010/M"</formula>
    </cfRule>
  </conditionalFormatting>
  <dataValidations count="8">
    <dataValidation type="decimal" allowBlank="1" showInputMessage="1" showErrorMessage="1" error="Introduzir um valor entre 1 e 10." sqref="I4:I203" xr:uid="{00000000-0002-0000-0300-000000000000}">
      <formula1>IF(H4="Bom Administrativo",6.5,0)</formula1>
      <formula2>IF(H4="Bom Administrativo",6.5,10)</formula2>
    </dataValidation>
    <dataValidation type="list" allowBlank="1" showInputMessage="1" showErrorMessage="1" error="Introduzir um valor entre 1 e 10." sqref="L4:M203" xr:uid="{00000000-0002-0000-0300-000001000000}">
      <formula1>"SIM,NÃO"</formula1>
    </dataValidation>
    <dataValidation allowBlank="1" showInputMessage="1" showErrorMessage="1" error="Introduzir um valor entre 1 e 10." sqref="K205:M205 B145 B142 B139 B136 B133 B130 B127 B124 B121 B118 B115 B112 B109 B106 B103 B100 B97 B94 B91 B88 B85 B82 B79 B76 B73 B70 B67 B64 B61 B58 B55 B52 B49 B46 B43 B40 B37 B34 B31 B28 B25 B22 B19 B16 B13 B10 B7 B151 B4 K4:K203 D4:D203 H3 H204 H208:H1048576 O208:O1048576 O1:O205 B148 N4:N203" xr:uid="{00000000-0002-0000-0300-000002000000}"/>
    <dataValidation type="textLength" operator="equal" allowBlank="1" showInputMessage="1" showErrorMessage="1" error="Introduzir um valor entre 1 e 10." sqref="C4:C203" xr:uid="{00000000-0002-0000-0300-000003000000}">
      <formula1>9</formula1>
    </dataValidation>
    <dataValidation type="list" allowBlank="1" showInputMessage="1" showErrorMessage="1" error="Introduzir um valor entre 1 e 10." sqref="H4:H203" xr:uid="{00000000-0002-0000-0300-000004000000}">
      <formula1>"Bom Administrativo,Avaliação regular,Procedimento especial,Ponderação curricular,Ponderação curricular - DLR 17/2010/M"</formula1>
    </dataValidation>
    <dataValidation type="list" allowBlank="1" showInputMessage="1" showErrorMessage="1" error="Introduzir um valor entre 1 e 10." sqref="H4:H203" xr:uid="{00000000-0002-0000-0300-000005000000}">
      <formula1>"Avaliação regular,Procedimento especial,Ponderação Curricular,Bom Administrativo,Ponderação Curricular - DLR 17/2010/M"</formula1>
    </dataValidation>
    <dataValidation type="list" allowBlank="1" showInputMessage="1" showErrorMessage="1" error="Introduzir um valor entre 1 e 10." sqref="E4:E203" xr:uid="{00000000-0002-0000-0300-000006000000}">
      <formula1>"1.º,2.º,3.º,4.º,5.º,6.º,7.º,8.º,9.º,10.º"</formula1>
    </dataValidation>
    <dataValidation type="list" allowBlank="1" showInputMessage="1" showErrorMessage="1" error="Introduzir um valor entre 1 e 10." sqref="J4:J203" xr:uid="{00000000-0002-0000-0300-000007000000}">
      <formula1>"a),b),c),d),e),f),g),h)"</formula1>
    </dataValidation>
  </dataValidations>
  <pageMargins left="0.25" right="0.25" top="0.75" bottom="0.75" header="0.3" footer="0.3"/>
  <pageSetup paperSize="9" scale="65" fitToHeight="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pageSetUpPr fitToPage="1"/>
  </sheetPr>
  <dimension ref="B1:AJ207"/>
  <sheetViews>
    <sheetView showGridLines="0" showRowColHeaders="0" zoomScaleNormal="100" workbookViewId="0">
      <selection activeCell="C4" sqref="C4"/>
    </sheetView>
  </sheetViews>
  <sheetFormatPr defaultColWidth="9.140625" defaultRowHeight="13.5" x14ac:dyDescent="0.25"/>
  <cols>
    <col min="1" max="1" width="0.7109375" style="14" customWidth="1"/>
    <col min="2" max="2" width="6.7109375" style="11" customWidth="1"/>
    <col min="3" max="3" width="13.5703125" style="31" customWidth="1"/>
    <col min="4" max="4" width="45.28515625" style="12" customWidth="1"/>
    <col min="5" max="5" width="13.85546875" style="12" bestFit="1" customWidth="1"/>
    <col min="6" max="6" width="14.85546875" style="12" customWidth="1"/>
    <col min="7" max="7" width="15.28515625" style="12" customWidth="1"/>
    <col min="8" max="8" width="27.140625" style="13" customWidth="1"/>
    <col min="9" max="9" width="12.85546875" style="13" customWidth="1"/>
    <col min="10" max="10" width="11.42578125" style="13" customWidth="1"/>
    <col min="11" max="11" width="13.5703125" style="13" bestFit="1" customWidth="1"/>
    <col min="12" max="13" width="13.5703125" style="13" customWidth="1"/>
    <col min="14" max="14" width="19.5703125" style="13" customWidth="1"/>
    <col min="15" max="15" width="1.85546875" style="14" customWidth="1"/>
    <col min="16" max="16" width="2.5703125" style="13" customWidth="1"/>
    <col min="17" max="35" width="5.42578125" style="14" customWidth="1"/>
    <col min="36" max="16384" width="9.140625" style="14"/>
  </cols>
  <sheetData>
    <row r="1" spans="2:31" ht="26.25" customHeight="1" x14ac:dyDescent="0.25">
      <c r="B1" s="68" t="s">
        <v>24</v>
      </c>
      <c r="C1" s="68"/>
      <c r="D1" s="68"/>
      <c r="E1" s="68"/>
      <c r="F1" s="68"/>
      <c r="G1" s="68"/>
      <c r="H1" s="68"/>
      <c r="I1" s="68"/>
      <c r="J1" s="68"/>
      <c r="K1" s="68"/>
      <c r="L1" s="68"/>
      <c r="M1" s="68"/>
      <c r="N1" s="68"/>
    </row>
    <row r="2" spans="2:31" ht="3.75" customHeight="1" x14ac:dyDescent="0.25">
      <c r="B2" s="69"/>
      <c r="C2" s="69"/>
      <c r="D2" s="69"/>
      <c r="E2" s="69"/>
      <c r="F2" s="69"/>
      <c r="G2" s="69"/>
      <c r="H2" s="69"/>
      <c r="I2" s="69"/>
      <c r="J2" s="69"/>
      <c r="K2" s="69"/>
      <c r="L2" s="69"/>
      <c r="M2" s="69"/>
      <c r="N2" s="69"/>
    </row>
    <row r="3" spans="2:31" s="17" customFormat="1" ht="68.25" customHeight="1" x14ac:dyDescent="0.25">
      <c r="B3" s="28" t="s">
        <v>12</v>
      </c>
      <c r="C3" s="28" t="s">
        <v>22</v>
      </c>
      <c r="D3" s="28" t="s">
        <v>11</v>
      </c>
      <c r="E3" s="28" t="s">
        <v>31</v>
      </c>
      <c r="F3" s="28" t="s">
        <v>32</v>
      </c>
      <c r="G3" s="28" t="s">
        <v>29</v>
      </c>
      <c r="H3" s="28" t="s">
        <v>17</v>
      </c>
      <c r="I3" s="28" t="s">
        <v>20</v>
      </c>
      <c r="J3" s="28" t="s">
        <v>14</v>
      </c>
      <c r="K3" s="28" t="s">
        <v>16</v>
      </c>
      <c r="L3" s="28" t="s">
        <v>19</v>
      </c>
      <c r="M3" s="43" t="s">
        <v>33</v>
      </c>
      <c r="N3" s="28" t="s">
        <v>13</v>
      </c>
      <c r="O3" s="15"/>
      <c r="P3" s="16"/>
      <c r="Q3" s="35"/>
      <c r="R3" s="35"/>
      <c r="S3" s="35"/>
      <c r="T3" s="35"/>
      <c r="U3" s="35"/>
      <c r="V3" s="35"/>
      <c r="W3" s="35"/>
      <c r="X3" s="35"/>
      <c r="Y3" s="35"/>
      <c r="Z3" s="35"/>
      <c r="AA3" s="35"/>
      <c r="AB3" s="35"/>
      <c r="AC3" s="35"/>
      <c r="AD3" s="35"/>
      <c r="AE3" s="35"/>
    </row>
    <row r="4" spans="2:31" s="22" customFormat="1" ht="26.25" customHeight="1" x14ac:dyDescent="0.3">
      <c r="B4" s="42">
        <v>1</v>
      </c>
      <c r="C4" s="52"/>
      <c r="D4" s="52"/>
      <c r="E4" s="53"/>
      <c r="F4" s="54"/>
      <c r="G4" s="54"/>
      <c r="H4" s="52"/>
      <c r="I4" s="53"/>
      <c r="J4" s="53"/>
      <c r="K4" s="55"/>
      <c r="L4" s="56"/>
      <c r="M4" s="56"/>
      <c r="N4" s="57" t="str">
        <f>IF(I4="","",
IF(AND(Percentis!$I$8&gt;=B4,I4&gt;=9,M4="SIM",L4="SIM",OR(H4="Avaliação Regular",H4="Ponderação curricular")),"Excelente",
IF(AND(Percentis!$I$8&gt;=B4,I4&gt;=9,M4="SIM",H4="Ponderação curricular - DLR 17/2010/M"),"Excelente",
IF(AND(Percentis!$J$8&gt;=B4,I4&gt;=8,M4="SIM",AND(H4&lt;&gt;"Procedimento especial",H4&lt;&gt;"Bom administrativo")),"Muito Bom",
"Bom"))))</f>
        <v/>
      </c>
      <c r="O4" s="20"/>
      <c r="P4" s="27"/>
      <c r="Q4" s="36"/>
      <c r="R4" s="36"/>
      <c r="S4" s="36"/>
      <c r="T4" s="36"/>
      <c r="U4" s="36"/>
      <c r="V4" s="36"/>
      <c r="W4" s="36"/>
      <c r="X4" s="36"/>
      <c r="Y4" s="36"/>
      <c r="Z4" s="36"/>
      <c r="AA4" s="36"/>
      <c r="AB4" s="36"/>
      <c r="AC4" s="36"/>
      <c r="AD4" s="36"/>
      <c r="AE4" s="36"/>
    </row>
    <row r="5" spans="2:31" s="22" customFormat="1" ht="26.25" customHeight="1" x14ac:dyDescent="0.3">
      <c r="B5" s="42">
        <v>2</v>
      </c>
      <c r="C5" s="52"/>
      <c r="D5" s="52"/>
      <c r="E5" s="53"/>
      <c r="F5" s="54"/>
      <c r="G5" s="54"/>
      <c r="H5" s="52"/>
      <c r="I5" s="53"/>
      <c r="J5" s="53"/>
      <c r="K5" s="55"/>
      <c r="L5" s="56"/>
      <c r="M5" s="56"/>
      <c r="N5" s="57" t="str">
        <f>IF(I5="","",
IF(AND(Percentis!$I$8&gt;=B5,I5&gt;=9,M5="SIM",L5="SIM",OR(H5="Avaliação Regular",H5="Ponderação curricular")),"Excelente",
IF(AND(Percentis!$I$8&gt;=B5,I5&gt;=9,M5="SIM",H5="Ponderação curricular - DLR 17/2010/M"),"Excelente",
IF(AND(COUNTIF($N$4:N4,"Excelente")&lt;Percentis!$I$8,COUNTIF($N$4:N4,"Excelente")+COUNTIF($N$4:N4,"Muito Bom")&lt;Percentis!$J$8,I5&gt;=PERCENTILE($I$4:$I$153,0.75),OR(L5="SIM",AND(H5="Ponderação Curricular - DLR 17/2010/M",I5&gt;=9),AND(H5="Avaliação regular",H5="Ponderação Curricular",L5="SIM"))),"Excelente",
IF(AND(H5&lt;&gt;"Procedimento especial",H5&lt;&gt;"Bom administrativo",I5&gt;=8,M5="SIM",COUNTIF($N$4:N4,"Excelente")+COUNTIF($N$4:N4,"Muito Bom")&lt;Percentis!$J$8),"Muito Bom",
IF(AND(Percentis!$J$8&gt;=B5,I5&gt;=8,M5="SIM",OR(H5&lt;&gt;"Procedimento especial",H5="Bom administrativo")),"Muito Bom",
"Bom"))))))</f>
        <v/>
      </c>
      <c r="O5" s="20"/>
      <c r="P5" s="27"/>
      <c r="Q5" s="36"/>
      <c r="R5" s="36"/>
      <c r="S5" s="36"/>
      <c r="T5" s="36"/>
      <c r="U5" s="36"/>
      <c r="V5" s="36"/>
      <c r="W5" s="36"/>
      <c r="X5" s="36"/>
      <c r="Y5" s="36"/>
      <c r="Z5" s="36"/>
      <c r="AA5" s="36"/>
      <c r="AB5" s="36"/>
      <c r="AC5" s="36"/>
      <c r="AD5" s="36"/>
      <c r="AE5" s="36"/>
    </row>
    <row r="6" spans="2:31" s="22" customFormat="1" ht="26.25" customHeight="1" x14ac:dyDescent="0.3">
      <c r="B6" s="42">
        <v>3</v>
      </c>
      <c r="C6" s="52"/>
      <c r="D6" s="52"/>
      <c r="E6" s="53"/>
      <c r="F6" s="54"/>
      <c r="G6" s="54"/>
      <c r="H6" s="52"/>
      <c r="I6" s="53"/>
      <c r="J6" s="53"/>
      <c r="K6" s="55"/>
      <c r="L6" s="56"/>
      <c r="M6" s="56"/>
      <c r="N6" s="57" t="str">
        <f>IF(I6="","",
IF(AND(Percentis!$I$8&gt;=B6,I6&gt;=9,M6="SIM",L6="SIM",OR(H6="Avaliação Regular",H6="Ponderação curricular")),"Excelente",
IF(AND(Percentis!$I$8&gt;=B6,I6&gt;=9,M6="SIM",H6="Ponderação curricular - DLR 17/2010/M"),"Excelente",
IF(AND(COUNTIF($N$4:N5,"Excelente")&lt;Percentis!$I$8,COUNTIF($N$4:N5,"Excelente")+COUNTIF($N$4:N5,"Muito Bom")&lt;Percentis!$J$8,I6&gt;=PERCENTILE($I$4:$I$153,0.75),OR(L6="SIM",AND(H6="Ponderação Curricular - DLR 17/2010/M",I6&gt;=9),AND(H6="Avaliação regular",H6="Ponderação Curricular",L6="SIM"))),"Excelente",
IF(AND(H6&lt;&gt;"Procedimento especial",H6&lt;&gt;"Bom administrativo",I6&gt;=8,M6="SIM",COUNTIF($N$4:N5,"Excelente")+COUNTIF($N$4:N5,"Muito Bom")&lt;Percentis!$J$8),"Muito Bom",
IF(AND(Percentis!$J$8&gt;=B6,I6&gt;=8,M6="SIM",OR(H6&lt;&gt;"Procedimento especial",H6="Bom administrativo")),"Muito Bom",
"Bom"))))))</f>
        <v/>
      </c>
      <c r="O6" s="20"/>
      <c r="P6" s="27"/>
      <c r="Q6" s="36"/>
      <c r="R6" s="36"/>
      <c r="S6" s="36"/>
      <c r="T6" s="36"/>
      <c r="U6" s="36"/>
      <c r="V6" s="36"/>
      <c r="W6" s="36"/>
      <c r="X6" s="36"/>
      <c r="Y6" s="36"/>
      <c r="Z6" s="36"/>
      <c r="AA6" s="36"/>
      <c r="AB6" s="36"/>
      <c r="AC6" s="36"/>
      <c r="AD6" s="36"/>
      <c r="AE6" s="36"/>
    </row>
    <row r="7" spans="2:31" s="22" customFormat="1" ht="26.25" customHeight="1" x14ac:dyDescent="0.3">
      <c r="B7" s="42">
        <v>4</v>
      </c>
      <c r="C7" s="52"/>
      <c r="D7" s="52"/>
      <c r="E7" s="53"/>
      <c r="F7" s="54"/>
      <c r="G7" s="54"/>
      <c r="H7" s="52"/>
      <c r="I7" s="53"/>
      <c r="J7" s="53"/>
      <c r="K7" s="55"/>
      <c r="L7" s="56"/>
      <c r="M7" s="56"/>
      <c r="N7" s="57" t="str">
        <f>IF(I7="","",
IF(AND(Percentis!$I$8&gt;=B7,I7&gt;=9,M7="SIM",L7="SIM",OR(H7="Avaliação Regular",H7="Ponderação curricular")),"Excelente",
IF(AND(Percentis!$I$8&gt;=B7,I7&gt;=9,M7="SIM",H7="Ponderação curricular - DLR 17/2010/M"),"Excelente",
IF(AND(COUNTIF($N$4:N6,"Excelente")&lt;Percentis!$I$8,COUNTIF($N$4:N6,"Excelente")+COUNTIF($N$4:N6,"Muito Bom")&lt;Percentis!$J$8,I7&gt;=PERCENTILE($I$4:$I$153,0.75),OR(L7="SIM",AND(H7="Ponderação Curricular - DLR 17/2010/M",I7&gt;=9),AND(H7="Avaliação regular",H7="Ponderação Curricular",L7="SIM"))),"Excelente",
IF(AND(H7&lt;&gt;"Procedimento especial",H7&lt;&gt;"Bom administrativo",I7&gt;=8,M7="SIM",COUNTIF($N$4:N6,"Excelente")+COUNTIF($N$4:N6,"Muito Bom")&lt;Percentis!$J$8),"Muito Bom",
IF(AND(Percentis!$J$8&gt;=B7,I7&gt;=8,M7="SIM",OR(H7&lt;&gt;"Procedimento especial",H7="Bom administrativo")),"Muito Bom",
"Bom"))))))</f>
        <v/>
      </c>
      <c r="O7" s="20"/>
      <c r="P7" s="27"/>
      <c r="Q7" s="36"/>
      <c r="R7" s="36"/>
      <c r="S7" s="36"/>
      <c r="T7" s="36"/>
      <c r="U7" s="36"/>
      <c r="V7" s="36"/>
      <c r="W7" s="36"/>
      <c r="X7" s="36"/>
      <c r="Y7" s="36"/>
      <c r="Z7" s="36"/>
      <c r="AA7" s="36"/>
      <c r="AB7" s="36"/>
      <c r="AC7" s="36"/>
      <c r="AD7" s="36"/>
      <c r="AE7" s="36"/>
    </row>
    <row r="8" spans="2:31" s="22" customFormat="1" ht="26.25" customHeight="1" x14ac:dyDescent="0.3">
      <c r="B8" s="42">
        <v>5</v>
      </c>
      <c r="C8" s="52"/>
      <c r="D8" s="52"/>
      <c r="E8" s="53"/>
      <c r="F8" s="54"/>
      <c r="G8" s="54"/>
      <c r="H8" s="52"/>
      <c r="I8" s="53"/>
      <c r="J8" s="53"/>
      <c r="K8" s="55"/>
      <c r="L8" s="56"/>
      <c r="M8" s="56"/>
      <c r="N8" s="57" t="str">
        <f>IF(I8="","",
IF(AND(Percentis!$I$8&gt;=B8,I8&gt;=9,M8="SIM",L8="SIM",OR(H8="Avaliação Regular",H8="Ponderação curricular")),"Excelente",
IF(AND(Percentis!$I$8&gt;=B8,I8&gt;=9,M8="SIM",H8="Ponderação curricular - DLR 17/2010/M"),"Excelente",
IF(AND(COUNTIF($N$4:N7,"Excelente")&lt;Percentis!$I$8,COUNTIF($N$4:N7,"Excelente")+COUNTIF($N$4:N7,"Muito Bom")&lt;Percentis!$J$8,I8&gt;=PERCENTILE($I$4:$I$153,0.75),OR(L8="SIM",AND(H8="Ponderação Curricular - DLR 17/2010/M",I8&gt;=9),AND(H8="Avaliação regular",H8="Ponderação Curricular",L8="SIM"))),"Excelente",
IF(AND(H8&lt;&gt;"Procedimento especial",H8&lt;&gt;"Bom administrativo",I8&gt;=8,M8="SIM",COUNTIF($N$4:N7,"Excelente")+COUNTIF($N$4:N7,"Muito Bom")&lt;Percentis!$J$8),"Muito Bom",
IF(AND(Percentis!$J$8&gt;=B8,I8&gt;=8,M8="SIM",OR(H8&lt;&gt;"Procedimento especial",H8="Bom administrativo")),"Muito Bom",
"Bom"))))))</f>
        <v/>
      </c>
      <c r="O8" s="20"/>
      <c r="P8" s="27"/>
      <c r="Q8" s="36"/>
      <c r="R8" s="36"/>
      <c r="S8" s="36"/>
      <c r="T8" s="36"/>
      <c r="U8" s="36"/>
      <c r="V8" s="36"/>
      <c r="W8" s="36"/>
      <c r="X8" s="36"/>
      <c r="Y8" s="36"/>
      <c r="Z8" s="36"/>
      <c r="AA8" s="36"/>
      <c r="AB8" s="36"/>
      <c r="AC8" s="36"/>
      <c r="AD8" s="36"/>
      <c r="AE8" s="36"/>
    </row>
    <row r="9" spans="2:31" s="22" customFormat="1" ht="26.25" customHeight="1" x14ac:dyDescent="0.3">
      <c r="B9" s="42">
        <v>6</v>
      </c>
      <c r="C9" s="52"/>
      <c r="D9" s="52"/>
      <c r="E9" s="53"/>
      <c r="F9" s="54"/>
      <c r="G9" s="54"/>
      <c r="H9" s="52"/>
      <c r="I9" s="53"/>
      <c r="J9" s="53"/>
      <c r="K9" s="55"/>
      <c r="L9" s="56"/>
      <c r="M9" s="56"/>
      <c r="N9" s="57" t="str">
        <f>IF(I9="","",
IF(AND(Percentis!$I$8&gt;=B9,I9&gt;=9,M9="SIM",L9="SIM",OR(H9="Avaliação Regular",H9="Ponderação curricular")),"Excelente",
IF(AND(Percentis!$I$8&gt;=B9,I9&gt;=9,M9="SIM",H9="Ponderação curricular - DLR 17/2010/M"),"Excelente",
IF(AND(COUNTIF($N$4:N8,"Excelente")&lt;Percentis!$I$8,COUNTIF($N$4:N8,"Excelente")+COUNTIF($N$4:N8,"Muito Bom")&lt;Percentis!$J$8,I9&gt;=PERCENTILE($I$4:$I$153,0.75),OR(L9="SIM",AND(H9="Ponderação Curricular - DLR 17/2010/M",I9&gt;=9),AND(H9="Avaliação regular",H9="Ponderação Curricular",L9="SIM"))),"Excelente",
IF(AND(H9&lt;&gt;"Procedimento especial",H9&lt;&gt;"Bom administrativo",I9&gt;=8,M9="SIM",COUNTIF($N$4:N8,"Excelente")+COUNTIF($N$4:N8,"Muito Bom")&lt;Percentis!$J$8),"Muito Bom",
IF(AND(Percentis!$J$8&gt;=B9,I9&gt;=8,M9="SIM",OR(H9&lt;&gt;"Procedimento especial",H9="Bom administrativo")),"Muito Bom",
"Bom"))))))</f>
        <v/>
      </c>
      <c r="O9" s="20"/>
      <c r="P9" s="27"/>
      <c r="Q9" s="36"/>
      <c r="R9" s="36"/>
      <c r="S9" s="36"/>
      <c r="T9" s="36"/>
      <c r="U9" s="36"/>
      <c r="V9" s="36"/>
      <c r="W9" s="36"/>
      <c r="X9" s="36"/>
      <c r="Y9" s="36"/>
      <c r="Z9" s="36"/>
      <c r="AA9" s="36"/>
      <c r="AB9" s="36"/>
      <c r="AC9" s="36"/>
      <c r="AD9" s="36"/>
      <c r="AE9" s="36"/>
    </row>
    <row r="10" spans="2:31" s="22" customFormat="1" ht="26.25" customHeight="1" x14ac:dyDescent="0.3">
      <c r="B10" s="42">
        <v>7</v>
      </c>
      <c r="C10" s="52"/>
      <c r="D10" s="52"/>
      <c r="E10" s="53"/>
      <c r="F10" s="54"/>
      <c r="G10" s="54"/>
      <c r="H10" s="52"/>
      <c r="I10" s="53"/>
      <c r="J10" s="53"/>
      <c r="K10" s="55"/>
      <c r="L10" s="56"/>
      <c r="M10" s="56"/>
      <c r="N10" s="57" t="str">
        <f>IF(I10="","",
IF(AND(Percentis!$I$8&gt;=B10,I10&gt;=9,M10="SIM",L10="SIM",OR(H10="Avaliação Regular",H10="Ponderação curricular")),"Excelente",
IF(AND(Percentis!$I$8&gt;=B10,I10&gt;=9,M10="SIM",H10="Ponderação curricular - DLR 17/2010/M"),"Excelente",
IF(AND(COUNTIF($N$4:N9,"Excelente")&lt;Percentis!$I$8,COUNTIF($N$4:N9,"Excelente")+COUNTIF($N$4:N9,"Muito Bom")&lt;Percentis!$J$8,I10&gt;=PERCENTILE($I$4:$I$153,0.75),OR(L10="SIM",AND(H10="Ponderação Curricular - DLR 17/2010/M",I10&gt;=9),AND(H10="Avaliação regular",H10="Ponderação Curricular",L10="SIM"))),"Excelente",
IF(AND(H10&lt;&gt;"Procedimento especial",H10&lt;&gt;"Bom administrativo",I10&gt;=8,M10="SIM",COUNTIF($N$4:N9,"Excelente")+COUNTIF($N$4:N9,"Muito Bom")&lt;Percentis!$J$8),"Muito Bom",
IF(AND(Percentis!$J$8&gt;=B10,I10&gt;=8,M10="SIM",OR(H10&lt;&gt;"Procedimento especial",H10="Bom administrativo")),"Muito Bom",
"Bom"))))))</f>
        <v/>
      </c>
      <c r="O10" s="20"/>
      <c r="P10" s="27"/>
      <c r="Q10" s="36"/>
      <c r="R10" s="36"/>
      <c r="S10" s="36"/>
      <c r="T10" s="36"/>
      <c r="U10" s="36"/>
      <c r="V10" s="36"/>
      <c r="W10" s="36"/>
      <c r="X10" s="36"/>
      <c r="Y10" s="36"/>
      <c r="Z10" s="36"/>
      <c r="AA10" s="36"/>
      <c r="AB10" s="36"/>
      <c r="AC10" s="36"/>
      <c r="AD10" s="36"/>
      <c r="AE10" s="36"/>
    </row>
    <row r="11" spans="2:31" s="22" customFormat="1" ht="26.25" customHeight="1" x14ac:dyDescent="0.3">
      <c r="B11" s="42">
        <v>8</v>
      </c>
      <c r="C11" s="52"/>
      <c r="D11" s="52"/>
      <c r="E11" s="53"/>
      <c r="F11" s="54"/>
      <c r="G11" s="54"/>
      <c r="H11" s="52"/>
      <c r="I11" s="53"/>
      <c r="J11" s="53"/>
      <c r="K11" s="55"/>
      <c r="L11" s="56"/>
      <c r="M11" s="56"/>
      <c r="N11" s="57" t="str">
        <f>IF(I11="","",
IF(AND(Percentis!$I$8&gt;=B11,I11&gt;=9,M11="SIM",L11="SIM",OR(H11="Avaliação Regular",H11="Ponderação curricular")),"Excelente",
IF(AND(Percentis!$I$8&gt;=B11,I11&gt;=9,M11="SIM",H11="Ponderação curricular - DLR 17/2010/M"),"Excelente",
IF(AND(COUNTIF($N$4:N10,"Excelente")&lt;Percentis!$I$8,COUNTIF($N$4:N10,"Excelente")+COUNTIF($N$4:N10,"Muito Bom")&lt;Percentis!$J$8,I11&gt;=PERCENTILE($I$4:$I$153,0.75),OR(L11="SIM",AND(H11="Ponderação Curricular - DLR 17/2010/M",I11&gt;=9),AND(H11="Avaliação regular",H11="Ponderação Curricular",L11="SIM"))),"Excelente",
IF(AND(H11&lt;&gt;"Procedimento especial",H11&lt;&gt;"Bom administrativo",I11&gt;=8,M11="SIM",COUNTIF($N$4:N10,"Excelente")+COUNTIF($N$4:N10,"Muito Bom")&lt;Percentis!$J$8),"Muito Bom",
IF(AND(Percentis!$J$8&gt;=B11,I11&gt;=8,M11="SIM",OR(H11&lt;&gt;"Procedimento especial",H11="Bom administrativo")),"Muito Bom",
"Bom"))))))</f>
        <v/>
      </c>
      <c r="O11" s="20"/>
      <c r="P11" s="27"/>
      <c r="Q11" s="36"/>
      <c r="R11" s="36"/>
      <c r="S11" s="36"/>
      <c r="T11" s="36"/>
      <c r="U11" s="36"/>
      <c r="V11" s="36"/>
      <c r="W11" s="36"/>
      <c r="X11" s="36"/>
      <c r="Y11" s="36"/>
      <c r="Z11" s="36"/>
      <c r="AA11" s="36"/>
      <c r="AB11" s="36"/>
      <c r="AC11" s="36"/>
      <c r="AD11" s="36"/>
      <c r="AE11" s="36"/>
    </row>
    <row r="12" spans="2:31" s="22" customFormat="1" ht="26.25" customHeight="1" x14ac:dyDescent="0.3">
      <c r="B12" s="42">
        <v>9</v>
      </c>
      <c r="C12" s="52"/>
      <c r="D12" s="52"/>
      <c r="E12" s="53"/>
      <c r="F12" s="54"/>
      <c r="G12" s="54"/>
      <c r="H12" s="52"/>
      <c r="I12" s="53"/>
      <c r="J12" s="53"/>
      <c r="K12" s="55"/>
      <c r="L12" s="56"/>
      <c r="M12" s="56"/>
      <c r="N12" s="57" t="str">
        <f>IF(I12="","",
IF(AND(Percentis!$I$8&gt;=B12,I12&gt;=9,M12="SIM",L12="SIM",OR(H12="Avaliação Regular",H12="Ponderação curricular")),"Excelente",
IF(AND(Percentis!$I$8&gt;=B12,I12&gt;=9,M12="SIM",H12="Ponderação curricular - DLR 17/2010/M"),"Excelente",
IF(AND(COUNTIF($N$4:N11,"Excelente")&lt;Percentis!$I$8,COUNTIF($N$4:N11,"Excelente")+COUNTIF($N$4:N11,"Muito Bom")&lt;Percentis!$J$8,I12&gt;=PERCENTILE($I$4:$I$153,0.75),OR(L12="SIM",AND(H12="Ponderação Curricular - DLR 17/2010/M",I12&gt;=9),AND(H12="Avaliação regular",H12="Ponderação Curricular",L12="SIM"))),"Excelente",
IF(AND(H12&lt;&gt;"Procedimento especial",H12&lt;&gt;"Bom administrativo",I12&gt;=8,M12="SIM",COUNTIF($N$4:N11,"Excelente")+COUNTIF($N$4:N11,"Muito Bom")&lt;Percentis!$J$8),"Muito Bom",
IF(AND(Percentis!$J$8&gt;=B12,I12&gt;=8,M12="SIM",OR(H12&lt;&gt;"Procedimento especial",H12="Bom administrativo")),"Muito Bom",
"Bom"))))))</f>
        <v/>
      </c>
      <c r="O12" s="20"/>
      <c r="P12" s="27"/>
      <c r="Q12" s="36"/>
      <c r="R12" s="36"/>
      <c r="S12" s="36"/>
      <c r="T12" s="36"/>
      <c r="U12" s="36"/>
      <c r="V12" s="36"/>
      <c r="W12" s="36"/>
      <c r="X12" s="36"/>
      <c r="Y12" s="36"/>
      <c r="Z12" s="36"/>
      <c r="AA12" s="36"/>
      <c r="AB12" s="36"/>
      <c r="AC12" s="36"/>
      <c r="AD12" s="36"/>
      <c r="AE12" s="36"/>
    </row>
    <row r="13" spans="2:31" s="22" customFormat="1" ht="26.25" customHeight="1" x14ac:dyDescent="0.3">
      <c r="B13" s="42">
        <v>10</v>
      </c>
      <c r="C13" s="52"/>
      <c r="D13" s="52"/>
      <c r="E13" s="53"/>
      <c r="F13" s="54"/>
      <c r="G13" s="54"/>
      <c r="H13" s="52"/>
      <c r="I13" s="53"/>
      <c r="J13" s="53"/>
      <c r="K13" s="55"/>
      <c r="L13" s="56"/>
      <c r="M13" s="56"/>
      <c r="N13" s="57" t="str">
        <f>IF(I13="","",
IF(AND(Percentis!$I$8&gt;=B13,I13&gt;=9,M13="SIM",L13="SIM",OR(H13="Avaliação Regular",H13="Ponderação curricular")),"Excelente",
IF(AND(Percentis!$I$8&gt;=B13,I13&gt;=9,M13="SIM",H13="Ponderação curricular - DLR 17/2010/M"),"Excelente",
IF(AND(COUNTIF($N$4:N12,"Excelente")&lt;Percentis!$I$8,COUNTIF($N$4:N12,"Excelente")+COUNTIF($N$4:N12,"Muito Bom")&lt;Percentis!$J$8,I13&gt;=PERCENTILE($I$4:$I$153,0.75),OR(L13="SIM",AND(H13="Ponderação Curricular - DLR 17/2010/M",I13&gt;=9),AND(H13="Avaliação regular",H13="Ponderação Curricular",L13="SIM"))),"Excelente",
IF(AND(H13&lt;&gt;"Procedimento especial",H13&lt;&gt;"Bom administrativo",I13&gt;=8,M13="SIM",COUNTIF($N$4:N12,"Excelente")+COUNTIF($N$4:N12,"Muito Bom")&lt;Percentis!$J$8),"Muito Bom",
IF(AND(Percentis!$J$8&gt;=B13,I13&gt;=8,M13="SIM",OR(H13&lt;&gt;"Procedimento especial",H13="Bom administrativo")),"Muito Bom",
"Bom"))))))</f>
        <v/>
      </c>
      <c r="O13" s="20"/>
      <c r="P13" s="27"/>
      <c r="Q13" s="36"/>
      <c r="R13" s="36"/>
      <c r="S13" s="36"/>
      <c r="T13" s="36"/>
      <c r="U13" s="36"/>
      <c r="V13" s="36"/>
      <c r="W13" s="36"/>
      <c r="X13" s="36"/>
      <c r="Y13" s="36"/>
      <c r="Z13" s="36"/>
      <c r="AA13" s="36"/>
      <c r="AB13" s="36"/>
      <c r="AC13" s="36"/>
      <c r="AD13" s="36"/>
      <c r="AE13" s="36"/>
    </row>
    <row r="14" spans="2:31" s="22" customFormat="1" ht="26.25" customHeight="1" x14ac:dyDescent="0.3">
      <c r="B14" s="42">
        <v>11</v>
      </c>
      <c r="C14" s="52"/>
      <c r="D14" s="52"/>
      <c r="E14" s="53"/>
      <c r="F14" s="54"/>
      <c r="G14" s="54"/>
      <c r="H14" s="52"/>
      <c r="I14" s="53"/>
      <c r="J14" s="53"/>
      <c r="K14" s="55"/>
      <c r="L14" s="56"/>
      <c r="M14" s="56"/>
      <c r="N14" s="57" t="str">
        <f>IF(I14="","",
IF(AND(Percentis!$I$8&gt;=B14,I14&gt;=9,M14="SIM",L14="SIM",OR(H14="Avaliação Regular",H14="Ponderação curricular")),"Excelente",
IF(AND(Percentis!$I$8&gt;=B14,I14&gt;=9,M14="SIM",H14="Ponderação curricular - DLR 17/2010/M"),"Excelente",
IF(AND(COUNTIF($N$4:N13,"Excelente")&lt;Percentis!$I$8,COUNTIF($N$4:N13,"Excelente")+COUNTIF($N$4:N13,"Muito Bom")&lt;Percentis!$J$8,I14&gt;=PERCENTILE($I$4:$I$153,0.75),OR(L14="SIM",AND(H14="Ponderação Curricular - DLR 17/2010/M",I14&gt;=9),AND(H14="Avaliação regular",H14="Ponderação Curricular",L14="SIM"))),"Excelente",
IF(AND(H14&lt;&gt;"Procedimento especial",H14&lt;&gt;"Bom administrativo",I14&gt;=8,M14="SIM",COUNTIF($N$4:N13,"Excelente")+COUNTIF($N$4:N13,"Muito Bom")&lt;Percentis!$J$8),"Muito Bom",
IF(AND(Percentis!$J$8&gt;=B14,I14&gt;=8,M14="SIM",OR(H14&lt;&gt;"Procedimento especial",H14="Bom administrativo")),"Muito Bom",
"Bom"))))))</f>
        <v/>
      </c>
      <c r="O14" s="20"/>
      <c r="P14" s="21"/>
      <c r="Q14" s="36"/>
      <c r="R14" s="36"/>
      <c r="S14" s="36"/>
      <c r="T14" s="36"/>
      <c r="U14" s="36"/>
      <c r="V14" s="36"/>
      <c r="W14" s="36"/>
      <c r="X14" s="36"/>
      <c r="Y14" s="36"/>
      <c r="Z14" s="36"/>
      <c r="AA14" s="36"/>
      <c r="AB14" s="36"/>
      <c r="AC14" s="36"/>
      <c r="AD14" s="36"/>
      <c r="AE14" s="36"/>
    </row>
    <row r="15" spans="2:31" s="22" customFormat="1" ht="26.25" customHeight="1" x14ac:dyDescent="0.3">
      <c r="B15" s="42">
        <v>12</v>
      </c>
      <c r="C15" s="52"/>
      <c r="D15" s="52"/>
      <c r="E15" s="53"/>
      <c r="F15" s="54"/>
      <c r="G15" s="54"/>
      <c r="H15" s="52"/>
      <c r="I15" s="53"/>
      <c r="J15" s="53"/>
      <c r="K15" s="55"/>
      <c r="L15" s="56"/>
      <c r="M15" s="56"/>
      <c r="N15" s="57" t="str">
        <f>IF(I15="","",
IF(AND(Percentis!$I$8&gt;=B15,I15&gt;=9,M15="SIM",L15="SIM",OR(H15="Avaliação Regular",H15="Ponderação curricular")),"Excelente",
IF(AND(Percentis!$I$8&gt;=B15,I15&gt;=9,M15="SIM",H15="Ponderação curricular - DLR 17/2010/M"),"Excelente",
IF(AND(COUNTIF($N$4:N14,"Excelente")&lt;Percentis!$I$8,COUNTIF($N$4:N14,"Excelente")+COUNTIF($N$4:N14,"Muito Bom")&lt;Percentis!$J$8,I15&gt;=PERCENTILE($I$4:$I$153,0.75),OR(L15="SIM",AND(H15="Ponderação Curricular - DLR 17/2010/M",I15&gt;=9),AND(H15="Avaliação regular",H15="Ponderação Curricular",L15="SIM"))),"Excelente",
IF(AND(H15&lt;&gt;"Procedimento especial",H15&lt;&gt;"Bom administrativo",I15&gt;=8,M15="SIM",COUNTIF($N$4:N14,"Excelente")+COUNTIF($N$4:N14,"Muito Bom")&lt;Percentis!$J$8),"Muito Bom",
IF(AND(Percentis!$J$8&gt;=B15,I15&gt;=8,M15="SIM",OR(H15&lt;&gt;"Procedimento especial",H15="Bom administrativo")),"Muito Bom",
"Bom"))))))</f>
        <v/>
      </c>
      <c r="O15" s="20"/>
      <c r="P15" s="21"/>
      <c r="Q15" s="36"/>
      <c r="R15" s="36"/>
      <c r="S15" s="36"/>
      <c r="T15" s="36"/>
      <c r="U15" s="36"/>
      <c r="V15" s="36"/>
      <c r="W15" s="36"/>
      <c r="X15" s="36"/>
      <c r="Y15" s="36"/>
      <c r="Z15" s="36"/>
      <c r="AA15" s="36"/>
      <c r="AB15" s="36"/>
      <c r="AC15" s="36"/>
      <c r="AD15" s="36"/>
      <c r="AE15" s="36"/>
    </row>
    <row r="16" spans="2:31" s="22" customFormat="1" ht="26.25" customHeight="1" x14ac:dyDescent="0.3">
      <c r="B16" s="42">
        <v>13</v>
      </c>
      <c r="C16" s="52"/>
      <c r="D16" s="52"/>
      <c r="E16" s="53"/>
      <c r="F16" s="54"/>
      <c r="G16" s="54"/>
      <c r="H16" s="52"/>
      <c r="I16" s="53"/>
      <c r="J16" s="53"/>
      <c r="K16" s="55"/>
      <c r="L16" s="56"/>
      <c r="M16" s="56"/>
      <c r="N16" s="57" t="str">
        <f>IF(I16="","",
IF(AND(Percentis!$I$8&gt;=B16,I16&gt;=9,M16="SIM",L16="SIM",OR(H16="Avaliação Regular",H16="Ponderação curricular")),"Excelente",
IF(AND(Percentis!$I$8&gt;=B16,I16&gt;=9,M16="SIM",H16="Ponderação curricular - DLR 17/2010/M"),"Excelente",
IF(AND(COUNTIF($N$4:N15,"Excelente")&lt;Percentis!$I$8,COUNTIF($N$4:N15,"Excelente")+COUNTIF($N$4:N15,"Muito Bom")&lt;Percentis!$J$8,I16&gt;=PERCENTILE($I$4:$I$153,0.75),OR(L16="SIM",AND(H16="Ponderação Curricular - DLR 17/2010/M",I16&gt;=9),AND(H16="Avaliação regular",H16="Ponderação Curricular",L16="SIM"))),"Excelente",
IF(AND(H16&lt;&gt;"Procedimento especial",H16&lt;&gt;"Bom administrativo",I16&gt;=8,M16="SIM",COUNTIF($N$4:N15,"Excelente")+COUNTIF($N$4:N15,"Muito Bom")&lt;Percentis!$J$8),"Muito Bom",
IF(AND(Percentis!$J$8&gt;=B16,I16&gt;=8,M16="SIM",OR(H16&lt;&gt;"Procedimento especial",H16="Bom administrativo")),"Muito Bom",
"Bom"))))))</f>
        <v/>
      </c>
      <c r="O16" s="20"/>
      <c r="P16" s="21"/>
      <c r="Q16" s="36"/>
      <c r="R16" s="36"/>
      <c r="S16" s="36"/>
      <c r="T16" s="36"/>
      <c r="U16" s="36"/>
      <c r="V16" s="36"/>
      <c r="W16" s="36"/>
      <c r="X16" s="36"/>
      <c r="Y16" s="36"/>
      <c r="Z16" s="36"/>
      <c r="AA16" s="36"/>
      <c r="AB16" s="36"/>
      <c r="AC16" s="36"/>
      <c r="AD16" s="36"/>
      <c r="AE16" s="36"/>
    </row>
    <row r="17" spans="2:36" s="22" customFormat="1" ht="26.25" customHeight="1" x14ac:dyDescent="0.3">
      <c r="B17" s="42">
        <v>14</v>
      </c>
      <c r="C17" s="52"/>
      <c r="D17" s="52"/>
      <c r="E17" s="53"/>
      <c r="F17" s="54"/>
      <c r="G17" s="54"/>
      <c r="H17" s="52"/>
      <c r="I17" s="53"/>
      <c r="J17" s="53"/>
      <c r="K17" s="55"/>
      <c r="L17" s="56"/>
      <c r="M17" s="56"/>
      <c r="N17" s="57" t="str">
        <f>IF(I17="","",
IF(AND(Percentis!$I$8&gt;=B17,I17&gt;=9,M17="SIM",L17="SIM",OR(H17="Avaliação Regular",H17="Ponderação curricular")),"Excelente",
IF(AND(Percentis!$I$8&gt;=B17,I17&gt;=9,M17="SIM",H17="Ponderação curricular - DLR 17/2010/M"),"Excelente",
IF(AND(COUNTIF($N$4:N16,"Excelente")&lt;Percentis!$I$8,COUNTIF($N$4:N16,"Excelente")+COUNTIF($N$4:N16,"Muito Bom")&lt;Percentis!$J$8,I17&gt;=PERCENTILE($I$4:$I$153,0.75),OR(L17="SIM",AND(H17="Ponderação Curricular - DLR 17/2010/M",I17&gt;=9),AND(H17="Avaliação regular",H17="Ponderação Curricular",L17="SIM"))),"Excelente",
IF(AND(H17&lt;&gt;"Procedimento especial",H17&lt;&gt;"Bom administrativo",I17&gt;=8,M17="SIM",COUNTIF($N$4:N16,"Excelente")+COUNTIF($N$4:N16,"Muito Bom")&lt;Percentis!$J$8),"Muito Bom",
IF(AND(Percentis!$J$8&gt;=B17,I17&gt;=8,M17="SIM",OR(H17&lt;&gt;"Procedimento especial",H17="Bom administrativo")),"Muito Bom",
"Bom"))))))</f>
        <v/>
      </c>
      <c r="O17" s="20"/>
      <c r="P17" s="21"/>
      <c r="Q17" s="36"/>
      <c r="R17" s="36"/>
      <c r="S17" s="36"/>
      <c r="T17" s="36"/>
      <c r="U17" s="36"/>
      <c r="V17" s="36"/>
      <c r="W17" s="36"/>
      <c r="X17" s="36"/>
      <c r="Y17" s="36"/>
      <c r="Z17" s="36"/>
      <c r="AA17" s="36"/>
      <c r="AB17" s="36"/>
      <c r="AC17" s="36"/>
      <c r="AD17" s="36"/>
      <c r="AE17" s="36"/>
    </row>
    <row r="18" spans="2:36" s="22" customFormat="1" ht="26.25" customHeight="1" x14ac:dyDescent="0.3">
      <c r="B18" s="42">
        <v>15</v>
      </c>
      <c r="C18" s="52"/>
      <c r="D18" s="52"/>
      <c r="E18" s="53"/>
      <c r="F18" s="54"/>
      <c r="G18" s="54"/>
      <c r="H18" s="52"/>
      <c r="I18" s="53"/>
      <c r="J18" s="53"/>
      <c r="K18" s="55"/>
      <c r="L18" s="56"/>
      <c r="M18" s="56"/>
      <c r="N18" s="57" t="str">
        <f>IF(I18="","",
IF(AND(Percentis!$I$8&gt;=B18,I18&gt;=9,M18="SIM",L18="SIM",OR(H18="Avaliação Regular",H18="Ponderação curricular")),"Excelente",
IF(AND(Percentis!$I$8&gt;=B18,I18&gt;=9,M18="SIM",H18="Ponderação curricular - DLR 17/2010/M"),"Excelente",
IF(AND(COUNTIF($N$4:N17,"Excelente")&lt;Percentis!$I$8,COUNTIF($N$4:N17,"Excelente")+COUNTIF($N$4:N17,"Muito Bom")&lt;Percentis!$J$8,I18&gt;=PERCENTILE($I$4:$I$153,0.75),OR(L18="SIM",AND(H18="Ponderação Curricular - DLR 17/2010/M",I18&gt;=9),AND(H18="Avaliação regular",H18="Ponderação Curricular",L18="SIM"))),"Excelente",
IF(AND(H18&lt;&gt;"Procedimento especial",H18&lt;&gt;"Bom administrativo",I18&gt;=8,M18="SIM",COUNTIF($N$4:N17,"Excelente")+COUNTIF($N$4:N17,"Muito Bom")&lt;Percentis!$J$8),"Muito Bom",
IF(AND(Percentis!$J$8&gt;=B18,I18&gt;=8,M18="SIM",OR(H18&lt;&gt;"Procedimento especial",H18="Bom administrativo")),"Muito Bom",
"Bom"))))))</f>
        <v/>
      </c>
      <c r="O18" s="20"/>
      <c r="P18" s="21"/>
    </row>
    <row r="19" spans="2:36" s="21" customFormat="1" ht="26.25" customHeight="1" x14ac:dyDescent="0.3">
      <c r="B19" s="42">
        <v>16</v>
      </c>
      <c r="C19" s="52"/>
      <c r="D19" s="52"/>
      <c r="E19" s="53"/>
      <c r="F19" s="54"/>
      <c r="G19" s="54"/>
      <c r="H19" s="52"/>
      <c r="I19" s="53"/>
      <c r="J19" s="53"/>
      <c r="K19" s="55"/>
      <c r="L19" s="56"/>
      <c r="M19" s="56"/>
      <c r="N19" s="57" t="str">
        <f>IF(I19="","",
IF(AND(Percentis!$I$8&gt;=B19,I19&gt;=9,M19="SIM",L19="SIM",OR(H19="Avaliação Regular",H19="Ponderação curricular")),"Excelente",
IF(AND(Percentis!$I$8&gt;=B19,I19&gt;=9,M19="SIM",H19="Ponderação curricular - DLR 17/2010/M"),"Excelente",
IF(AND(COUNTIF($N$4:N18,"Excelente")&lt;Percentis!$I$8,COUNTIF($N$4:N18,"Excelente")+COUNTIF($N$4:N18,"Muito Bom")&lt;Percentis!$J$8,I19&gt;=PERCENTILE($I$4:$I$153,0.75),OR(L19="SIM",AND(H19="Ponderação Curricular - DLR 17/2010/M",I19&gt;=9),AND(H19="Avaliação regular",H19="Ponderação Curricular",L19="SIM"))),"Excelente",
IF(AND(H19&lt;&gt;"Procedimento especial",H19&lt;&gt;"Bom administrativo",I19&gt;=8,M19="SIM",COUNTIF($N$4:N18,"Excelente")+COUNTIF($N$4:N18,"Muito Bom")&lt;Percentis!$J$8),"Muito Bom",
IF(AND(Percentis!$J$8&gt;=B19,I19&gt;=8,M19="SIM",OR(H19&lt;&gt;"Procedimento especial",H19="Bom administrativo")),"Muito Bom",
"Bom"))))))</f>
        <v/>
      </c>
      <c r="O19" s="20"/>
      <c r="Q19" s="22"/>
      <c r="R19" s="22"/>
      <c r="S19" s="22"/>
      <c r="T19" s="22"/>
      <c r="U19" s="22"/>
      <c r="V19" s="22"/>
      <c r="W19" s="22"/>
      <c r="X19" s="22"/>
      <c r="Y19" s="22"/>
      <c r="Z19" s="22"/>
      <c r="AA19" s="22"/>
      <c r="AB19" s="22"/>
      <c r="AC19" s="22"/>
      <c r="AD19" s="22"/>
      <c r="AE19" s="22"/>
      <c r="AF19" s="22"/>
      <c r="AG19" s="22"/>
      <c r="AH19" s="22"/>
      <c r="AI19" s="22"/>
      <c r="AJ19" s="22"/>
    </row>
    <row r="20" spans="2:36" s="21" customFormat="1" ht="26.25" customHeight="1" x14ac:dyDescent="0.3">
      <c r="B20" s="42">
        <v>17</v>
      </c>
      <c r="C20" s="52"/>
      <c r="D20" s="52"/>
      <c r="E20" s="53"/>
      <c r="F20" s="54"/>
      <c r="G20" s="54"/>
      <c r="H20" s="52"/>
      <c r="I20" s="53"/>
      <c r="J20" s="53"/>
      <c r="K20" s="55"/>
      <c r="L20" s="56"/>
      <c r="M20" s="56"/>
      <c r="N20" s="57" t="str">
        <f>IF(I20="","",
IF(AND(Percentis!$I$8&gt;=B20,I20&gt;=9,M20="SIM",L20="SIM",OR(H20="Avaliação Regular",H20="Ponderação curricular")),"Excelente",
IF(AND(Percentis!$I$8&gt;=B20,I20&gt;=9,M20="SIM",H20="Ponderação curricular - DLR 17/2010/M"),"Excelente",
IF(AND(COUNTIF($N$4:N19,"Excelente")&lt;Percentis!$I$8,COUNTIF($N$4:N19,"Excelente")+COUNTIF($N$4:N19,"Muito Bom")&lt;Percentis!$J$8,I20&gt;=PERCENTILE($I$4:$I$153,0.75),OR(L20="SIM",AND(H20="Ponderação Curricular - DLR 17/2010/M",I20&gt;=9),AND(H20="Avaliação regular",H20="Ponderação Curricular",L20="SIM"))),"Excelente",
IF(AND(H20&lt;&gt;"Procedimento especial",H20&lt;&gt;"Bom administrativo",I20&gt;=8,M20="SIM",COUNTIF($N$4:N19,"Excelente")+COUNTIF($N$4:N19,"Muito Bom")&lt;Percentis!$J$8),"Muito Bom",
IF(AND(Percentis!$J$8&gt;=B20,I20&gt;=8,M20="SIM",OR(H20&lt;&gt;"Procedimento especial",H20="Bom administrativo")),"Muito Bom",
"Bom"))))))</f>
        <v/>
      </c>
      <c r="O20" s="20"/>
      <c r="Q20" s="22"/>
      <c r="R20" s="22"/>
      <c r="S20" s="22"/>
      <c r="T20" s="22"/>
      <c r="U20" s="22"/>
      <c r="V20" s="22"/>
      <c r="W20" s="22"/>
      <c r="X20" s="22"/>
      <c r="Y20" s="22"/>
      <c r="Z20" s="22"/>
      <c r="AA20" s="22"/>
      <c r="AB20" s="22"/>
      <c r="AC20" s="22"/>
      <c r="AD20" s="22"/>
      <c r="AE20" s="22"/>
      <c r="AF20" s="22"/>
      <c r="AG20" s="22"/>
      <c r="AH20" s="22"/>
      <c r="AI20" s="22"/>
      <c r="AJ20" s="22"/>
    </row>
    <row r="21" spans="2:36" s="21" customFormat="1" ht="26.25" customHeight="1" x14ac:dyDescent="0.3">
      <c r="B21" s="42">
        <v>18</v>
      </c>
      <c r="C21" s="52"/>
      <c r="D21" s="52"/>
      <c r="E21" s="53"/>
      <c r="F21" s="54"/>
      <c r="G21" s="54"/>
      <c r="H21" s="52"/>
      <c r="I21" s="53"/>
      <c r="J21" s="53"/>
      <c r="K21" s="55"/>
      <c r="L21" s="56"/>
      <c r="M21" s="56"/>
      <c r="N21" s="57" t="str">
        <f>IF(I21="","",
IF(AND(Percentis!$I$8&gt;=B21,I21&gt;=9,M21="SIM",L21="SIM",OR(H21="Avaliação Regular",H21="Ponderação curricular")),"Excelente",
IF(AND(Percentis!$I$8&gt;=B21,I21&gt;=9,M21="SIM",H21="Ponderação curricular - DLR 17/2010/M"),"Excelente",
IF(AND(COUNTIF($N$4:N20,"Excelente")&lt;Percentis!$I$8,COUNTIF($N$4:N20,"Excelente")+COUNTIF($N$4:N20,"Muito Bom")&lt;Percentis!$J$8,I21&gt;=PERCENTILE($I$4:$I$153,0.75),OR(L21="SIM",AND(H21="Ponderação Curricular - DLR 17/2010/M",I21&gt;=9),AND(H21="Avaliação regular",H21="Ponderação Curricular",L21="SIM"))),"Excelente",
IF(AND(H21&lt;&gt;"Procedimento especial",H21&lt;&gt;"Bom administrativo",I21&gt;=8,M21="SIM",COUNTIF($N$4:N20,"Excelente")+COUNTIF($N$4:N20,"Muito Bom")&lt;Percentis!$J$8),"Muito Bom",
IF(AND(Percentis!$J$8&gt;=B21,I21&gt;=8,M21="SIM",OR(H21&lt;&gt;"Procedimento especial",H21="Bom administrativo")),"Muito Bom",
"Bom"))))))</f>
        <v/>
      </c>
      <c r="O21" s="20"/>
      <c r="Q21" s="22"/>
      <c r="R21" s="22"/>
      <c r="S21" s="22"/>
      <c r="T21" s="22"/>
      <c r="U21" s="22"/>
      <c r="V21" s="22"/>
      <c r="W21" s="22"/>
      <c r="X21" s="22"/>
      <c r="Y21" s="22"/>
      <c r="Z21" s="22"/>
      <c r="AA21" s="22"/>
      <c r="AB21" s="22"/>
      <c r="AC21" s="22"/>
      <c r="AD21" s="22"/>
      <c r="AE21" s="22"/>
      <c r="AF21" s="22"/>
      <c r="AG21" s="22"/>
      <c r="AH21" s="22"/>
      <c r="AI21" s="22"/>
      <c r="AJ21" s="22"/>
    </row>
    <row r="22" spans="2:36" s="21" customFormat="1" ht="26.25" customHeight="1" x14ac:dyDescent="0.3">
      <c r="B22" s="42">
        <v>19</v>
      </c>
      <c r="C22" s="52"/>
      <c r="D22" s="52"/>
      <c r="E22" s="53"/>
      <c r="F22" s="54"/>
      <c r="G22" s="54"/>
      <c r="H22" s="52"/>
      <c r="I22" s="53"/>
      <c r="J22" s="53"/>
      <c r="K22" s="55"/>
      <c r="L22" s="56"/>
      <c r="M22" s="56"/>
      <c r="N22" s="57" t="str">
        <f>IF(I22="","",
IF(AND(Percentis!$I$8&gt;=B22,I22&gt;=9,M22="SIM",L22="SIM",OR(H22="Avaliação Regular",H22="Ponderação curricular")),"Excelente",
IF(AND(Percentis!$I$8&gt;=B22,I22&gt;=9,M22="SIM",H22="Ponderação curricular - DLR 17/2010/M"),"Excelente",
IF(AND(COUNTIF($N$4:N21,"Excelente")&lt;Percentis!$I$8,COUNTIF($N$4:N21,"Excelente")+COUNTIF($N$4:N21,"Muito Bom")&lt;Percentis!$J$8,I22&gt;=PERCENTILE($I$4:$I$153,0.75),OR(L22="SIM",AND(H22="Ponderação Curricular - DLR 17/2010/M",I22&gt;=9),AND(H22="Avaliação regular",H22="Ponderação Curricular",L22="SIM"))),"Excelente",
IF(AND(H22&lt;&gt;"Procedimento especial",H22&lt;&gt;"Bom administrativo",I22&gt;=8,M22="SIM",COUNTIF($N$4:N21,"Excelente")+COUNTIF($N$4:N21,"Muito Bom")&lt;Percentis!$J$8),"Muito Bom",
IF(AND(Percentis!$J$8&gt;=B22,I22&gt;=8,M22="SIM",OR(H22&lt;&gt;"Procedimento especial",H22="Bom administrativo")),"Muito Bom",
"Bom"))))))</f>
        <v/>
      </c>
      <c r="O22" s="20"/>
      <c r="Q22" s="22"/>
      <c r="R22" s="22"/>
      <c r="S22" s="22"/>
      <c r="T22" s="22"/>
      <c r="U22" s="22"/>
      <c r="V22" s="22"/>
      <c r="W22" s="22"/>
      <c r="X22" s="22"/>
      <c r="Y22" s="22"/>
      <c r="Z22" s="22"/>
      <c r="AA22" s="22"/>
      <c r="AB22" s="22"/>
      <c r="AC22" s="22"/>
      <c r="AD22" s="22"/>
      <c r="AE22" s="22"/>
      <c r="AF22" s="22"/>
      <c r="AG22" s="22"/>
      <c r="AH22" s="22"/>
      <c r="AI22" s="22"/>
      <c r="AJ22" s="22"/>
    </row>
    <row r="23" spans="2:36" s="21" customFormat="1" ht="26.25" customHeight="1" x14ac:dyDescent="0.3">
      <c r="B23" s="42">
        <v>20</v>
      </c>
      <c r="C23" s="52"/>
      <c r="D23" s="52"/>
      <c r="E23" s="53"/>
      <c r="F23" s="54"/>
      <c r="G23" s="54"/>
      <c r="H23" s="52"/>
      <c r="I23" s="53"/>
      <c r="J23" s="53"/>
      <c r="K23" s="55"/>
      <c r="L23" s="56"/>
      <c r="M23" s="56"/>
      <c r="N23" s="57" t="str">
        <f>IF(I23="","",
IF(AND(Percentis!$I$8&gt;=B23,I23&gt;=9,M23="SIM",L23="SIM",OR(H23="Avaliação Regular",H23="Ponderação curricular")),"Excelente",
IF(AND(Percentis!$I$8&gt;=B23,I23&gt;=9,M23="SIM",H23="Ponderação curricular - DLR 17/2010/M"),"Excelente",
IF(AND(COUNTIF($N$4:N22,"Excelente")&lt;Percentis!$I$8,COUNTIF($N$4:N22,"Excelente")+COUNTIF($N$4:N22,"Muito Bom")&lt;Percentis!$J$8,I23&gt;=PERCENTILE($I$4:$I$153,0.75),OR(L23="SIM",AND(H23="Ponderação Curricular - DLR 17/2010/M",I23&gt;=9),AND(H23="Avaliação regular",H23="Ponderação Curricular",L23="SIM"))),"Excelente",
IF(AND(H23&lt;&gt;"Procedimento especial",H23&lt;&gt;"Bom administrativo",I23&gt;=8,M23="SIM",COUNTIF($N$4:N22,"Excelente")+COUNTIF($N$4:N22,"Muito Bom")&lt;Percentis!$J$8),"Muito Bom",
IF(AND(Percentis!$J$8&gt;=B23,I23&gt;=8,M23="SIM",OR(H23&lt;&gt;"Procedimento especial",H23="Bom administrativo")),"Muito Bom",
"Bom"))))))</f>
        <v/>
      </c>
      <c r="O23" s="20"/>
      <c r="Q23" s="22"/>
      <c r="R23" s="22"/>
      <c r="S23" s="22"/>
      <c r="T23" s="22"/>
      <c r="U23" s="22"/>
      <c r="V23" s="22"/>
      <c r="W23" s="22"/>
      <c r="X23" s="22"/>
      <c r="Y23" s="22"/>
      <c r="Z23" s="22"/>
      <c r="AA23" s="22"/>
      <c r="AB23" s="22"/>
      <c r="AC23" s="22"/>
      <c r="AD23" s="22"/>
      <c r="AE23" s="22"/>
      <c r="AF23" s="22"/>
      <c r="AG23" s="22"/>
      <c r="AH23" s="22"/>
      <c r="AI23" s="22"/>
      <c r="AJ23" s="22"/>
    </row>
    <row r="24" spans="2:36" s="21" customFormat="1" ht="26.25" customHeight="1" x14ac:dyDescent="0.3">
      <c r="B24" s="42">
        <v>21</v>
      </c>
      <c r="C24" s="52"/>
      <c r="D24" s="52"/>
      <c r="E24" s="53"/>
      <c r="F24" s="54"/>
      <c r="G24" s="54"/>
      <c r="H24" s="52"/>
      <c r="I24" s="53"/>
      <c r="J24" s="53"/>
      <c r="K24" s="55"/>
      <c r="L24" s="56"/>
      <c r="M24" s="56"/>
      <c r="N24" s="57" t="str">
        <f>IF(I24="","",
IF(AND(Percentis!$I$8&gt;=B24,I24&gt;=9,M24="SIM",L24="SIM",OR(H24="Avaliação Regular",H24="Ponderação curricular")),"Excelente",
IF(AND(Percentis!$I$8&gt;=B24,I24&gt;=9,M24="SIM",H24="Ponderação curricular - DLR 17/2010/M"),"Excelente",
IF(AND(COUNTIF($N$4:N23,"Excelente")&lt;Percentis!$I$8,COUNTIF($N$4:N23,"Excelente")+COUNTIF($N$4:N23,"Muito Bom")&lt;Percentis!$J$8,I24&gt;=PERCENTILE($I$4:$I$153,0.75),OR(L24="SIM",AND(H24="Ponderação Curricular - DLR 17/2010/M",I24&gt;=9),AND(H24="Avaliação regular",H24="Ponderação Curricular",L24="SIM"))),"Excelente",
IF(AND(H24&lt;&gt;"Procedimento especial",H24&lt;&gt;"Bom administrativo",I24&gt;=8,M24="SIM",COUNTIF($N$4:N23,"Excelente")+COUNTIF($N$4:N23,"Muito Bom")&lt;Percentis!$J$8),"Muito Bom",
IF(AND(Percentis!$J$8&gt;=B24,I24&gt;=8,M24="SIM",OR(H24&lt;&gt;"Procedimento especial",H24="Bom administrativo")),"Muito Bom",
"Bom"))))))</f>
        <v/>
      </c>
      <c r="O24" s="20"/>
      <c r="Q24" s="22"/>
      <c r="R24" s="22"/>
      <c r="S24" s="22"/>
      <c r="T24" s="22"/>
      <c r="U24" s="22"/>
      <c r="V24" s="22"/>
      <c r="W24" s="22"/>
      <c r="X24" s="22"/>
      <c r="Y24" s="22"/>
      <c r="Z24" s="22"/>
      <c r="AA24" s="22"/>
      <c r="AB24" s="22"/>
      <c r="AC24" s="22"/>
      <c r="AD24" s="22"/>
      <c r="AE24" s="22"/>
      <c r="AF24" s="22"/>
      <c r="AG24" s="22"/>
      <c r="AH24" s="22"/>
      <c r="AI24" s="22"/>
      <c r="AJ24" s="22"/>
    </row>
    <row r="25" spans="2:36" s="21" customFormat="1" ht="26.25" customHeight="1" x14ac:dyDescent="0.3">
      <c r="B25" s="42">
        <v>22</v>
      </c>
      <c r="C25" s="52"/>
      <c r="D25" s="52"/>
      <c r="E25" s="53"/>
      <c r="F25" s="54"/>
      <c r="G25" s="54"/>
      <c r="H25" s="52"/>
      <c r="I25" s="53"/>
      <c r="J25" s="53"/>
      <c r="K25" s="55"/>
      <c r="L25" s="56"/>
      <c r="M25" s="56"/>
      <c r="N25" s="57" t="str">
        <f>IF(I25="","",
IF(AND(Percentis!$I$8&gt;=B25,I25&gt;=9,M25="SIM",L25="SIM",OR(H25="Avaliação Regular",H25="Ponderação curricular")),"Excelente",
IF(AND(Percentis!$I$8&gt;=B25,I25&gt;=9,M25="SIM",H25="Ponderação curricular - DLR 17/2010/M"),"Excelente",
IF(AND(COUNTIF($N$4:N24,"Excelente")&lt;Percentis!$I$8,COUNTIF($N$4:N24,"Excelente")+COUNTIF($N$4:N24,"Muito Bom")&lt;Percentis!$J$8,I25&gt;=PERCENTILE($I$4:$I$153,0.75),OR(L25="SIM",AND(H25="Ponderação Curricular - DLR 17/2010/M",I25&gt;=9),AND(H25="Avaliação regular",H25="Ponderação Curricular",L25="SIM"))),"Excelente",
IF(AND(H25&lt;&gt;"Procedimento especial",H25&lt;&gt;"Bom administrativo",I25&gt;=8,M25="SIM",COUNTIF($N$4:N24,"Excelente")+COUNTIF($N$4:N24,"Muito Bom")&lt;Percentis!$J$8),"Muito Bom",
IF(AND(Percentis!$J$8&gt;=B25,I25&gt;=8,M25="SIM",OR(H25&lt;&gt;"Procedimento especial",H25="Bom administrativo")),"Muito Bom",
"Bom"))))))</f>
        <v/>
      </c>
      <c r="O25" s="20"/>
      <c r="Q25" s="22"/>
      <c r="R25" s="22"/>
      <c r="S25" s="22"/>
      <c r="T25" s="22"/>
      <c r="U25" s="22"/>
      <c r="V25" s="22"/>
      <c r="W25" s="22"/>
      <c r="X25" s="22"/>
      <c r="Y25" s="22"/>
      <c r="Z25" s="22"/>
      <c r="AA25" s="22"/>
      <c r="AB25" s="22"/>
      <c r="AC25" s="22"/>
      <c r="AD25" s="22"/>
      <c r="AE25" s="22"/>
      <c r="AF25" s="22"/>
      <c r="AG25" s="22"/>
      <c r="AH25" s="22"/>
      <c r="AI25" s="22"/>
      <c r="AJ25" s="22"/>
    </row>
    <row r="26" spans="2:36" s="21" customFormat="1" ht="26.25" customHeight="1" x14ac:dyDescent="0.3">
      <c r="B26" s="42">
        <v>23</v>
      </c>
      <c r="C26" s="52"/>
      <c r="D26" s="52"/>
      <c r="E26" s="53"/>
      <c r="F26" s="54"/>
      <c r="G26" s="54"/>
      <c r="H26" s="52"/>
      <c r="I26" s="53"/>
      <c r="J26" s="53"/>
      <c r="K26" s="55"/>
      <c r="L26" s="56"/>
      <c r="M26" s="56"/>
      <c r="N26" s="57" t="str">
        <f>IF(I26="","",
IF(AND(Percentis!$I$8&gt;=B26,I26&gt;=9,M26="SIM",L26="SIM",OR(H26="Avaliação Regular",H26="Ponderação curricular")),"Excelente",
IF(AND(Percentis!$I$8&gt;=B26,I26&gt;=9,M26="SIM",H26="Ponderação curricular - DLR 17/2010/M"),"Excelente",
IF(AND(COUNTIF($N$4:N25,"Excelente")&lt;Percentis!$I$8,COUNTIF($N$4:N25,"Excelente")+COUNTIF($N$4:N25,"Muito Bom")&lt;Percentis!$J$8,I26&gt;=PERCENTILE($I$4:$I$153,0.75),OR(L26="SIM",AND(H26="Ponderação Curricular - DLR 17/2010/M",I26&gt;=9),AND(H26="Avaliação regular",H26="Ponderação Curricular",L26="SIM"))),"Excelente",
IF(AND(H26&lt;&gt;"Procedimento especial",H26&lt;&gt;"Bom administrativo",I26&gt;=8,M26="SIM",COUNTIF($N$4:N25,"Excelente")+COUNTIF($N$4:N25,"Muito Bom")&lt;Percentis!$J$8),"Muito Bom",
IF(AND(Percentis!$J$8&gt;=B26,I26&gt;=8,M26="SIM",OR(H26&lt;&gt;"Procedimento especial",H26="Bom administrativo")),"Muito Bom",
"Bom"))))))</f>
        <v/>
      </c>
      <c r="O26" s="20"/>
      <c r="Q26" s="22"/>
      <c r="R26" s="22"/>
      <c r="S26" s="22"/>
      <c r="T26" s="22"/>
      <c r="U26" s="22"/>
      <c r="V26" s="22"/>
      <c r="W26" s="22"/>
      <c r="X26" s="22"/>
      <c r="Y26" s="22"/>
      <c r="Z26" s="22"/>
      <c r="AA26" s="22"/>
      <c r="AB26" s="22"/>
      <c r="AC26" s="22"/>
      <c r="AD26" s="22"/>
      <c r="AE26" s="22"/>
      <c r="AF26" s="22"/>
      <c r="AG26" s="22"/>
      <c r="AH26" s="22"/>
      <c r="AI26" s="22"/>
      <c r="AJ26" s="22"/>
    </row>
    <row r="27" spans="2:36" s="21" customFormat="1" ht="26.25" customHeight="1" x14ac:dyDescent="0.3">
      <c r="B27" s="42">
        <v>24</v>
      </c>
      <c r="C27" s="52"/>
      <c r="D27" s="52"/>
      <c r="E27" s="53"/>
      <c r="F27" s="54"/>
      <c r="G27" s="54"/>
      <c r="H27" s="52"/>
      <c r="I27" s="53"/>
      <c r="J27" s="53"/>
      <c r="K27" s="55"/>
      <c r="L27" s="56"/>
      <c r="M27" s="56"/>
      <c r="N27" s="57" t="str">
        <f>IF(I27="","",
IF(AND(Percentis!$I$8&gt;=B27,I27&gt;=9,M27="SIM",L27="SIM",OR(H27="Avaliação Regular",H27="Ponderação curricular")),"Excelente",
IF(AND(Percentis!$I$8&gt;=B27,I27&gt;=9,M27="SIM",H27="Ponderação curricular - DLR 17/2010/M"),"Excelente",
IF(AND(COUNTIF($N$4:N26,"Excelente")&lt;Percentis!$I$8,COUNTIF($N$4:N26,"Excelente")+COUNTIF($N$4:N26,"Muito Bom")&lt;Percentis!$J$8,I27&gt;=PERCENTILE($I$4:$I$153,0.75),OR(L27="SIM",AND(H27="Ponderação Curricular - DLR 17/2010/M",I27&gt;=9),AND(H27="Avaliação regular",H27="Ponderação Curricular",L27="SIM"))),"Excelente",
IF(AND(H27&lt;&gt;"Procedimento especial",H27&lt;&gt;"Bom administrativo",I27&gt;=8,M27="SIM",COUNTIF($N$4:N26,"Excelente")+COUNTIF($N$4:N26,"Muito Bom")&lt;Percentis!$J$8),"Muito Bom",
IF(AND(Percentis!$J$8&gt;=B27,I27&gt;=8,M27="SIM",OR(H27&lt;&gt;"Procedimento especial",H27="Bom administrativo")),"Muito Bom",
"Bom"))))))</f>
        <v/>
      </c>
      <c r="O27" s="20"/>
      <c r="Q27" s="22"/>
      <c r="R27" s="22"/>
      <c r="S27" s="22"/>
      <c r="T27" s="22"/>
      <c r="U27" s="22"/>
      <c r="V27" s="22"/>
      <c r="W27" s="22"/>
      <c r="X27" s="22"/>
      <c r="Y27" s="22"/>
      <c r="Z27" s="22"/>
      <c r="AA27" s="22"/>
      <c r="AB27" s="22"/>
      <c r="AC27" s="22"/>
      <c r="AD27" s="22"/>
      <c r="AE27" s="22"/>
      <c r="AF27" s="22"/>
      <c r="AG27" s="22"/>
      <c r="AH27" s="22"/>
      <c r="AI27" s="22"/>
      <c r="AJ27" s="22"/>
    </row>
    <row r="28" spans="2:36" s="21" customFormat="1" ht="26.25" customHeight="1" x14ac:dyDescent="0.3">
      <c r="B28" s="42">
        <v>25</v>
      </c>
      <c r="C28" s="52"/>
      <c r="D28" s="52"/>
      <c r="E28" s="53"/>
      <c r="F28" s="54"/>
      <c r="G28" s="54"/>
      <c r="H28" s="52"/>
      <c r="I28" s="53"/>
      <c r="J28" s="53"/>
      <c r="K28" s="55"/>
      <c r="L28" s="56"/>
      <c r="M28" s="56"/>
      <c r="N28" s="57" t="str">
        <f>IF(I28="","",
IF(AND(Percentis!$I$8&gt;=B28,I28&gt;=9,M28="SIM",L28="SIM",OR(H28="Avaliação Regular",H28="Ponderação curricular")),"Excelente",
IF(AND(Percentis!$I$8&gt;=B28,I28&gt;=9,M28="SIM",H28="Ponderação curricular - DLR 17/2010/M"),"Excelente",
IF(AND(COUNTIF($N$4:N27,"Excelente")&lt;Percentis!$I$8,COUNTIF($N$4:N27,"Excelente")+COUNTIF($N$4:N27,"Muito Bom")&lt;Percentis!$J$8,I28&gt;=PERCENTILE($I$4:$I$153,0.75),OR(L28="SIM",AND(H28="Ponderação Curricular - DLR 17/2010/M",I28&gt;=9),AND(H28="Avaliação regular",H28="Ponderação Curricular",L28="SIM"))),"Excelente",
IF(AND(H28&lt;&gt;"Procedimento especial",H28&lt;&gt;"Bom administrativo",I28&gt;=8,M28="SIM",COUNTIF($N$4:N27,"Excelente")+COUNTIF($N$4:N27,"Muito Bom")&lt;Percentis!$J$8),"Muito Bom",
IF(AND(Percentis!$J$8&gt;=B28,I28&gt;=8,M28="SIM",OR(H28&lt;&gt;"Procedimento especial",H28="Bom administrativo")),"Muito Bom",
"Bom"))))))</f>
        <v/>
      </c>
      <c r="O28" s="20"/>
      <c r="Q28" s="22"/>
      <c r="R28" s="22"/>
      <c r="S28" s="22"/>
      <c r="T28" s="22"/>
      <c r="U28" s="22"/>
      <c r="V28" s="22"/>
      <c r="W28" s="22"/>
      <c r="X28" s="22"/>
      <c r="Y28" s="22"/>
      <c r="Z28" s="22"/>
      <c r="AA28" s="22"/>
      <c r="AB28" s="22"/>
      <c r="AC28" s="22"/>
      <c r="AD28" s="22"/>
      <c r="AE28" s="22"/>
      <c r="AF28" s="22"/>
      <c r="AG28" s="22"/>
      <c r="AH28" s="22"/>
      <c r="AI28" s="22"/>
      <c r="AJ28" s="22"/>
    </row>
    <row r="29" spans="2:36" s="21" customFormat="1" ht="26.25" customHeight="1" x14ac:dyDescent="0.3">
      <c r="B29" s="42">
        <v>26</v>
      </c>
      <c r="C29" s="52"/>
      <c r="D29" s="52"/>
      <c r="E29" s="53"/>
      <c r="F29" s="54"/>
      <c r="G29" s="54"/>
      <c r="H29" s="52"/>
      <c r="I29" s="53"/>
      <c r="J29" s="53"/>
      <c r="K29" s="55"/>
      <c r="L29" s="56"/>
      <c r="M29" s="56"/>
      <c r="N29" s="57" t="str">
        <f>IF(I29="","",
IF(AND(Percentis!$I$8&gt;=B29,I29&gt;=9,M29="SIM",L29="SIM",OR(H29="Avaliação Regular",H29="Ponderação curricular")),"Excelente",
IF(AND(Percentis!$I$8&gt;=B29,I29&gt;=9,M29="SIM",H29="Ponderação curricular - DLR 17/2010/M"),"Excelente",
IF(AND(COUNTIF($N$4:N28,"Excelente")&lt;Percentis!$I$8,COUNTIF($N$4:N28,"Excelente")+COUNTIF($N$4:N28,"Muito Bom")&lt;Percentis!$J$8,I29&gt;=PERCENTILE($I$4:$I$153,0.75),OR(L29="SIM",AND(H29="Ponderação Curricular - DLR 17/2010/M",I29&gt;=9),AND(H29="Avaliação regular",H29="Ponderação Curricular",L29="SIM"))),"Excelente",
IF(AND(H29&lt;&gt;"Procedimento especial",H29&lt;&gt;"Bom administrativo",I29&gt;=8,M29="SIM",COUNTIF($N$4:N28,"Excelente")+COUNTIF($N$4:N28,"Muito Bom")&lt;Percentis!$J$8),"Muito Bom",
IF(AND(Percentis!$J$8&gt;=B29,I29&gt;=8,M29="SIM",OR(H29&lt;&gt;"Procedimento especial",H29="Bom administrativo")),"Muito Bom",
"Bom"))))))</f>
        <v/>
      </c>
      <c r="O29" s="20"/>
      <c r="Q29" s="22"/>
      <c r="R29" s="22"/>
      <c r="S29" s="22"/>
      <c r="T29" s="22"/>
      <c r="U29" s="22"/>
      <c r="V29" s="22"/>
      <c r="W29" s="22"/>
      <c r="X29" s="22"/>
      <c r="Y29" s="22"/>
      <c r="Z29" s="22"/>
      <c r="AA29" s="22"/>
      <c r="AB29" s="22"/>
      <c r="AC29" s="22"/>
      <c r="AD29" s="22"/>
      <c r="AE29" s="22"/>
      <c r="AF29" s="22"/>
      <c r="AG29" s="22"/>
      <c r="AH29" s="22"/>
      <c r="AI29" s="22"/>
      <c r="AJ29" s="22"/>
    </row>
    <row r="30" spans="2:36" s="21" customFormat="1" ht="26.25" customHeight="1" x14ac:dyDescent="0.3">
      <c r="B30" s="42">
        <v>27</v>
      </c>
      <c r="C30" s="52"/>
      <c r="D30" s="52"/>
      <c r="E30" s="53"/>
      <c r="F30" s="54"/>
      <c r="G30" s="54"/>
      <c r="H30" s="52"/>
      <c r="I30" s="53"/>
      <c r="J30" s="53"/>
      <c r="K30" s="55"/>
      <c r="L30" s="56"/>
      <c r="M30" s="56"/>
      <c r="N30" s="57" t="str">
        <f>IF(I30="","",
IF(AND(Percentis!$I$8&gt;=B30,I30&gt;=9,M30="SIM",L30="SIM",OR(H30="Avaliação Regular",H30="Ponderação curricular")),"Excelente",
IF(AND(Percentis!$I$8&gt;=B30,I30&gt;=9,M30="SIM",H30="Ponderação curricular - DLR 17/2010/M"),"Excelente",
IF(AND(COUNTIF($N$4:N29,"Excelente")&lt;Percentis!$I$8,COUNTIF($N$4:N29,"Excelente")+COUNTIF($N$4:N29,"Muito Bom")&lt;Percentis!$J$8,I30&gt;=PERCENTILE($I$4:$I$153,0.75),OR(L30="SIM",AND(H30="Ponderação Curricular - DLR 17/2010/M",I30&gt;=9),AND(H30="Avaliação regular",H30="Ponderação Curricular",L30="SIM"))),"Excelente",
IF(AND(H30&lt;&gt;"Procedimento especial",H30&lt;&gt;"Bom administrativo",I30&gt;=8,M30="SIM",COUNTIF($N$4:N29,"Excelente")+COUNTIF($N$4:N29,"Muito Bom")&lt;Percentis!$J$8),"Muito Bom",
IF(AND(Percentis!$J$8&gt;=B30,I30&gt;=8,M30="SIM",OR(H30&lt;&gt;"Procedimento especial",H30="Bom administrativo")),"Muito Bom",
"Bom"))))))</f>
        <v/>
      </c>
      <c r="O30" s="20"/>
      <c r="Q30" s="22"/>
      <c r="R30" s="22"/>
      <c r="S30" s="22"/>
      <c r="T30" s="22"/>
      <c r="U30" s="22"/>
      <c r="V30" s="22"/>
      <c r="W30" s="22"/>
      <c r="X30" s="22"/>
      <c r="Y30" s="22"/>
      <c r="Z30" s="22"/>
      <c r="AA30" s="22"/>
      <c r="AB30" s="22"/>
      <c r="AC30" s="22"/>
      <c r="AD30" s="22"/>
      <c r="AE30" s="22"/>
      <c r="AF30" s="22"/>
      <c r="AG30" s="22"/>
      <c r="AH30" s="22"/>
      <c r="AI30" s="22"/>
      <c r="AJ30" s="22"/>
    </row>
    <row r="31" spans="2:36" s="21" customFormat="1" ht="26.25" customHeight="1" x14ac:dyDescent="0.3">
      <c r="B31" s="42">
        <v>28</v>
      </c>
      <c r="C31" s="52"/>
      <c r="D31" s="52"/>
      <c r="E31" s="53"/>
      <c r="F31" s="54"/>
      <c r="G31" s="54"/>
      <c r="H31" s="52"/>
      <c r="I31" s="53"/>
      <c r="J31" s="53"/>
      <c r="K31" s="55"/>
      <c r="L31" s="56"/>
      <c r="M31" s="56"/>
      <c r="N31" s="57" t="str">
        <f>IF(I31="","",
IF(AND(Percentis!$I$8&gt;=B31,I31&gt;=9,M31="SIM",L31="SIM",OR(H31="Avaliação Regular",H31="Ponderação curricular")),"Excelente",
IF(AND(Percentis!$I$8&gt;=B31,I31&gt;=9,M31="SIM",H31="Ponderação curricular - DLR 17/2010/M"),"Excelente",
IF(AND(COUNTIF($N$4:N30,"Excelente")&lt;Percentis!$I$8,COUNTIF($N$4:N30,"Excelente")+COUNTIF($N$4:N30,"Muito Bom")&lt;Percentis!$J$8,I31&gt;=PERCENTILE($I$4:$I$153,0.75),OR(L31="SIM",AND(H31="Ponderação Curricular - DLR 17/2010/M",I31&gt;=9),AND(H31="Avaliação regular",H31="Ponderação Curricular",L31="SIM"))),"Excelente",
IF(AND(H31&lt;&gt;"Procedimento especial",H31&lt;&gt;"Bom administrativo",I31&gt;=8,M31="SIM",COUNTIF($N$4:N30,"Excelente")+COUNTIF($N$4:N30,"Muito Bom")&lt;Percentis!$J$8),"Muito Bom",
IF(AND(Percentis!$J$8&gt;=B31,I31&gt;=8,M31="SIM",OR(H31&lt;&gt;"Procedimento especial",H31="Bom administrativo")),"Muito Bom",
"Bom"))))))</f>
        <v/>
      </c>
      <c r="O31" s="20"/>
      <c r="Q31" s="22"/>
      <c r="R31" s="22"/>
      <c r="S31" s="22"/>
      <c r="T31" s="22"/>
      <c r="U31" s="22"/>
      <c r="V31" s="22"/>
      <c r="W31" s="22"/>
      <c r="X31" s="22"/>
      <c r="Y31" s="22"/>
      <c r="Z31" s="22"/>
      <c r="AA31" s="22"/>
      <c r="AB31" s="22"/>
      <c r="AC31" s="22"/>
      <c r="AD31" s="22"/>
      <c r="AE31" s="22"/>
      <c r="AF31" s="22"/>
      <c r="AG31" s="22"/>
      <c r="AH31" s="22"/>
      <c r="AI31" s="22"/>
      <c r="AJ31" s="22"/>
    </row>
    <row r="32" spans="2:36" s="21" customFormat="1" ht="26.25" customHeight="1" x14ac:dyDescent="0.3">
      <c r="B32" s="42">
        <v>29</v>
      </c>
      <c r="C32" s="52"/>
      <c r="D32" s="52"/>
      <c r="E32" s="53"/>
      <c r="F32" s="54"/>
      <c r="G32" s="54"/>
      <c r="H32" s="52"/>
      <c r="I32" s="53"/>
      <c r="J32" s="53"/>
      <c r="K32" s="55"/>
      <c r="L32" s="56"/>
      <c r="M32" s="56"/>
      <c r="N32" s="57" t="str">
        <f>IF(I32="","",
IF(AND(Percentis!$I$8&gt;=B32,I32&gt;=9,M32="SIM",L32="SIM",OR(H32="Avaliação Regular",H32="Ponderação curricular")),"Excelente",
IF(AND(Percentis!$I$8&gt;=B32,I32&gt;=9,M32="SIM",H32="Ponderação curricular - DLR 17/2010/M"),"Excelente",
IF(AND(COUNTIF($N$4:N31,"Excelente")&lt;Percentis!$I$8,COUNTIF($N$4:N31,"Excelente")+COUNTIF($N$4:N31,"Muito Bom")&lt;Percentis!$J$8,I32&gt;=PERCENTILE($I$4:$I$153,0.75),OR(L32="SIM",AND(H32="Ponderação Curricular - DLR 17/2010/M",I32&gt;=9),AND(H32="Avaliação regular",H32="Ponderação Curricular",L32="SIM"))),"Excelente",
IF(AND(H32&lt;&gt;"Procedimento especial",H32&lt;&gt;"Bom administrativo",I32&gt;=8,M32="SIM",COUNTIF($N$4:N31,"Excelente")+COUNTIF($N$4:N31,"Muito Bom")&lt;Percentis!$J$8),"Muito Bom",
IF(AND(Percentis!$J$8&gt;=B32,I32&gt;=8,M32="SIM",OR(H32&lt;&gt;"Procedimento especial",H32="Bom administrativo")),"Muito Bom",
"Bom"))))))</f>
        <v/>
      </c>
      <c r="O32" s="20"/>
      <c r="Q32" s="22"/>
      <c r="R32" s="22"/>
      <c r="S32" s="22"/>
      <c r="T32" s="22"/>
      <c r="U32" s="22"/>
      <c r="V32" s="22"/>
      <c r="W32" s="22"/>
      <c r="X32" s="22"/>
      <c r="Y32" s="22"/>
      <c r="Z32" s="22"/>
      <c r="AA32" s="22"/>
      <c r="AB32" s="22"/>
      <c r="AC32" s="22"/>
      <c r="AD32" s="22"/>
      <c r="AE32" s="22"/>
      <c r="AF32" s="22"/>
      <c r="AG32" s="22"/>
      <c r="AH32" s="22"/>
      <c r="AI32" s="22"/>
      <c r="AJ32" s="22"/>
    </row>
    <row r="33" spans="2:36" s="21" customFormat="1" ht="26.25" customHeight="1" x14ac:dyDescent="0.3">
      <c r="B33" s="42">
        <v>30</v>
      </c>
      <c r="C33" s="52"/>
      <c r="D33" s="52"/>
      <c r="E33" s="53"/>
      <c r="F33" s="54"/>
      <c r="G33" s="54"/>
      <c r="H33" s="52"/>
      <c r="I33" s="53"/>
      <c r="J33" s="53"/>
      <c r="K33" s="55"/>
      <c r="L33" s="56"/>
      <c r="M33" s="56"/>
      <c r="N33" s="57" t="str">
        <f>IF(I33="","",
IF(AND(Percentis!$I$8&gt;=B33,I33&gt;=9,M33="SIM",L33="SIM",OR(H33="Avaliação Regular",H33="Ponderação curricular")),"Excelente",
IF(AND(Percentis!$I$8&gt;=B33,I33&gt;=9,M33="SIM",H33="Ponderação curricular - DLR 17/2010/M"),"Excelente",
IF(AND(COUNTIF($N$4:N32,"Excelente")&lt;Percentis!$I$8,COUNTIF($N$4:N32,"Excelente")+COUNTIF($N$4:N32,"Muito Bom")&lt;Percentis!$J$8,I33&gt;=PERCENTILE($I$4:$I$153,0.75),OR(L33="SIM",AND(H33="Ponderação Curricular - DLR 17/2010/M",I33&gt;=9),AND(H33="Avaliação regular",H33="Ponderação Curricular",L33="SIM"))),"Excelente",
IF(AND(H33&lt;&gt;"Procedimento especial",H33&lt;&gt;"Bom administrativo",I33&gt;=8,M33="SIM",COUNTIF($N$4:N32,"Excelente")+COUNTIF($N$4:N32,"Muito Bom")&lt;Percentis!$J$8),"Muito Bom",
IF(AND(Percentis!$J$8&gt;=B33,I33&gt;=8,M33="SIM",OR(H33&lt;&gt;"Procedimento especial",H33="Bom administrativo")),"Muito Bom",
"Bom"))))))</f>
        <v/>
      </c>
      <c r="O33" s="20"/>
      <c r="Q33" s="22"/>
      <c r="R33" s="22"/>
      <c r="S33" s="22"/>
      <c r="T33" s="22"/>
      <c r="U33" s="22"/>
      <c r="V33" s="22"/>
      <c r="W33" s="22"/>
      <c r="X33" s="22"/>
      <c r="Y33" s="22"/>
      <c r="Z33" s="22"/>
      <c r="AA33" s="22"/>
      <c r="AB33" s="22"/>
      <c r="AC33" s="22"/>
      <c r="AD33" s="22"/>
      <c r="AE33" s="22"/>
      <c r="AF33" s="22"/>
      <c r="AG33" s="22"/>
      <c r="AH33" s="22"/>
      <c r="AI33" s="22"/>
      <c r="AJ33" s="22"/>
    </row>
    <row r="34" spans="2:36" s="21" customFormat="1" ht="26.25" customHeight="1" x14ac:dyDescent="0.3">
      <c r="B34" s="42">
        <v>31</v>
      </c>
      <c r="C34" s="52"/>
      <c r="D34" s="52"/>
      <c r="E34" s="53"/>
      <c r="F34" s="54"/>
      <c r="G34" s="54"/>
      <c r="H34" s="52"/>
      <c r="I34" s="53"/>
      <c r="J34" s="53"/>
      <c r="K34" s="55"/>
      <c r="L34" s="56"/>
      <c r="M34" s="56"/>
      <c r="N34" s="57" t="str">
        <f>IF(I34="","",
IF(AND(Percentis!$I$8&gt;=B34,I34&gt;=9,M34="SIM",L34="SIM",OR(H34="Avaliação Regular",H34="Ponderação curricular")),"Excelente",
IF(AND(Percentis!$I$8&gt;=B34,I34&gt;=9,M34="SIM",H34="Ponderação curricular - DLR 17/2010/M"),"Excelente",
IF(AND(COUNTIF($N$4:N33,"Excelente")&lt;Percentis!$I$8,COUNTIF($N$4:N33,"Excelente")+COUNTIF($N$4:N33,"Muito Bom")&lt;Percentis!$J$8,I34&gt;=PERCENTILE($I$4:$I$153,0.75),OR(L34="SIM",AND(H34="Ponderação Curricular - DLR 17/2010/M",I34&gt;=9),AND(H34="Avaliação regular",H34="Ponderação Curricular",L34="SIM"))),"Excelente",
IF(AND(H34&lt;&gt;"Procedimento especial",H34&lt;&gt;"Bom administrativo",I34&gt;=8,M34="SIM",COUNTIF($N$4:N33,"Excelente")+COUNTIF($N$4:N33,"Muito Bom")&lt;Percentis!$J$8),"Muito Bom",
IF(AND(Percentis!$J$8&gt;=B34,I34&gt;=8,M34="SIM",OR(H34&lt;&gt;"Procedimento especial",H34="Bom administrativo")),"Muito Bom",
"Bom"))))))</f>
        <v/>
      </c>
      <c r="O34" s="20"/>
      <c r="Q34" s="22"/>
      <c r="R34" s="22"/>
      <c r="S34" s="22"/>
      <c r="T34" s="22"/>
      <c r="U34" s="22"/>
      <c r="V34" s="22"/>
      <c r="W34" s="22"/>
      <c r="X34" s="22"/>
      <c r="Y34" s="22"/>
      <c r="Z34" s="22"/>
      <c r="AA34" s="22"/>
      <c r="AB34" s="22"/>
      <c r="AC34" s="22"/>
      <c r="AD34" s="22"/>
      <c r="AE34" s="22"/>
      <c r="AF34" s="22"/>
      <c r="AG34" s="22"/>
      <c r="AH34" s="22"/>
      <c r="AI34" s="22"/>
      <c r="AJ34" s="22"/>
    </row>
    <row r="35" spans="2:36" s="21" customFormat="1" ht="26.25" customHeight="1" x14ac:dyDescent="0.3">
      <c r="B35" s="42">
        <v>32</v>
      </c>
      <c r="C35" s="52"/>
      <c r="D35" s="52"/>
      <c r="E35" s="53"/>
      <c r="F35" s="54"/>
      <c r="G35" s="54"/>
      <c r="H35" s="52"/>
      <c r="I35" s="53"/>
      <c r="J35" s="53"/>
      <c r="K35" s="55"/>
      <c r="L35" s="56"/>
      <c r="M35" s="56"/>
      <c r="N35" s="57" t="str">
        <f>IF(I35="","",
IF(AND(Percentis!$I$8&gt;=B35,I35&gt;=9,M35="SIM",L35="SIM",OR(H35="Avaliação Regular",H35="Ponderação curricular")),"Excelente",
IF(AND(Percentis!$I$8&gt;=B35,I35&gt;=9,M35="SIM",H35="Ponderação curricular - DLR 17/2010/M"),"Excelente",
IF(AND(COUNTIF($N$4:N34,"Excelente")&lt;Percentis!$I$8,COUNTIF($N$4:N34,"Excelente")+COUNTIF($N$4:N34,"Muito Bom")&lt;Percentis!$J$8,I35&gt;=PERCENTILE($I$4:$I$153,0.75),OR(L35="SIM",AND(H35="Ponderação Curricular - DLR 17/2010/M",I35&gt;=9),AND(H35="Avaliação regular",H35="Ponderação Curricular",L35="SIM"))),"Excelente",
IF(AND(H35&lt;&gt;"Procedimento especial",H35&lt;&gt;"Bom administrativo",I35&gt;=8,M35="SIM",COUNTIF($N$4:N34,"Excelente")+COUNTIF($N$4:N34,"Muito Bom")&lt;Percentis!$J$8),"Muito Bom",
IF(AND(Percentis!$J$8&gt;=B35,I35&gt;=8,M35="SIM",OR(H35&lt;&gt;"Procedimento especial",H35="Bom administrativo")),"Muito Bom",
"Bom"))))))</f>
        <v/>
      </c>
      <c r="O35" s="20"/>
      <c r="Q35" s="22"/>
      <c r="R35" s="22"/>
      <c r="S35" s="22"/>
      <c r="T35" s="22"/>
      <c r="U35" s="22"/>
      <c r="V35" s="22"/>
      <c r="W35" s="22"/>
      <c r="X35" s="22"/>
      <c r="Y35" s="22"/>
      <c r="Z35" s="22"/>
      <c r="AA35" s="22"/>
      <c r="AB35" s="22"/>
      <c r="AC35" s="22"/>
      <c r="AD35" s="22"/>
      <c r="AE35" s="22"/>
      <c r="AF35" s="22"/>
      <c r="AG35" s="22"/>
      <c r="AH35" s="22"/>
      <c r="AI35" s="22"/>
      <c r="AJ35" s="22"/>
    </row>
    <row r="36" spans="2:36" s="21" customFormat="1" ht="26.25" customHeight="1" x14ac:dyDescent="0.3">
      <c r="B36" s="42">
        <v>33</v>
      </c>
      <c r="C36" s="52"/>
      <c r="D36" s="52"/>
      <c r="E36" s="53"/>
      <c r="F36" s="54"/>
      <c r="G36" s="54"/>
      <c r="H36" s="52"/>
      <c r="I36" s="53"/>
      <c r="J36" s="53"/>
      <c r="K36" s="55"/>
      <c r="L36" s="56"/>
      <c r="M36" s="56"/>
      <c r="N36" s="57" t="str">
        <f>IF(I36="","",
IF(AND(Percentis!$I$8&gt;=B36,I36&gt;=9,M36="SIM",L36="SIM",OR(H36="Avaliação Regular",H36="Ponderação curricular")),"Excelente",
IF(AND(Percentis!$I$8&gt;=B36,I36&gt;=9,M36="SIM",H36="Ponderação curricular - DLR 17/2010/M"),"Excelente",
IF(AND(COUNTIF($N$4:N35,"Excelente")&lt;Percentis!$I$8,COUNTIF($N$4:N35,"Excelente")+COUNTIF($N$4:N35,"Muito Bom")&lt;Percentis!$J$8,I36&gt;=PERCENTILE($I$4:$I$153,0.75),OR(L36="SIM",AND(H36="Ponderação Curricular - DLR 17/2010/M",I36&gt;=9),AND(H36="Avaliação regular",H36="Ponderação Curricular",L36="SIM"))),"Excelente",
IF(AND(H36&lt;&gt;"Procedimento especial",H36&lt;&gt;"Bom administrativo",I36&gt;=8,M36="SIM",COUNTIF($N$4:N35,"Excelente")+COUNTIF($N$4:N35,"Muito Bom")&lt;Percentis!$J$8),"Muito Bom",
IF(AND(Percentis!$J$8&gt;=B36,I36&gt;=8,M36="SIM",OR(H36&lt;&gt;"Procedimento especial",H36="Bom administrativo")),"Muito Bom",
"Bom"))))))</f>
        <v/>
      </c>
      <c r="O36" s="20"/>
      <c r="Q36" s="22"/>
      <c r="R36" s="22"/>
      <c r="S36" s="22"/>
      <c r="T36" s="22"/>
      <c r="U36" s="22"/>
      <c r="V36" s="22"/>
      <c r="W36" s="22"/>
      <c r="X36" s="22"/>
      <c r="Y36" s="22"/>
      <c r="Z36" s="22"/>
      <c r="AA36" s="22"/>
      <c r="AB36" s="22"/>
      <c r="AC36" s="22"/>
      <c r="AD36" s="22"/>
      <c r="AE36" s="22"/>
      <c r="AF36" s="22"/>
      <c r="AG36" s="22"/>
      <c r="AH36" s="22"/>
      <c r="AI36" s="22"/>
      <c r="AJ36" s="22"/>
    </row>
    <row r="37" spans="2:36" s="21" customFormat="1" ht="26.25" customHeight="1" x14ac:dyDescent="0.3">
      <c r="B37" s="42">
        <v>34</v>
      </c>
      <c r="C37" s="52"/>
      <c r="D37" s="52"/>
      <c r="E37" s="53"/>
      <c r="F37" s="54"/>
      <c r="G37" s="54"/>
      <c r="H37" s="52"/>
      <c r="I37" s="53"/>
      <c r="J37" s="53"/>
      <c r="K37" s="55"/>
      <c r="L37" s="56"/>
      <c r="M37" s="56"/>
      <c r="N37" s="57" t="str">
        <f>IF(I37="","",
IF(AND(Percentis!$I$8&gt;=B37,I37&gt;=9,M37="SIM",L37="SIM",OR(H37="Avaliação Regular",H37="Ponderação curricular")),"Excelente",
IF(AND(Percentis!$I$8&gt;=B37,I37&gt;=9,M37="SIM",H37="Ponderação curricular - DLR 17/2010/M"),"Excelente",
IF(AND(COUNTIF($N$4:N36,"Excelente")&lt;Percentis!$I$8,COUNTIF($N$4:N36,"Excelente")+COUNTIF($N$4:N36,"Muito Bom")&lt;Percentis!$J$8,I37&gt;=PERCENTILE($I$4:$I$153,0.75),OR(L37="SIM",AND(H37="Ponderação Curricular - DLR 17/2010/M",I37&gt;=9),AND(H37="Avaliação regular",H37="Ponderação Curricular",L37="SIM"))),"Excelente",
IF(AND(H37&lt;&gt;"Procedimento especial",H37&lt;&gt;"Bom administrativo",I37&gt;=8,M37="SIM",COUNTIF($N$4:N36,"Excelente")+COUNTIF($N$4:N36,"Muito Bom")&lt;Percentis!$J$8),"Muito Bom",
IF(AND(Percentis!$J$8&gt;=B37,I37&gt;=8,M37="SIM",OR(H37&lt;&gt;"Procedimento especial",H37="Bom administrativo")),"Muito Bom",
"Bom"))))))</f>
        <v/>
      </c>
      <c r="O37" s="20"/>
      <c r="Q37" s="22"/>
      <c r="R37" s="22"/>
      <c r="S37" s="22"/>
      <c r="T37" s="22"/>
      <c r="U37" s="22"/>
      <c r="V37" s="22"/>
      <c r="W37" s="22"/>
      <c r="X37" s="22"/>
      <c r="Y37" s="22"/>
      <c r="Z37" s="22"/>
      <c r="AA37" s="22"/>
      <c r="AB37" s="22"/>
      <c r="AC37" s="22"/>
      <c r="AD37" s="22"/>
      <c r="AE37" s="22"/>
      <c r="AF37" s="22"/>
      <c r="AG37" s="22"/>
      <c r="AH37" s="22"/>
      <c r="AI37" s="22"/>
      <c r="AJ37" s="22"/>
    </row>
    <row r="38" spans="2:36" s="21" customFormat="1" ht="26.25" customHeight="1" x14ac:dyDescent="0.3">
      <c r="B38" s="42">
        <v>35</v>
      </c>
      <c r="C38" s="52"/>
      <c r="D38" s="52"/>
      <c r="E38" s="53"/>
      <c r="F38" s="54"/>
      <c r="G38" s="54"/>
      <c r="H38" s="52"/>
      <c r="I38" s="53"/>
      <c r="J38" s="53"/>
      <c r="K38" s="55"/>
      <c r="L38" s="56"/>
      <c r="M38" s="56"/>
      <c r="N38" s="57" t="str">
        <f>IF(I38="","",
IF(AND(Percentis!$I$8&gt;=B38,I38&gt;=9,M38="SIM",L38="SIM",OR(H38="Avaliação Regular",H38="Ponderação curricular")),"Excelente",
IF(AND(Percentis!$I$8&gt;=B38,I38&gt;=9,M38="SIM",H38="Ponderação curricular - DLR 17/2010/M"),"Excelente",
IF(AND(COUNTIF($N$4:N37,"Excelente")&lt;Percentis!$I$8,COUNTIF($N$4:N37,"Excelente")+COUNTIF($N$4:N37,"Muito Bom")&lt;Percentis!$J$8,I38&gt;=PERCENTILE($I$4:$I$153,0.75),OR(L38="SIM",AND(H38="Ponderação Curricular - DLR 17/2010/M",I38&gt;=9),AND(H38="Avaliação regular",H38="Ponderação Curricular",L38="SIM"))),"Excelente",
IF(AND(H38&lt;&gt;"Procedimento especial",H38&lt;&gt;"Bom administrativo",I38&gt;=8,M38="SIM",COUNTIF($N$4:N37,"Excelente")+COUNTIF($N$4:N37,"Muito Bom")&lt;Percentis!$J$8),"Muito Bom",
IF(AND(Percentis!$J$8&gt;=B38,I38&gt;=8,M38="SIM",OR(H38&lt;&gt;"Procedimento especial",H38="Bom administrativo")),"Muito Bom",
"Bom"))))))</f>
        <v/>
      </c>
      <c r="O38" s="20"/>
      <c r="Q38" s="22"/>
      <c r="R38" s="22"/>
      <c r="S38" s="22"/>
      <c r="T38" s="22"/>
      <c r="U38" s="22"/>
      <c r="V38" s="22"/>
      <c r="W38" s="22"/>
      <c r="X38" s="22"/>
      <c r="Y38" s="22"/>
      <c r="Z38" s="22"/>
      <c r="AA38" s="22"/>
      <c r="AB38" s="22"/>
      <c r="AC38" s="22"/>
      <c r="AD38" s="22"/>
      <c r="AE38" s="22"/>
      <c r="AF38" s="22"/>
      <c r="AG38" s="22"/>
      <c r="AH38" s="22"/>
      <c r="AI38" s="22"/>
      <c r="AJ38" s="22"/>
    </row>
    <row r="39" spans="2:36" s="21" customFormat="1" ht="26.25" customHeight="1" x14ac:dyDescent="0.3">
      <c r="B39" s="42">
        <v>36</v>
      </c>
      <c r="C39" s="52"/>
      <c r="D39" s="52"/>
      <c r="E39" s="53"/>
      <c r="F39" s="54"/>
      <c r="G39" s="54"/>
      <c r="H39" s="52"/>
      <c r="I39" s="53"/>
      <c r="J39" s="53"/>
      <c r="K39" s="55"/>
      <c r="L39" s="56"/>
      <c r="M39" s="56"/>
      <c r="N39" s="57" t="str">
        <f>IF(I39="","",
IF(AND(Percentis!$I$8&gt;=B39,I39&gt;=9,M39="SIM",L39="SIM",OR(H39="Avaliação Regular",H39="Ponderação curricular")),"Excelente",
IF(AND(Percentis!$I$8&gt;=B39,I39&gt;=9,M39="SIM",H39="Ponderação curricular - DLR 17/2010/M"),"Excelente",
IF(AND(COUNTIF($N$4:N38,"Excelente")&lt;Percentis!$I$8,COUNTIF($N$4:N38,"Excelente")+COUNTIF($N$4:N38,"Muito Bom")&lt;Percentis!$J$8,I39&gt;=PERCENTILE($I$4:$I$153,0.75),OR(L39="SIM",AND(H39="Ponderação Curricular - DLR 17/2010/M",I39&gt;=9),AND(H39="Avaliação regular",H39="Ponderação Curricular",L39="SIM"))),"Excelente",
IF(AND(H39&lt;&gt;"Procedimento especial",H39&lt;&gt;"Bom administrativo",I39&gt;=8,M39="SIM",COUNTIF($N$4:N38,"Excelente")+COUNTIF($N$4:N38,"Muito Bom")&lt;Percentis!$J$8),"Muito Bom",
IF(AND(Percentis!$J$8&gt;=B39,I39&gt;=8,M39="SIM",OR(H39&lt;&gt;"Procedimento especial",H39="Bom administrativo")),"Muito Bom",
"Bom"))))))</f>
        <v/>
      </c>
      <c r="O39" s="20"/>
      <c r="Q39" s="22"/>
      <c r="R39" s="22"/>
      <c r="S39" s="22"/>
      <c r="T39" s="22"/>
      <c r="U39" s="22"/>
      <c r="V39" s="22"/>
      <c r="W39" s="22"/>
      <c r="X39" s="22"/>
      <c r="Y39" s="22"/>
      <c r="Z39" s="22"/>
      <c r="AA39" s="22"/>
      <c r="AB39" s="22"/>
      <c r="AC39" s="22"/>
      <c r="AD39" s="22"/>
      <c r="AE39" s="22"/>
      <c r="AF39" s="22"/>
      <c r="AG39" s="22"/>
      <c r="AH39" s="22"/>
      <c r="AI39" s="22"/>
      <c r="AJ39" s="22"/>
    </row>
    <row r="40" spans="2:36" s="21" customFormat="1" ht="26.25" customHeight="1" x14ac:dyDescent="0.3">
      <c r="B40" s="42">
        <v>37</v>
      </c>
      <c r="C40" s="52"/>
      <c r="D40" s="52"/>
      <c r="E40" s="53"/>
      <c r="F40" s="54"/>
      <c r="G40" s="54"/>
      <c r="H40" s="52"/>
      <c r="I40" s="53"/>
      <c r="J40" s="53"/>
      <c r="K40" s="55"/>
      <c r="L40" s="56"/>
      <c r="M40" s="56"/>
      <c r="N40" s="57" t="str">
        <f>IF(I40="","",
IF(AND(Percentis!$I$8&gt;=B40,I40&gt;=9,M40="SIM",L40="SIM",OR(H40="Avaliação Regular",H40="Ponderação curricular")),"Excelente",
IF(AND(Percentis!$I$8&gt;=B40,I40&gt;=9,M40="SIM",H40="Ponderação curricular - DLR 17/2010/M"),"Excelente",
IF(AND(COUNTIF($N$4:N39,"Excelente")&lt;Percentis!$I$8,COUNTIF($N$4:N39,"Excelente")+COUNTIF($N$4:N39,"Muito Bom")&lt;Percentis!$J$8,I40&gt;=PERCENTILE($I$4:$I$153,0.75),OR(L40="SIM",AND(H40="Ponderação Curricular - DLR 17/2010/M",I40&gt;=9),AND(H40="Avaliação regular",H40="Ponderação Curricular",L40="SIM"))),"Excelente",
IF(AND(H40&lt;&gt;"Procedimento especial",H40&lt;&gt;"Bom administrativo",I40&gt;=8,M40="SIM",COUNTIF($N$4:N39,"Excelente")+COUNTIF($N$4:N39,"Muito Bom")&lt;Percentis!$J$8),"Muito Bom",
IF(AND(Percentis!$J$8&gt;=B40,I40&gt;=8,M40="SIM",OR(H40&lt;&gt;"Procedimento especial",H40="Bom administrativo")),"Muito Bom",
"Bom"))))))</f>
        <v/>
      </c>
      <c r="O40" s="20"/>
      <c r="Q40" s="22"/>
      <c r="R40" s="22"/>
      <c r="S40" s="22"/>
      <c r="T40" s="22"/>
      <c r="U40" s="22"/>
      <c r="V40" s="22"/>
      <c r="W40" s="22"/>
      <c r="X40" s="22"/>
      <c r="Y40" s="22"/>
      <c r="Z40" s="22"/>
      <c r="AA40" s="22"/>
      <c r="AB40" s="22"/>
      <c r="AC40" s="22"/>
      <c r="AD40" s="22"/>
      <c r="AE40" s="22"/>
      <c r="AF40" s="22"/>
      <c r="AG40" s="22"/>
      <c r="AH40" s="22"/>
      <c r="AI40" s="22"/>
      <c r="AJ40" s="22"/>
    </row>
    <row r="41" spans="2:36" s="21" customFormat="1" ht="26.25" customHeight="1" x14ac:dyDescent="0.3">
      <c r="B41" s="42">
        <v>38</v>
      </c>
      <c r="C41" s="52"/>
      <c r="D41" s="52"/>
      <c r="E41" s="53"/>
      <c r="F41" s="54"/>
      <c r="G41" s="54"/>
      <c r="H41" s="52"/>
      <c r="I41" s="53"/>
      <c r="J41" s="53"/>
      <c r="K41" s="55"/>
      <c r="L41" s="56"/>
      <c r="M41" s="56"/>
      <c r="N41" s="57" t="str">
        <f>IF(I41="","",
IF(AND(Percentis!$I$8&gt;=B41,I41&gt;=9,M41="SIM",L41="SIM",OR(H41="Avaliação Regular",H41="Ponderação curricular")),"Excelente",
IF(AND(Percentis!$I$8&gt;=B41,I41&gt;=9,M41="SIM",H41="Ponderação curricular - DLR 17/2010/M"),"Excelente",
IF(AND(COUNTIF($N$4:N40,"Excelente")&lt;Percentis!$I$8,COUNTIF($N$4:N40,"Excelente")+COUNTIF($N$4:N40,"Muito Bom")&lt;Percentis!$J$8,I41&gt;=PERCENTILE($I$4:$I$153,0.75),OR(L41="SIM",AND(H41="Ponderação Curricular - DLR 17/2010/M",I41&gt;=9),AND(H41="Avaliação regular",H41="Ponderação Curricular",L41="SIM"))),"Excelente",
IF(AND(H41&lt;&gt;"Procedimento especial",H41&lt;&gt;"Bom administrativo",I41&gt;=8,M41="SIM",COUNTIF($N$4:N40,"Excelente")+COUNTIF($N$4:N40,"Muito Bom")&lt;Percentis!$J$8),"Muito Bom",
IF(AND(Percentis!$J$8&gt;=B41,I41&gt;=8,M41="SIM",OR(H41&lt;&gt;"Procedimento especial",H41="Bom administrativo")),"Muito Bom",
"Bom"))))))</f>
        <v/>
      </c>
      <c r="O41" s="20"/>
      <c r="Q41" s="22"/>
      <c r="R41" s="22"/>
      <c r="S41" s="22"/>
      <c r="T41" s="22"/>
      <c r="U41" s="22"/>
      <c r="V41" s="22"/>
      <c r="W41" s="22"/>
      <c r="X41" s="22"/>
      <c r="Y41" s="22"/>
      <c r="Z41" s="22"/>
      <c r="AA41" s="22"/>
      <c r="AB41" s="22"/>
      <c r="AC41" s="22"/>
      <c r="AD41" s="22"/>
      <c r="AE41" s="22"/>
      <c r="AF41" s="22"/>
      <c r="AG41" s="22"/>
      <c r="AH41" s="22"/>
      <c r="AI41" s="22"/>
      <c r="AJ41" s="22"/>
    </row>
    <row r="42" spans="2:36" s="21" customFormat="1" ht="26.25" customHeight="1" x14ac:dyDescent="0.3">
      <c r="B42" s="42">
        <v>39</v>
      </c>
      <c r="C42" s="52"/>
      <c r="D42" s="52"/>
      <c r="E42" s="53"/>
      <c r="F42" s="54"/>
      <c r="G42" s="54"/>
      <c r="H42" s="52"/>
      <c r="I42" s="53"/>
      <c r="J42" s="53"/>
      <c r="K42" s="55"/>
      <c r="L42" s="56"/>
      <c r="M42" s="56"/>
      <c r="N42" s="57" t="str">
        <f>IF(I42="","",
IF(AND(Percentis!$I$8&gt;=B42,I42&gt;=9,M42="SIM",L42="SIM",OR(H42="Avaliação Regular",H42="Ponderação curricular")),"Excelente",
IF(AND(Percentis!$I$8&gt;=B42,I42&gt;=9,M42="SIM",H42="Ponderação curricular - DLR 17/2010/M"),"Excelente",
IF(AND(COUNTIF($N$4:N41,"Excelente")&lt;Percentis!$I$8,COUNTIF($N$4:N41,"Excelente")+COUNTIF($N$4:N41,"Muito Bom")&lt;Percentis!$J$8,I42&gt;=PERCENTILE($I$4:$I$153,0.75),OR(L42="SIM",AND(H42="Ponderação Curricular - DLR 17/2010/M",I42&gt;=9),AND(H42="Avaliação regular",H42="Ponderação Curricular",L42="SIM"))),"Excelente",
IF(AND(H42&lt;&gt;"Procedimento especial",H42&lt;&gt;"Bom administrativo",I42&gt;=8,M42="SIM",COUNTIF($N$4:N41,"Excelente")+COUNTIF($N$4:N41,"Muito Bom")&lt;Percentis!$J$8),"Muito Bom",
IF(AND(Percentis!$J$8&gt;=B42,I42&gt;=8,M42="SIM",OR(H42&lt;&gt;"Procedimento especial",H42="Bom administrativo")),"Muito Bom",
"Bom"))))))</f>
        <v/>
      </c>
      <c r="O42" s="20"/>
      <c r="Q42" s="22"/>
      <c r="R42" s="22"/>
      <c r="S42" s="22"/>
      <c r="T42" s="22"/>
      <c r="U42" s="22"/>
      <c r="V42" s="22"/>
      <c r="W42" s="22"/>
      <c r="X42" s="22"/>
      <c r="Y42" s="22"/>
      <c r="Z42" s="22"/>
      <c r="AA42" s="22"/>
      <c r="AB42" s="22"/>
      <c r="AC42" s="22"/>
      <c r="AD42" s="22"/>
      <c r="AE42" s="22"/>
      <c r="AF42" s="22"/>
      <c r="AG42" s="22"/>
      <c r="AH42" s="22"/>
      <c r="AI42" s="22"/>
      <c r="AJ42" s="22"/>
    </row>
    <row r="43" spans="2:36" s="21" customFormat="1" ht="26.25" customHeight="1" x14ac:dyDescent="0.3">
      <c r="B43" s="42">
        <v>40</v>
      </c>
      <c r="C43" s="52"/>
      <c r="D43" s="52"/>
      <c r="E43" s="53"/>
      <c r="F43" s="54"/>
      <c r="G43" s="54"/>
      <c r="H43" s="52"/>
      <c r="I43" s="53"/>
      <c r="J43" s="53"/>
      <c r="K43" s="55"/>
      <c r="L43" s="56"/>
      <c r="M43" s="56"/>
      <c r="N43" s="57" t="str">
        <f>IF(I43="","",
IF(AND(Percentis!$I$8&gt;=B43,I43&gt;=9,M43="SIM",L43="SIM",OR(H43="Avaliação Regular",H43="Ponderação curricular")),"Excelente",
IF(AND(Percentis!$I$8&gt;=B43,I43&gt;=9,M43="SIM",H43="Ponderação curricular - DLR 17/2010/M"),"Excelente",
IF(AND(COUNTIF($N$4:N42,"Excelente")&lt;Percentis!$I$8,COUNTIF($N$4:N42,"Excelente")+COUNTIF($N$4:N42,"Muito Bom")&lt;Percentis!$J$8,I43&gt;=PERCENTILE($I$4:$I$153,0.75),OR(L43="SIM",AND(H43="Ponderação Curricular - DLR 17/2010/M",I43&gt;=9),AND(H43="Avaliação regular",H43="Ponderação Curricular",L43="SIM"))),"Excelente",
IF(AND(H43&lt;&gt;"Procedimento especial",H43&lt;&gt;"Bom administrativo",I43&gt;=8,M43="SIM",COUNTIF($N$4:N42,"Excelente")+COUNTIF($N$4:N42,"Muito Bom")&lt;Percentis!$J$8),"Muito Bom",
IF(AND(Percentis!$J$8&gt;=B43,I43&gt;=8,M43="SIM",OR(H43&lt;&gt;"Procedimento especial",H43="Bom administrativo")),"Muito Bom",
"Bom"))))))</f>
        <v/>
      </c>
      <c r="O43" s="20"/>
      <c r="Q43" s="22"/>
      <c r="R43" s="22"/>
      <c r="S43" s="22"/>
      <c r="T43" s="22"/>
      <c r="U43" s="22"/>
      <c r="V43" s="22"/>
      <c r="W43" s="22"/>
      <c r="X43" s="22"/>
      <c r="Y43" s="22"/>
      <c r="Z43" s="22"/>
      <c r="AA43" s="22"/>
      <c r="AB43" s="22"/>
      <c r="AC43" s="22"/>
      <c r="AD43" s="22"/>
      <c r="AE43" s="22"/>
      <c r="AF43" s="22"/>
      <c r="AG43" s="22"/>
      <c r="AH43" s="22"/>
      <c r="AI43" s="22"/>
      <c r="AJ43" s="22"/>
    </row>
    <row r="44" spans="2:36" s="21" customFormat="1" ht="26.25" customHeight="1" x14ac:dyDescent="0.3">
      <c r="B44" s="42">
        <v>41</v>
      </c>
      <c r="C44" s="52"/>
      <c r="D44" s="52"/>
      <c r="E44" s="53"/>
      <c r="F44" s="54"/>
      <c r="G44" s="54"/>
      <c r="H44" s="52"/>
      <c r="I44" s="53"/>
      <c r="J44" s="53"/>
      <c r="K44" s="55"/>
      <c r="L44" s="56"/>
      <c r="M44" s="56"/>
      <c r="N44" s="57" t="str">
        <f>IF(I44="","",
IF(AND(Percentis!$I$8&gt;=B44,I44&gt;=9,M44="SIM",L44="SIM",OR(H44="Avaliação Regular",H44="Ponderação curricular")),"Excelente",
IF(AND(Percentis!$I$8&gt;=B44,I44&gt;=9,M44="SIM",H44="Ponderação curricular - DLR 17/2010/M"),"Excelente",
IF(AND(COUNTIF($N$4:N43,"Excelente")&lt;Percentis!$I$8,COUNTIF($N$4:N43,"Excelente")+COUNTIF($N$4:N43,"Muito Bom")&lt;Percentis!$J$8,I44&gt;=PERCENTILE($I$4:$I$153,0.75),OR(L44="SIM",AND(H44="Ponderação Curricular - DLR 17/2010/M",I44&gt;=9),AND(H44="Avaliação regular",H44="Ponderação Curricular",L44="SIM"))),"Excelente",
IF(AND(H44&lt;&gt;"Procedimento especial",H44&lt;&gt;"Bom administrativo",I44&gt;=8,M44="SIM",COUNTIF($N$4:N43,"Excelente")+COUNTIF($N$4:N43,"Muito Bom")&lt;Percentis!$J$8),"Muito Bom",
IF(AND(Percentis!$J$8&gt;=B44,I44&gt;=8,M44="SIM",OR(H44&lt;&gt;"Procedimento especial",H44="Bom administrativo")),"Muito Bom",
"Bom"))))))</f>
        <v/>
      </c>
      <c r="O44" s="20"/>
      <c r="Q44" s="22"/>
      <c r="R44" s="22"/>
      <c r="S44" s="22"/>
      <c r="T44" s="22"/>
      <c r="U44" s="22"/>
      <c r="V44" s="22"/>
      <c r="W44" s="22"/>
      <c r="X44" s="22"/>
      <c r="Y44" s="22"/>
      <c r="Z44" s="22"/>
      <c r="AA44" s="22"/>
      <c r="AB44" s="22"/>
      <c r="AC44" s="22"/>
      <c r="AD44" s="22"/>
      <c r="AE44" s="22"/>
      <c r="AF44" s="22"/>
      <c r="AG44" s="22"/>
      <c r="AH44" s="22"/>
      <c r="AI44" s="22"/>
      <c r="AJ44" s="22"/>
    </row>
    <row r="45" spans="2:36" s="21" customFormat="1" ht="26.25" customHeight="1" x14ac:dyDescent="0.3">
      <c r="B45" s="42">
        <v>42</v>
      </c>
      <c r="C45" s="52"/>
      <c r="D45" s="52"/>
      <c r="E45" s="53"/>
      <c r="F45" s="54"/>
      <c r="G45" s="54"/>
      <c r="H45" s="52"/>
      <c r="I45" s="53"/>
      <c r="J45" s="53"/>
      <c r="K45" s="55"/>
      <c r="L45" s="56"/>
      <c r="M45" s="56"/>
      <c r="N45" s="57" t="str">
        <f>IF(I45="","",
IF(AND(Percentis!$I$8&gt;=B45,I45&gt;=9,M45="SIM",L45="SIM",OR(H45="Avaliação Regular",H45="Ponderação curricular")),"Excelente",
IF(AND(Percentis!$I$8&gt;=B45,I45&gt;=9,M45="SIM",H45="Ponderação curricular - DLR 17/2010/M"),"Excelente",
IF(AND(COUNTIF($N$4:N44,"Excelente")&lt;Percentis!$I$8,COUNTIF($N$4:N44,"Excelente")+COUNTIF($N$4:N44,"Muito Bom")&lt;Percentis!$J$8,I45&gt;=PERCENTILE($I$4:$I$153,0.75),OR(L45="SIM",AND(H45="Ponderação Curricular - DLR 17/2010/M",I45&gt;=9),AND(H45="Avaliação regular",H45="Ponderação Curricular",L45="SIM"))),"Excelente",
IF(AND(H45&lt;&gt;"Procedimento especial",H45&lt;&gt;"Bom administrativo",I45&gt;=8,M45="SIM",COUNTIF($N$4:N44,"Excelente")+COUNTIF($N$4:N44,"Muito Bom")&lt;Percentis!$J$8),"Muito Bom",
IF(AND(Percentis!$J$8&gt;=B45,I45&gt;=8,M45="SIM",OR(H45&lt;&gt;"Procedimento especial",H45="Bom administrativo")),"Muito Bom",
"Bom"))))))</f>
        <v/>
      </c>
      <c r="O45" s="20"/>
      <c r="Q45" s="22"/>
      <c r="R45" s="22"/>
      <c r="S45" s="22"/>
      <c r="T45" s="22"/>
      <c r="U45" s="22"/>
      <c r="V45" s="22"/>
      <c r="W45" s="22"/>
      <c r="X45" s="22"/>
      <c r="Y45" s="22"/>
      <c r="Z45" s="22"/>
      <c r="AA45" s="22"/>
      <c r="AB45" s="22"/>
      <c r="AC45" s="22"/>
      <c r="AD45" s="22"/>
      <c r="AE45" s="22"/>
      <c r="AF45" s="22"/>
      <c r="AG45" s="22"/>
      <c r="AH45" s="22"/>
      <c r="AI45" s="22"/>
      <c r="AJ45" s="22"/>
    </row>
    <row r="46" spans="2:36" s="21" customFormat="1" ht="26.25" customHeight="1" x14ac:dyDescent="0.3">
      <c r="B46" s="42">
        <v>43</v>
      </c>
      <c r="C46" s="52"/>
      <c r="D46" s="52"/>
      <c r="E46" s="53"/>
      <c r="F46" s="54"/>
      <c r="G46" s="54"/>
      <c r="H46" s="52"/>
      <c r="I46" s="53"/>
      <c r="J46" s="53"/>
      <c r="K46" s="55"/>
      <c r="L46" s="56"/>
      <c r="M46" s="56"/>
      <c r="N46" s="57" t="str">
        <f>IF(I46="","",
IF(AND(Percentis!$I$8&gt;=B46,I46&gt;=9,M46="SIM",L46="SIM",OR(H46="Avaliação Regular",H46="Ponderação curricular")),"Excelente",
IF(AND(Percentis!$I$8&gt;=B46,I46&gt;=9,M46="SIM",H46="Ponderação curricular - DLR 17/2010/M"),"Excelente",
IF(AND(COUNTIF($N$4:N45,"Excelente")&lt;Percentis!$I$8,COUNTIF($N$4:N45,"Excelente")+COUNTIF($N$4:N45,"Muito Bom")&lt;Percentis!$J$8,I46&gt;=PERCENTILE($I$4:$I$153,0.75),OR(L46="SIM",AND(H46="Ponderação Curricular - DLR 17/2010/M",I46&gt;=9),AND(H46="Avaliação regular",H46="Ponderação Curricular",L46="SIM"))),"Excelente",
IF(AND(H46&lt;&gt;"Procedimento especial",H46&lt;&gt;"Bom administrativo",I46&gt;=8,M46="SIM",COUNTIF($N$4:N45,"Excelente")+COUNTIF($N$4:N45,"Muito Bom")&lt;Percentis!$J$8),"Muito Bom",
IF(AND(Percentis!$J$8&gt;=B46,I46&gt;=8,M46="SIM",OR(H46&lt;&gt;"Procedimento especial",H46="Bom administrativo")),"Muito Bom",
"Bom"))))))</f>
        <v/>
      </c>
      <c r="O46" s="20"/>
      <c r="Q46" s="22"/>
      <c r="R46" s="22"/>
      <c r="S46" s="22"/>
      <c r="T46" s="22"/>
      <c r="U46" s="22"/>
      <c r="V46" s="22"/>
      <c r="W46" s="22"/>
      <c r="X46" s="22"/>
      <c r="Y46" s="22"/>
      <c r="Z46" s="22"/>
      <c r="AA46" s="22"/>
      <c r="AB46" s="22"/>
      <c r="AC46" s="22"/>
      <c r="AD46" s="22"/>
      <c r="AE46" s="22"/>
      <c r="AF46" s="22"/>
      <c r="AG46" s="22"/>
      <c r="AH46" s="22"/>
      <c r="AI46" s="22"/>
      <c r="AJ46" s="22"/>
    </row>
    <row r="47" spans="2:36" s="21" customFormat="1" ht="26.25" customHeight="1" x14ac:dyDescent="0.3">
      <c r="B47" s="42">
        <v>44</v>
      </c>
      <c r="C47" s="52"/>
      <c r="D47" s="52"/>
      <c r="E47" s="53"/>
      <c r="F47" s="54"/>
      <c r="G47" s="54"/>
      <c r="H47" s="52"/>
      <c r="I47" s="53"/>
      <c r="J47" s="53"/>
      <c r="K47" s="55"/>
      <c r="L47" s="56"/>
      <c r="M47" s="56"/>
      <c r="N47" s="57" t="str">
        <f>IF(I47="","",
IF(AND(Percentis!$I$8&gt;=B47,I47&gt;=9,M47="SIM",L47="SIM",OR(H47="Avaliação Regular",H47="Ponderação curricular")),"Excelente",
IF(AND(Percentis!$I$8&gt;=B47,I47&gt;=9,M47="SIM",H47="Ponderação curricular - DLR 17/2010/M"),"Excelente",
IF(AND(COUNTIF($N$4:N46,"Excelente")&lt;Percentis!$I$8,COUNTIF($N$4:N46,"Excelente")+COUNTIF($N$4:N46,"Muito Bom")&lt;Percentis!$J$8,I47&gt;=PERCENTILE($I$4:$I$153,0.75),OR(L47="SIM",AND(H47="Ponderação Curricular - DLR 17/2010/M",I47&gt;=9),AND(H47="Avaliação regular",H47="Ponderação Curricular",L47="SIM"))),"Excelente",
IF(AND(H47&lt;&gt;"Procedimento especial",H47&lt;&gt;"Bom administrativo",I47&gt;=8,M47="SIM",COUNTIF($N$4:N46,"Excelente")+COUNTIF($N$4:N46,"Muito Bom")&lt;Percentis!$J$8),"Muito Bom",
IF(AND(Percentis!$J$8&gt;=B47,I47&gt;=8,M47="SIM",OR(H47&lt;&gt;"Procedimento especial",H47="Bom administrativo")),"Muito Bom",
"Bom"))))))</f>
        <v/>
      </c>
      <c r="O47" s="20"/>
      <c r="Q47" s="22"/>
      <c r="R47" s="22"/>
      <c r="S47" s="22"/>
      <c r="T47" s="22"/>
      <c r="U47" s="22"/>
      <c r="V47" s="22"/>
      <c r="W47" s="22"/>
      <c r="X47" s="22"/>
      <c r="Y47" s="22"/>
      <c r="Z47" s="22"/>
      <c r="AA47" s="22"/>
      <c r="AB47" s="22"/>
      <c r="AC47" s="22"/>
      <c r="AD47" s="22"/>
      <c r="AE47" s="22"/>
      <c r="AF47" s="22"/>
      <c r="AG47" s="22"/>
      <c r="AH47" s="22"/>
      <c r="AI47" s="22"/>
      <c r="AJ47" s="22"/>
    </row>
    <row r="48" spans="2:36" s="21" customFormat="1" ht="26.25" customHeight="1" x14ac:dyDescent="0.3">
      <c r="B48" s="42">
        <v>45</v>
      </c>
      <c r="C48" s="52"/>
      <c r="D48" s="52"/>
      <c r="E48" s="53"/>
      <c r="F48" s="54"/>
      <c r="G48" s="54"/>
      <c r="H48" s="52"/>
      <c r="I48" s="53"/>
      <c r="J48" s="53"/>
      <c r="K48" s="55"/>
      <c r="L48" s="56"/>
      <c r="M48" s="56"/>
      <c r="N48" s="57" t="str">
        <f>IF(I48="","",
IF(AND(Percentis!$I$8&gt;=B48,I48&gt;=9,M48="SIM",L48="SIM",OR(H48="Avaliação Regular",H48="Ponderação curricular")),"Excelente",
IF(AND(Percentis!$I$8&gt;=B48,I48&gt;=9,M48="SIM",H48="Ponderação curricular - DLR 17/2010/M"),"Excelente",
IF(AND(COUNTIF($N$4:N47,"Excelente")&lt;Percentis!$I$8,COUNTIF($N$4:N47,"Excelente")+COUNTIF($N$4:N47,"Muito Bom")&lt;Percentis!$J$8,I48&gt;=PERCENTILE($I$4:$I$153,0.75),OR(L48="SIM",AND(H48="Ponderação Curricular - DLR 17/2010/M",I48&gt;=9),AND(H48="Avaliação regular",H48="Ponderação Curricular",L48="SIM"))),"Excelente",
IF(AND(H48&lt;&gt;"Procedimento especial",H48&lt;&gt;"Bom administrativo",I48&gt;=8,M48="SIM",COUNTIF($N$4:N47,"Excelente")+COUNTIF($N$4:N47,"Muito Bom")&lt;Percentis!$J$8),"Muito Bom",
IF(AND(Percentis!$J$8&gt;=B48,I48&gt;=8,M48="SIM",OR(H48&lt;&gt;"Procedimento especial",H48="Bom administrativo")),"Muito Bom",
"Bom"))))))</f>
        <v/>
      </c>
      <c r="O48" s="20"/>
      <c r="Q48" s="22"/>
      <c r="R48" s="22"/>
      <c r="S48" s="22"/>
      <c r="T48" s="22"/>
      <c r="U48" s="22"/>
      <c r="V48" s="22"/>
      <c r="W48" s="22"/>
      <c r="X48" s="22"/>
      <c r="Y48" s="22"/>
      <c r="Z48" s="22"/>
      <c r="AA48" s="22"/>
      <c r="AB48" s="22"/>
      <c r="AC48" s="22"/>
      <c r="AD48" s="22"/>
      <c r="AE48" s="22"/>
      <c r="AF48" s="22"/>
      <c r="AG48" s="22"/>
      <c r="AH48" s="22"/>
      <c r="AI48" s="22"/>
      <c r="AJ48" s="22"/>
    </row>
    <row r="49" spans="2:36" s="21" customFormat="1" ht="26.25" customHeight="1" x14ac:dyDescent="0.3">
      <c r="B49" s="42">
        <v>46</v>
      </c>
      <c r="C49" s="52"/>
      <c r="D49" s="52"/>
      <c r="E49" s="53"/>
      <c r="F49" s="54"/>
      <c r="G49" s="54"/>
      <c r="H49" s="52"/>
      <c r="I49" s="53"/>
      <c r="J49" s="53"/>
      <c r="K49" s="55"/>
      <c r="L49" s="56"/>
      <c r="M49" s="56"/>
      <c r="N49" s="57" t="str">
        <f>IF(I49="","",
IF(AND(Percentis!$I$8&gt;=B49,I49&gt;=9,M49="SIM",L49="SIM",OR(H49="Avaliação Regular",H49="Ponderação curricular")),"Excelente",
IF(AND(Percentis!$I$8&gt;=B49,I49&gt;=9,M49="SIM",H49="Ponderação curricular - DLR 17/2010/M"),"Excelente",
IF(AND(COUNTIF($N$4:N48,"Excelente")&lt;Percentis!$I$8,COUNTIF($N$4:N48,"Excelente")+COUNTIF($N$4:N48,"Muito Bom")&lt;Percentis!$J$8,I49&gt;=PERCENTILE($I$4:$I$153,0.75),OR(L49="SIM",AND(H49="Ponderação Curricular - DLR 17/2010/M",I49&gt;=9),AND(H49="Avaliação regular",H49="Ponderação Curricular",L49="SIM"))),"Excelente",
IF(AND(H49&lt;&gt;"Procedimento especial",H49&lt;&gt;"Bom administrativo",I49&gt;=8,M49="SIM",COUNTIF($N$4:N48,"Excelente")+COUNTIF($N$4:N48,"Muito Bom")&lt;Percentis!$J$8),"Muito Bom",
IF(AND(Percentis!$J$8&gt;=B49,I49&gt;=8,M49="SIM",OR(H49&lt;&gt;"Procedimento especial",H49="Bom administrativo")),"Muito Bom",
"Bom"))))))</f>
        <v/>
      </c>
      <c r="O49" s="20"/>
      <c r="Q49" s="22"/>
      <c r="R49" s="22"/>
      <c r="S49" s="22"/>
      <c r="T49" s="22"/>
      <c r="U49" s="22"/>
      <c r="V49" s="22"/>
      <c r="W49" s="22"/>
      <c r="X49" s="22"/>
      <c r="Y49" s="22"/>
      <c r="Z49" s="22"/>
      <c r="AA49" s="22"/>
      <c r="AB49" s="22"/>
      <c r="AC49" s="22"/>
      <c r="AD49" s="22"/>
      <c r="AE49" s="22"/>
      <c r="AF49" s="22"/>
      <c r="AG49" s="22"/>
      <c r="AH49" s="22"/>
      <c r="AI49" s="22"/>
      <c r="AJ49" s="22"/>
    </row>
    <row r="50" spans="2:36" s="21" customFormat="1" ht="26.25" customHeight="1" x14ac:dyDescent="0.3">
      <c r="B50" s="42">
        <v>47</v>
      </c>
      <c r="C50" s="52"/>
      <c r="D50" s="52"/>
      <c r="E50" s="53"/>
      <c r="F50" s="54"/>
      <c r="G50" s="54"/>
      <c r="H50" s="52"/>
      <c r="I50" s="53"/>
      <c r="J50" s="53"/>
      <c r="K50" s="55"/>
      <c r="L50" s="56"/>
      <c r="M50" s="56"/>
      <c r="N50" s="57" t="str">
        <f>IF(I50="","",
IF(AND(Percentis!$I$8&gt;=B50,I50&gt;=9,M50="SIM",L50="SIM",OR(H50="Avaliação Regular",H50="Ponderação curricular")),"Excelente",
IF(AND(Percentis!$I$8&gt;=B50,I50&gt;=9,M50="SIM",H50="Ponderação curricular - DLR 17/2010/M"),"Excelente",
IF(AND(COUNTIF($N$4:N49,"Excelente")&lt;Percentis!$I$8,COUNTIF($N$4:N49,"Excelente")+COUNTIF($N$4:N49,"Muito Bom")&lt;Percentis!$J$8,I50&gt;=PERCENTILE($I$4:$I$153,0.75),OR(L50="SIM",AND(H50="Ponderação Curricular - DLR 17/2010/M",I50&gt;=9),AND(H50="Avaliação regular",H50="Ponderação Curricular",L50="SIM"))),"Excelente",
IF(AND(H50&lt;&gt;"Procedimento especial",H50&lt;&gt;"Bom administrativo",I50&gt;=8,M50="SIM",COUNTIF($N$4:N49,"Excelente")+COUNTIF($N$4:N49,"Muito Bom")&lt;Percentis!$J$8),"Muito Bom",
IF(AND(Percentis!$J$8&gt;=B50,I50&gt;=8,M50="SIM",OR(H50&lt;&gt;"Procedimento especial",H50="Bom administrativo")),"Muito Bom",
"Bom"))))))</f>
        <v/>
      </c>
      <c r="O50" s="20"/>
      <c r="Q50" s="22"/>
      <c r="R50" s="22"/>
      <c r="S50" s="22"/>
      <c r="T50" s="22"/>
      <c r="U50" s="22"/>
      <c r="V50" s="22"/>
      <c r="W50" s="22"/>
      <c r="X50" s="22"/>
      <c r="Y50" s="22"/>
      <c r="Z50" s="22"/>
      <c r="AA50" s="22"/>
      <c r="AB50" s="22"/>
      <c r="AC50" s="22"/>
      <c r="AD50" s="22"/>
      <c r="AE50" s="22"/>
      <c r="AF50" s="22"/>
      <c r="AG50" s="22"/>
      <c r="AH50" s="22"/>
      <c r="AI50" s="22"/>
      <c r="AJ50" s="22"/>
    </row>
    <row r="51" spans="2:36" s="21" customFormat="1" ht="26.25" customHeight="1" x14ac:dyDescent="0.3">
      <c r="B51" s="42">
        <v>48</v>
      </c>
      <c r="C51" s="52"/>
      <c r="D51" s="52"/>
      <c r="E51" s="53"/>
      <c r="F51" s="54"/>
      <c r="G51" s="54"/>
      <c r="H51" s="52"/>
      <c r="I51" s="53"/>
      <c r="J51" s="53"/>
      <c r="K51" s="55"/>
      <c r="L51" s="56"/>
      <c r="M51" s="56"/>
      <c r="N51" s="57" t="str">
        <f>IF(I51="","",
IF(AND(Percentis!$I$8&gt;=B51,I51&gt;=9,M51="SIM",L51="SIM",OR(H51="Avaliação Regular",H51="Ponderação curricular")),"Excelente",
IF(AND(Percentis!$I$8&gt;=B51,I51&gt;=9,M51="SIM",H51="Ponderação curricular - DLR 17/2010/M"),"Excelente",
IF(AND(COUNTIF($N$4:N50,"Excelente")&lt;Percentis!$I$8,COUNTIF($N$4:N50,"Excelente")+COUNTIF($N$4:N50,"Muito Bom")&lt;Percentis!$J$8,I51&gt;=PERCENTILE($I$4:$I$153,0.75),OR(L51="SIM",AND(H51="Ponderação Curricular - DLR 17/2010/M",I51&gt;=9),AND(H51="Avaliação regular",H51="Ponderação Curricular",L51="SIM"))),"Excelente",
IF(AND(H51&lt;&gt;"Procedimento especial",H51&lt;&gt;"Bom administrativo",I51&gt;=8,M51="SIM",COUNTIF($N$4:N50,"Excelente")+COUNTIF($N$4:N50,"Muito Bom")&lt;Percentis!$J$8),"Muito Bom",
IF(AND(Percentis!$J$8&gt;=B51,I51&gt;=8,M51="SIM",OR(H51&lt;&gt;"Procedimento especial",H51="Bom administrativo")),"Muito Bom",
"Bom"))))))</f>
        <v/>
      </c>
      <c r="O51" s="20"/>
      <c r="Q51" s="22"/>
      <c r="R51" s="22"/>
      <c r="S51" s="22"/>
      <c r="T51" s="22"/>
      <c r="U51" s="22"/>
      <c r="V51" s="22"/>
      <c r="W51" s="22"/>
      <c r="X51" s="22"/>
      <c r="Y51" s="22"/>
      <c r="Z51" s="22"/>
      <c r="AA51" s="22"/>
      <c r="AB51" s="22"/>
      <c r="AC51" s="22"/>
      <c r="AD51" s="22"/>
      <c r="AE51" s="22"/>
      <c r="AF51" s="22"/>
      <c r="AG51" s="22"/>
      <c r="AH51" s="22"/>
      <c r="AI51" s="22"/>
      <c r="AJ51" s="22"/>
    </row>
    <row r="52" spans="2:36" s="21" customFormat="1" ht="26.25" customHeight="1" x14ac:dyDescent="0.3">
      <c r="B52" s="42">
        <v>49</v>
      </c>
      <c r="C52" s="52"/>
      <c r="D52" s="52"/>
      <c r="E52" s="53"/>
      <c r="F52" s="54"/>
      <c r="G52" s="54"/>
      <c r="H52" s="52"/>
      <c r="I52" s="53"/>
      <c r="J52" s="53"/>
      <c r="K52" s="55"/>
      <c r="L52" s="56"/>
      <c r="M52" s="56"/>
      <c r="N52" s="57" t="str">
        <f>IF(I52="","",
IF(AND(Percentis!$I$8&gt;=B52,I52&gt;=9,M52="SIM",L52="SIM",OR(H52="Avaliação Regular",H52="Ponderação curricular")),"Excelente",
IF(AND(Percentis!$I$8&gt;=B52,I52&gt;=9,M52="SIM",H52="Ponderação curricular - DLR 17/2010/M"),"Excelente",
IF(AND(COUNTIF($N$4:N51,"Excelente")&lt;Percentis!$I$8,COUNTIF($N$4:N51,"Excelente")+COUNTIF($N$4:N51,"Muito Bom")&lt;Percentis!$J$8,I52&gt;=PERCENTILE($I$4:$I$153,0.75),OR(L52="SIM",AND(H52="Ponderação Curricular - DLR 17/2010/M",I52&gt;=9),AND(H52="Avaliação regular",H52="Ponderação Curricular",L52="SIM"))),"Excelente",
IF(AND(H52&lt;&gt;"Procedimento especial",H52&lt;&gt;"Bom administrativo",I52&gt;=8,M52="SIM",COUNTIF($N$4:N51,"Excelente")+COUNTIF($N$4:N51,"Muito Bom")&lt;Percentis!$J$8),"Muito Bom",
IF(AND(Percentis!$J$8&gt;=B52,I52&gt;=8,M52="SIM",OR(H52&lt;&gt;"Procedimento especial",H52="Bom administrativo")),"Muito Bom",
"Bom"))))))</f>
        <v/>
      </c>
      <c r="O52" s="20"/>
      <c r="Q52" s="22"/>
      <c r="R52" s="22"/>
      <c r="S52" s="22"/>
      <c r="T52" s="22"/>
      <c r="U52" s="22"/>
      <c r="V52" s="22"/>
      <c r="W52" s="22"/>
      <c r="X52" s="22"/>
      <c r="Y52" s="22"/>
      <c r="Z52" s="22"/>
      <c r="AA52" s="22"/>
      <c r="AB52" s="22"/>
      <c r="AC52" s="22"/>
      <c r="AD52" s="22"/>
      <c r="AE52" s="22"/>
      <c r="AF52" s="22"/>
      <c r="AG52" s="22"/>
      <c r="AH52" s="22"/>
      <c r="AI52" s="22"/>
      <c r="AJ52" s="22"/>
    </row>
    <row r="53" spans="2:36" s="21" customFormat="1" ht="26.25" customHeight="1" x14ac:dyDescent="0.3">
      <c r="B53" s="42">
        <v>50</v>
      </c>
      <c r="C53" s="52"/>
      <c r="D53" s="52"/>
      <c r="E53" s="53"/>
      <c r="F53" s="54"/>
      <c r="G53" s="54"/>
      <c r="H53" s="52"/>
      <c r="I53" s="53"/>
      <c r="J53" s="53"/>
      <c r="K53" s="55"/>
      <c r="L53" s="56"/>
      <c r="M53" s="56"/>
      <c r="N53" s="57" t="str">
        <f>IF(I53="","",
IF(AND(Percentis!$I$8&gt;=B53,I53&gt;=9,M53="SIM",L53="SIM",OR(H53="Avaliação Regular",H53="Ponderação curricular")),"Excelente",
IF(AND(Percentis!$I$8&gt;=B53,I53&gt;=9,M53="SIM",H53="Ponderação curricular - DLR 17/2010/M"),"Excelente",
IF(AND(COUNTIF($N$4:N52,"Excelente")&lt;Percentis!$I$8,COUNTIF($N$4:N52,"Excelente")+COUNTIF($N$4:N52,"Muito Bom")&lt;Percentis!$J$8,I53&gt;=PERCENTILE($I$4:$I$153,0.75),OR(L53="SIM",AND(H53="Ponderação Curricular - DLR 17/2010/M",I53&gt;=9),AND(H53="Avaliação regular",H53="Ponderação Curricular",L53="SIM"))),"Excelente",
IF(AND(H53&lt;&gt;"Procedimento especial",H53&lt;&gt;"Bom administrativo",I53&gt;=8,M53="SIM",COUNTIF($N$4:N52,"Excelente")+COUNTIF($N$4:N52,"Muito Bom")&lt;Percentis!$J$8),"Muito Bom",
IF(AND(Percentis!$J$8&gt;=B53,I53&gt;=8,M53="SIM",OR(H53&lt;&gt;"Procedimento especial",H53="Bom administrativo")),"Muito Bom",
"Bom"))))))</f>
        <v/>
      </c>
      <c r="O53" s="20"/>
      <c r="Q53" s="22"/>
      <c r="R53" s="22"/>
      <c r="S53" s="22"/>
      <c r="T53" s="22"/>
      <c r="U53" s="22"/>
      <c r="V53" s="22"/>
      <c r="W53" s="22"/>
      <c r="X53" s="22"/>
      <c r="Y53" s="22"/>
      <c r="Z53" s="22"/>
      <c r="AA53" s="22"/>
      <c r="AB53" s="22"/>
      <c r="AC53" s="22"/>
      <c r="AD53" s="22"/>
      <c r="AE53" s="22"/>
      <c r="AF53" s="22"/>
      <c r="AG53" s="22"/>
      <c r="AH53" s="22"/>
      <c r="AI53" s="22"/>
      <c r="AJ53" s="22"/>
    </row>
    <row r="54" spans="2:36" s="21" customFormat="1" ht="26.25" customHeight="1" x14ac:dyDescent="0.3">
      <c r="B54" s="42">
        <v>51</v>
      </c>
      <c r="C54" s="52"/>
      <c r="D54" s="52"/>
      <c r="E54" s="53"/>
      <c r="F54" s="54"/>
      <c r="G54" s="54"/>
      <c r="H54" s="52"/>
      <c r="I54" s="53"/>
      <c r="J54" s="53"/>
      <c r="K54" s="55"/>
      <c r="L54" s="56"/>
      <c r="M54" s="56"/>
      <c r="N54" s="57" t="str">
        <f>IF(I54="","",
IF(AND(Percentis!$I$8&gt;=B54,I54&gt;=9,M54="SIM",L54="SIM",OR(H54="Avaliação Regular",H54="Ponderação curricular")),"Excelente",
IF(AND(Percentis!$I$8&gt;=B54,I54&gt;=9,M54="SIM",H54="Ponderação curricular - DLR 17/2010/M"),"Excelente",
IF(AND(COUNTIF($N$4:N53,"Excelente")&lt;Percentis!$I$8,COUNTIF($N$4:N53,"Excelente")+COUNTIF($N$4:N53,"Muito Bom")&lt;Percentis!$J$8,I54&gt;=PERCENTILE($I$4:$I$153,0.75),OR(L54="SIM",AND(H54="Ponderação Curricular - DLR 17/2010/M",I54&gt;=9),AND(H54="Avaliação regular",H54="Ponderação Curricular",L54="SIM"))),"Excelente",
IF(AND(H54&lt;&gt;"Procedimento especial",H54&lt;&gt;"Bom administrativo",I54&gt;=8,M54="SIM",COUNTIF($N$4:N53,"Excelente")+COUNTIF($N$4:N53,"Muito Bom")&lt;Percentis!$J$8),"Muito Bom",
IF(AND(Percentis!$J$8&gt;=B54,I54&gt;=8,M54="SIM",OR(H54&lt;&gt;"Procedimento especial",H54="Bom administrativo")),"Muito Bom",
"Bom"))))))</f>
        <v/>
      </c>
      <c r="O54" s="20"/>
      <c r="Q54" s="22"/>
      <c r="R54" s="22"/>
      <c r="S54" s="22"/>
      <c r="T54" s="22"/>
      <c r="U54" s="22"/>
      <c r="V54" s="22"/>
      <c r="W54" s="22"/>
      <c r="X54" s="22"/>
      <c r="Y54" s="22"/>
      <c r="Z54" s="22"/>
      <c r="AA54" s="22"/>
      <c r="AB54" s="22"/>
      <c r="AC54" s="22"/>
      <c r="AD54" s="22"/>
      <c r="AE54" s="22"/>
      <c r="AF54" s="22"/>
      <c r="AG54" s="22"/>
      <c r="AH54" s="22"/>
      <c r="AI54" s="22"/>
      <c r="AJ54" s="22"/>
    </row>
    <row r="55" spans="2:36" s="21" customFormat="1" ht="26.25" customHeight="1" x14ac:dyDescent="0.3">
      <c r="B55" s="42">
        <v>52</v>
      </c>
      <c r="C55" s="52"/>
      <c r="D55" s="52"/>
      <c r="E55" s="53"/>
      <c r="F55" s="54"/>
      <c r="G55" s="54"/>
      <c r="H55" s="52"/>
      <c r="I55" s="53"/>
      <c r="J55" s="53"/>
      <c r="K55" s="55"/>
      <c r="L55" s="56"/>
      <c r="M55" s="56"/>
      <c r="N55" s="57" t="str">
        <f>IF(I55="","",
IF(AND(Percentis!$I$8&gt;=B55,I55&gt;=9,M55="SIM",L55="SIM",OR(H55="Avaliação Regular",H55="Ponderação curricular")),"Excelente",
IF(AND(Percentis!$I$8&gt;=B55,I55&gt;=9,M55="SIM",H55="Ponderação curricular - DLR 17/2010/M"),"Excelente",
IF(AND(COUNTIF($N$4:N54,"Excelente")&lt;Percentis!$I$8,COUNTIF($N$4:N54,"Excelente")+COUNTIF($N$4:N54,"Muito Bom")&lt;Percentis!$J$8,I55&gt;=PERCENTILE($I$4:$I$153,0.75),OR(L55="SIM",AND(H55="Ponderação Curricular - DLR 17/2010/M",I55&gt;=9),AND(H55="Avaliação regular",H55="Ponderação Curricular",L55="SIM"))),"Excelente",
IF(AND(H55&lt;&gt;"Procedimento especial",H55&lt;&gt;"Bom administrativo",I55&gt;=8,M55="SIM",COUNTIF($N$4:N54,"Excelente")+COUNTIF($N$4:N54,"Muito Bom")&lt;Percentis!$J$8),"Muito Bom",
IF(AND(Percentis!$J$8&gt;=B55,I55&gt;=8,M55="SIM",OR(H55&lt;&gt;"Procedimento especial",H55="Bom administrativo")),"Muito Bom",
"Bom"))))))</f>
        <v/>
      </c>
      <c r="O55" s="20"/>
      <c r="Q55" s="22"/>
      <c r="R55" s="22"/>
      <c r="S55" s="22"/>
      <c r="T55" s="22"/>
      <c r="U55" s="22"/>
      <c r="V55" s="22"/>
      <c r="W55" s="22"/>
      <c r="X55" s="22"/>
      <c r="Y55" s="22"/>
      <c r="Z55" s="22"/>
      <c r="AA55" s="22"/>
      <c r="AB55" s="22"/>
      <c r="AC55" s="22"/>
      <c r="AD55" s="22"/>
      <c r="AE55" s="22"/>
      <c r="AF55" s="22"/>
      <c r="AG55" s="22"/>
      <c r="AH55" s="22"/>
      <c r="AI55" s="22"/>
      <c r="AJ55" s="22"/>
    </row>
    <row r="56" spans="2:36" s="21" customFormat="1" ht="26.25" customHeight="1" x14ac:dyDescent="0.3">
      <c r="B56" s="42">
        <v>53</v>
      </c>
      <c r="C56" s="52"/>
      <c r="D56" s="52"/>
      <c r="E56" s="53"/>
      <c r="F56" s="54"/>
      <c r="G56" s="54"/>
      <c r="H56" s="52"/>
      <c r="I56" s="53"/>
      <c r="J56" s="53"/>
      <c r="K56" s="55"/>
      <c r="L56" s="56"/>
      <c r="M56" s="56"/>
      <c r="N56" s="57" t="str">
        <f>IF(I56="","",
IF(AND(Percentis!$I$8&gt;=B56,I56&gt;=9,M56="SIM",L56="SIM",OR(H56="Avaliação Regular",H56="Ponderação curricular")),"Excelente",
IF(AND(Percentis!$I$8&gt;=B56,I56&gt;=9,M56="SIM",H56="Ponderação curricular - DLR 17/2010/M"),"Excelente",
IF(AND(COUNTIF($N$4:N55,"Excelente")&lt;Percentis!$I$8,COUNTIF($N$4:N55,"Excelente")+COUNTIF($N$4:N55,"Muito Bom")&lt;Percentis!$J$8,I56&gt;=PERCENTILE($I$4:$I$153,0.75),OR(L56="SIM",AND(H56="Ponderação Curricular - DLR 17/2010/M",I56&gt;=9),AND(H56="Avaliação regular",H56="Ponderação Curricular",L56="SIM"))),"Excelente",
IF(AND(H56&lt;&gt;"Procedimento especial",H56&lt;&gt;"Bom administrativo",I56&gt;=8,M56="SIM",COUNTIF($N$4:N55,"Excelente")+COUNTIF($N$4:N55,"Muito Bom")&lt;Percentis!$J$8),"Muito Bom",
IF(AND(Percentis!$J$8&gt;=B56,I56&gt;=8,M56="SIM",OR(H56&lt;&gt;"Procedimento especial",H56="Bom administrativo")),"Muito Bom",
"Bom"))))))</f>
        <v/>
      </c>
      <c r="O56" s="20"/>
      <c r="Q56" s="22"/>
      <c r="R56" s="22"/>
      <c r="S56" s="22"/>
      <c r="T56" s="22"/>
      <c r="U56" s="22"/>
      <c r="V56" s="22"/>
      <c r="W56" s="22"/>
      <c r="X56" s="22"/>
      <c r="Y56" s="22"/>
      <c r="Z56" s="22"/>
      <c r="AA56" s="22"/>
      <c r="AB56" s="22"/>
      <c r="AC56" s="22"/>
      <c r="AD56" s="22"/>
      <c r="AE56" s="22"/>
      <c r="AF56" s="22"/>
      <c r="AG56" s="22"/>
      <c r="AH56" s="22"/>
      <c r="AI56" s="22"/>
      <c r="AJ56" s="22"/>
    </row>
    <row r="57" spans="2:36" s="21" customFormat="1" ht="26.25" customHeight="1" x14ac:dyDescent="0.3">
      <c r="B57" s="42">
        <v>54</v>
      </c>
      <c r="C57" s="52"/>
      <c r="D57" s="52"/>
      <c r="E57" s="53"/>
      <c r="F57" s="54"/>
      <c r="G57" s="54"/>
      <c r="H57" s="52"/>
      <c r="I57" s="53"/>
      <c r="J57" s="53"/>
      <c r="K57" s="55"/>
      <c r="L57" s="56"/>
      <c r="M57" s="56"/>
      <c r="N57" s="57" t="str">
        <f>IF(I57="","",
IF(AND(Percentis!$I$8&gt;=B57,I57&gt;=9,M57="SIM",L57="SIM",OR(H57="Avaliação Regular",H57="Ponderação curricular")),"Excelente",
IF(AND(Percentis!$I$8&gt;=B57,I57&gt;=9,M57="SIM",H57="Ponderação curricular - DLR 17/2010/M"),"Excelente",
IF(AND(COUNTIF($N$4:N56,"Excelente")&lt;Percentis!$I$8,COUNTIF($N$4:N56,"Excelente")+COUNTIF($N$4:N56,"Muito Bom")&lt;Percentis!$J$8,I57&gt;=PERCENTILE($I$4:$I$153,0.75),OR(L57="SIM",AND(H57="Ponderação Curricular - DLR 17/2010/M",I57&gt;=9),AND(H57="Avaliação regular",H57="Ponderação Curricular",L57="SIM"))),"Excelente",
IF(AND(H57&lt;&gt;"Procedimento especial",H57&lt;&gt;"Bom administrativo",I57&gt;=8,M57="SIM",COUNTIF($N$4:N56,"Excelente")+COUNTIF($N$4:N56,"Muito Bom")&lt;Percentis!$J$8),"Muito Bom",
IF(AND(Percentis!$J$8&gt;=B57,I57&gt;=8,M57="SIM",OR(H57&lt;&gt;"Procedimento especial",H57="Bom administrativo")),"Muito Bom",
"Bom"))))))</f>
        <v/>
      </c>
      <c r="O57" s="20"/>
      <c r="Q57" s="22"/>
      <c r="R57" s="22"/>
      <c r="S57" s="22"/>
      <c r="T57" s="22"/>
      <c r="U57" s="22"/>
      <c r="V57" s="22"/>
      <c r="W57" s="22"/>
      <c r="X57" s="22"/>
      <c r="Y57" s="22"/>
      <c r="Z57" s="22"/>
      <c r="AA57" s="22"/>
      <c r="AB57" s="22"/>
      <c r="AC57" s="22"/>
      <c r="AD57" s="22"/>
      <c r="AE57" s="22"/>
      <c r="AF57" s="22"/>
      <c r="AG57" s="22"/>
      <c r="AH57" s="22"/>
      <c r="AI57" s="22"/>
      <c r="AJ57" s="22"/>
    </row>
    <row r="58" spans="2:36" s="21" customFormat="1" ht="26.25" customHeight="1" x14ac:dyDescent="0.3">
      <c r="B58" s="42">
        <v>55</v>
      </c>
      <c r="C58" s="52"/>
      <c r="D58" s="52"/>
      <c r="E58" s="53"/>
      <c r="F58" s="54"/>
      <c r="G58" s="54"/>
      <c r="H58" s="52"/>
      <c r="I58" s="53"/>
      <c r="J58" s="53"/>
      <c r="K58" s="55"/>
      <c r="L58" s="56"/>
      <c r="M58" s="56"/>
      <c r="N58" s="57" t="str">
        <f>IF(I58="","",
IF(AND(Percentis!$I$8&gt;=B58,I58&gt;=9,M58="SIM",L58="SIM",OR(H58="Avaliação Regular",H58="Ponderação curricular")),"Excelente",
IF(AND(Percentis!$I$8&gt;=B58,I58&gt;=9,M58="SIM",H58="Ponderação curricular - DLR 17/2010/M"),"Excelente",
IF(AND(COUNTIF($N$4:N57,"Excelente")&lt;Percentis!$I$8,COUNTIF($N$4:N57,"Excelente")+COUNTIF($N$4:N57,"Muito Bom")&lt;Percentis!$J$8,I58&gt;=PERCENTILE($I$4:$I$153,0.75),OR(L58="SIM",AND(H58="Ponderação Curricular - DLR 17/2010/M",I58&gt;=9),AND(H58="Avaliação regular",H58="Ponderação Curricular",L58="SIM"))),"Excelente",
IF(AND(H58&lt;&gt;"Procedimento especial",H58&lt;&gt;"Bom administrativo",I58&gt;=8,M58="SIM",COUNTIF($N$4:N57,"Excelente")+COUNTIF($N$4:N57,"Muito Bom")&lt;Percentis!$J$8),"Muito Bom",
IF(AND(Percentis!$J$8&gt;=B58,I58&gt;=8,M58="SIM",OR(H58&lt;&gt;"Procedimento especial",H58="Bom administrativo")),"Muito Bom",
"Bom"))))))</f>
        <v/>
      </c>
      <c r="O58" s="20"/>
      <c r="Q58" s="22"/>
      <c r="R58" s="22"/>
      <c r="S58" s="22"/>
      <c r="T58" s="22"/>
      <c r="U58" s="22"/>
      <c r="V58" s="22"/>
      <c r="W58" s="22"/>
      <c r="X58" s="22"/>
      <c r="Y58" s="22"/>
      <c r="Z58" s="22"/>
      <c r="AA58" s="22"/>
      <c r="AB58" s="22"/>
      <c r="AC58" s="22"/>
      <c r="AD58" s="22"/>
      <c r="AE58" s="22"/>
      <c r="AF58" s="22"/>
      <c r="AG58" s="22"/>
      <c r="AH58" s="22"/>
      <c r="AI58" s="22"/>
      <c r="AJ58" s="22"/>
    </row>
    <row r="59" spans="2:36" s="21" customFormat="1" ht="26.25" customHeight="1" x14ac:dyDescent="0.3">
      <c r="B59" s="42">
        <v>56</v>
      </c>
      <c r="C59" s="52"/>
      <c r="D59" s="52"/>
      <c r="E59" s="53"/>
      <c r="F59" s="54"/>
      <c r="G59" s="54"/>
      <c r="H59" s="52"/>
      <c r="I59" s="53"/>
      <c r="J59" s="53"/>
      <c r="K59" s="55"/>
      <c r="L59" s="56"/>
      <c r="M59" s="56"/>
      <c r="N59" s="57" t="str">
        <f>IF(I59="","",
IF(AND(Percentis!$I$8&gt;=B59,I59&gt;=9,M59="SIM",L59="SIM",OR(H59="Avaliação Regular",H59="Ponderação curricular")),"Excelente",
IF(AND(Percentis!$I$8&gt;=B59,I59&gt;=9,M59="SIM",H59="Ponderação curricular - DLR 17/2010/M"),"Excelente",
IF(AND(COUNTIF($N$4:N58,"Excelente")&lt;Percentis!$I$8,COUNTIF($N$4:N58,"Excelente")+COUNTIF($N$4:N58,"Muito Bom")&lt;Percentis!$J$8,I59&gt;=PERCENTILE($I$4:$I$153,0.75),OR(L59="SIM",AND(H59="Ponderação Curricular - DLR 17/2010/M",I59&gt;=9),AND(H59="Avaliação regular",H59="Ponderação Curricular",L59="SIM"))),"Excelente",
IF(AND(H59&lt;&gt;"Procedimento especial",H59&lt;&gt;"Bom administrativo",I59&gt;=8,M59="SIM",COUNTIF($N$4:N58,"Excelente")+COUNTIF($N$4:N58,"Muito Bom")&lt;Percentis!$J$8),"Muito Bom",
IF(AND(Percentis!$J$8&gt;=B59,I59&gt;=8,M59="SIM",OR(H59&lt;&gt;"Procedimento especial",H59="Bom administrativo")),"Muito Bom",
"Bom"))))))</f>
        <v/>
      </c>
      <c r="O59" s="20"/>
      <c r="Q59" s="22"/>
      <c r="R59" s="22"/>
      <c r="S59" s="22"/>
      <c r="T59" s="22"/>
      <c r="U59" s="22"/>
      <c r="V59" s="22"/>
      <c r="W59" s="22"/>
      <c r="X59" s="22"/>
      <c r="Y59" s="22"/>
      <c r="Z59" s="22"/>
      <c r="AA59" s="22"/>
      <c r="AB59" s="22"/>
      <c r="AC59" s="22"/>
      <c r="AD59" s="22"/>
      <c r="AE59" s="22"/>
      <c r="AF59" s="22"/>
      <c r="AG59" s="22"/>
      <c r="AH59" s="22"/>
      <c r="AI59" s="22"/>
      <c r="AJ59" s="22"/>
    </row>
    <row r="60" spans="2:36" s="21" customFormat="1" ht="26.25" customHeight="1" x14ac:dyDescent="0.3">
      <c r="B60" s="42">
        <v>57</v>
      </c>
      <c r="C60" s="52"/>
      <c r="D60" s="52"/>
      <c r="E60" s="53"/>
      <c r="F60" s="54"/>
      <c r="G60" s="54"/>
      <c r="H60" s="52"/>
      <c r="I60" s="53"/>
      <c r="J60" s="53"/>
      <c r="K60" s="55"/>
      <c r="L60" s="56"/>
      <c r="M60" s="56"/>
      <c r="N60" s="57" t="str">
        <f>IF(I60="","",
IF(AND(Percentis!$I$8&gt;=B60,I60&gt;=9,M60="SIM",L60="SIM",OR(H60="Avaliação Regular",H60="Ponderação curricular")),"Excelente",
IF(AND(Percentis!$I$8&gt;=B60,I60&gt;=9,M60="SIM",H60="Ponderação curricular - DLR 17/2010/M"),"Excelente",
IF(AND(COUNTIF($N$4:N59,"Excelente")&lt;Percentis!$I$8,COUNTIF($N$4:N59,"Excelente")+COUNTIF($N$4:N59,"Muito Bom")&lt;Percentis!$J$8,I60&gt;=PERCENTILE($I$4:$I$153,0.75),OR(L60="SIM",AND(H60="Ponderação Curricular - DLR 17/2010/M",I60&gt;=9),AND(H60="Avaliação regular",H60="Ponderação Curricular",L60="SIM"))),"Excelente",
IF(AND(H60&lt;&gt;"Procedimento especial",H60&lt;&gt;"Bom administrativo",I60&gt;=8,M60="SIM",COUNTIF($N$4:N59,"Excelente")+COUNTIF($N$4:N59,"Muito Bom")&lt;Percentis!$J$8),"Muito Bom",
IF(AND(Percentis!$J$8&gt;=B60,I60&gt;=8,M60="SIM",OR(H60&lt;&gt;"Procedimento especial",H60="Bom administrativo")),"Muito Bom",
"Bom"))))))</f>
        <v/>
      </c>
      <c r="O60" s="20"/>
      <c r="Q60" s="22"/>
      <c r="R60" s="22"/>
      <c r="S60" s="22"/>
      <c r="T60" s="22"/>
      <c r="U60" s="22"/>
      <c r="V60" s="22"/>
      <c r="W60" s="22"/>
      <c r="X60" s="22"/>
      <c r="Y60" s="22"/>
      <c r="Z60" s="22"/>
      <c r="AA60" s="22"/>
      <c r="AB60" s="22"/>
      <c r="AC60" s="22"/>
      <c r="AD60" s="22"/>
      <c r="AE60" s="22"/>
      <c r="AF60" s="22"/>
      <c r="AG60" s="22"/>
      <c r="AH60" s="22"/>
      <c r="AI60" s="22"/>
      <c r="AJ60" s="22"/>
    </row>
    <row r="61" spans="2:36" s="21" customFormat="1" ht="26.25" customHeight="1" x14ac:dyDescent="0.3">
      <c r="B61" s="42">
        <v>58</v>
      </c>
      <c r="C61" s="52"/>
      <c r="D61" s="52"/>
      <c r="E61" s="53"/>
      <c r="F61" s="54"/>
      <c r="G61" s="54"/>
      <c r="H61" s="52"/>
      <c r="I61" s="53"/>
      <c r="J61" s="53"/>
      <c r="K61" s="55"/>
      <c r="L61" s="56"/>
      <c r="M61" s="56"/>
      <c r="N61" s="57" t="str">
        <f>IF(I61="","",
IF(AND(Percentis!$I$8&gt;=B61,I61&gt;=9,M61="SIM",L61="SIM",OR(H61="Avaliação Regular",H61="Ponderação curricular")),"Excelente",
IF(AND(Percentis!$I$8&gt;=B61,I61&gt;=9,M61="SIM",H61="Ponderação curricular - DLR 17/2010/M"),"Excelente",
IF(AND(COUNTIF($N$4:N60,"Excelente")&lt;Percentis!$I$8,COUNTIF($N$4:N60,"Excelente")+COUNTIF($N$4:N60,"Muito Bom")&lt;Percentis!$J$8,I61&gt;=PERCENTILE($I$4:$I$153,0.75),OR(L61="SIM",AND(H61="Ponderação Curricular - DLR 17/2010/M",I61&gt;=9),AND(H61="Avaliação regular",H61="Ponderação Curricular",L61="SIM"))),"Excelente",
IF(AND(H61&lt;&gt;"Procedimento especial",H61&lt;&gt;"Bom administrativo",I61&gt;=8,M61="SIM",COUNTIF($N$4:N60,"Excelente")+COUNTIF($N$4:N60,"Muito Bom")&lt;Percentis!$J$8),"Muito Bom",
IF(AND(Percentis!$J$8&gt;=B61,I61&gt;=8,M61="SIM",OR(H61&lt;&gt;"Procedimento especial",H61="Bom administrativo")),"Muito Bom",
"Bom"))))))</f>
        <v/>
      </c>
      <c r="O61" s="20"/>
      <c r="Q61" s="22"/>
      <c r="R61" s="22"/>
      <c r="S61" s="22"/>
      <c r="T61" s="22"/>
      <c r="U61" s="22"/>
      <c r="V61" s="22"/>
      <c r="W61" s="22"/>
      <c r="X61" s="22"/>
      <c r="Y61" s="22"/>
      <c r="Z61" s="22"/>
      <c r="AA61" s="22"/>
      <c r="AB61" s="22"/>
      <c r="AC61" s="22"/>
      <c r="AD61" s="22"/>
      <c r="AE61" s="22"/>
      <c r="AF61" s="22"/>
      <c r="AG61" s="22"/>
      <c r="AH61" s="22"/>
      <c r="AI61" s="22"/>
      <c r="AJ61" s="22"/>
    </row>
    <row r="62" spans="2:36" s="21" customFormat="1" ht="26.25" customHeight="1" x14ac:dyDescent="0.3">
      <c r="B62" s="42">
        <v>59</v>
      </c>
      <c r="C62" s="52"/>
      <c r="D62" s="52"/>
      <c r="E62" s="53"/>
      <c r="F62" s="54"/>
      <c r="G62" s="54"/>
      <c r="H62" s="52"/>
      <c r="I62" s="53"/>
      <c r="J62" s="53"/>
      <c r="K62" s="55"/>
      <c r="L62" s="56"/>
      <c r="M62" s="56"/>
      <c r="N62" s="57" t="str">
        <f>IF(I62="","",
IF(AND(Percentis!$I$8&gt;=B62,I62&gt;=9,M62="SIM",L62="SIM",OR(H62="Avaliação Regular",H62="Ponderação curricular")),"Excelente",
IF(AND(Percentis!$I$8&gt;=B62,I62&gt;=9,M62="SIM",H62="Ponderação curricular - DLR 17/2010/M"),"Excelente",
IF(AND(COUNTIF($N$4:N61,"Excelente")&lt;Percentis!$I$8,COUNTIF($N$4:N61,"Excelente")+COUNTIF($N$4:N61,"Muito Bom")&lt;Percentis!$J$8,I62&gt;=PERCENTILE($I$4:$I$153,0.75),OR(L62="SIM",AND(H62="Ponderação Curricular - DLR 17/2010/M",I62&gt;=9),AND(H62="Avaliação regular",H62="Ponderação Curricular",L62="SIM"))),"Excelente",
IF(AND(H62&lt;&gt;"Procedimento especial",H62&lt;&gt;"Bom administrativo",I62&gt;=8,M62="SIM",COUNTIF($N$4:N61,"Excelente")+COUNTIF($N$4:N61,"Muito Bom")&lt;Percentis!$J$8),"Muito Bom",
IF(AND(Percentis!$J$8&gt;=B62,I62&gt;=8,M62="SIM",OR(H62&lt;&gt;"Procedimento especial",H62="Bom administrativo")),"Muito Bom",
"Bom"))))))</f>
        <v/>
      </c>
      <c r="O62" s="20"/>
      <c r="Q62" s="22"/>
      <c r="R62" s="22"/>
      <c r="S62" s="22"/>
      <c r="T62" s="22"/>
      <c r="U62" s="22"/>
      <c r="V62" s="22"/>
      <c r="W62" s="22"/>
      <c r="X62" s="22"/>
      <c r="Y62" s="22"/>
      <c r="Z62" s="22"/>
      <c r="AA62" s="22"/>
      <c r="AB62" s="22"/>
      <c r="AC62" s="22"/>
      <c r="AD62" s="22"/>
      <c r="AE62" s="22"/>
      <c r="AF62" s="22"/>
      <c r="AG62" s="22"/>
      <c r="AH62" s="22"/>
      <c r="AI62" s="22"/>
      <c r="AJ62" s="22"/>
    </row>
    <row r="63" spans="2:36" s="21" customFormat="1" ht="26.25" customHeight="1" x14ac:dyDescent="0.3">
      <c r="B63" s="42">
        <v>60</v>
      </c>
      <c r="C63" s="52"/>
      <c r="D63" s="52"/>
      <c r="E63" s="53"/>
      <c r="F63" s="54"/>
      <c r="G63" s="54"/>
      <c r="H63" s="52"/>
      <c r="I63" s="53"/>
      <c r="J63" s="53"/>
      <c r="K63" s="55"/>
      <c r="L63" s="56"/>
      <c r="M63" s="56"/>
      <c r="N63" s="57" t="str">
        <f>IF(I63="","",
IF(AND(Percentis!$I$8&gt;=B63,I63&gt;=9,M63="SIM",L63="SIM",OR(H63="Avaliação Regular",H63="Ponderação curricular")),"Excelente",
IF(AND(Percentis!$I$8&gt;=B63,I63&gt;=9,M63="SIM",H63="Ponderação curricular - DLR 17/2010/M"),"Excelente",
IF(AND(COUNTIF($N$4:N62,"Excelente")&lt;Percentis!$I$8,COUNTIF($N$4:N62,"Excelente")+COUNTIF($N$4:N62,"Muito Bom")&lt;Percentis!$J$8,I63&gt;=PERCENTILE($I$4:$I$153,0.75),OR(L63="SIM",AND(H63="Ponderação Curricular - DLR 17/2010/M",I63&gt;=9),AND(H63="Avaliação regular",H63="Ponderação Curricular",L63="SIM"))),"Excelente",
IF(AND(H63&lt;&gt;"Procedimento especial",H63&lt;&gt;"Bom administrativo",I63&gt;=8,M63="SIM",COUNTIF($N$4:N62,"Excelente")+COUNTIF($N$4:N62,"Muito Bom")&lt;Percentis!$J$8),"Muito Bom",
IF(AND(Percentis!$J$8&gt;=B63,I63&gt;=8,M63="SIM",OR(H63&lt;&gt;"Procedimento especial",H63="Bom administrativo")),"Muito Bom",
"Bom"))))))</f>
        <v/>
      </c>
      <c r="O63" s="20"/>
      <c r="Q63" s="22"/>
      <c r="R63" s="22"/>
      <c r="S63" s="22"/>
      <c r="T63" s="22"/>
      <c r="U63" s="22"/>
      <c r="V63" s="22"/>
      <c r="W63" s="22"/>
      <c r="X63" s="22"/>
      <c r="Y63" s="22"/>
      <c r="Z63" s="22"/>
      <c r="AA63" s="22"/>
      <c r="AB63" s="22"/>
      <c r="AC63" s="22"/>
      <c r="AD63" s="22"/>
      <c r="AE63" s="22"/>
      <c r="AF63" s="22"/>
      <c r="AG63" s="22"/>
      <c r="AH63" s="22"/>
      <c r="AI63" s="22"/>
      <c r="AJ63" s="22"/>
    </row>
    <row r="64" spans="2:36" s="21" customFormat="1" ht="26.25" customHeight="1" x14ac:dyDescent="0.3">
      <c r="B64" s="42">
        <v>61</v>
      </c>
      <c r="C64" s="52"/>
      <c r="D64" s="52"/>
      <c r="E64" s="53"/>
      <c r="F64" s="54"/>
      <c r="G64" s="54"/>
      <c r="H64" s="52"/>
      <c r="I64" s="53"/>
      <c r="J64" s="53"/>
      <c r="K64" s="55"/>
      <c r="L64" s="56"/>
      <c r="M64" s="56"/>
      <c r="N64" s="57" t="str">
        <f>IF(I64="","",
IF(AND(Percentis!$I$8&gt;=B64,I64&gt;=9,M64="SIM",L64="SIM",OR(H64="Avaliação Regular",H64="Ponderação curricular")),"Excelente",
IF(AND(Percentis!$I$8&gt;=B64,I64&gt;=9,M64="SIM",H64="Ponderação curricular - DLR 17/2010/M"),"Excelente",
IF(AND(COUNTIF($N$4:N63,"Excelente")&lt;Percentis!$I$8,COUNTIF($N$4:N63,"Excelente")+COUNTIF($N$4:N63,"Muito Bom")&lt;Percentis!$J$8,I64&gt;=PERCENTILE($I$4:$I$153,0.75),OR(L64="SIM",AND(H64="Ponderação Curricular - DLR 17/2010/M",I64&gt;=9),AND(H64="Avaliação regular",H64="Ponderação Curricular",L64="SIM"))),"Excelente",
IF(AND(H64&lt;&gt;"Procedimento especial",H64&lt;&gt;"Bom administrativo",I64&gt;=8,M64="SIM",COUNTIF($N$4:N63,"Excelente")+COUNTIF($N$4:N63,"Muito Bom")&lt;Percentis!$J$8),"Muito Bom",
IF(AND(Percentis!$J$8&gt;=B64,I64&gt;=8,M64="SIM",OR(H64&lt;&gt;"Procedimento especial",H64="Bom administrativo")),"Muito Bom",
"Bom"))))))</f>
        <v/>
      </c>
      <c r="O64" s="20"/>
      <c r="Q64" s="22"/>
      <c r="R64" s="22"/>
      <c r="S64" s="22"/>
      <c r="T64" s="22"/>
      <c r="U64" s="22"/>
      <c r="V64" s="22"/>
      <c r="W64" s="22"/>
      <c r="X64" s="22"/>
      <c r="Y64" s="22"/>
      <c r="Z64" s="22"/>
      <c r="AA64" s="22"/>
      <c r="AB64" s="22"/>
      <c r="AC64" s="22"/>
      <c r="AD64" s="22"/>
      <c r="AE64" s="22"/>
      <c r="AF64" s="22"/>
      <c r="AG64" s="22"/>
      <c r="AH64" s="22"/>
      <c r="AI64" s="22"/>
      <c r="AJ64" s="22"/>
    </row>
    <row r="65" spans="2:36" s="21" customFormat="1" ht="26.25" customHeight="1" x14ac:dyDescent="0.3">
      <c r="B65" s="42">
        <v>62</v>
      </c>
      <c r="C65" s="52"/>
      <c r="D65" s="52"/>
      <c r="E65" s="53"/>
      <c r="F65" s="54"/>
      <c r="G65" s="54"/>
      <c r="H65" s="52"/>
      <c r="I65" s="53"/>
      <c r="J65" s="53"/>
      <c r="K65" s="55"/>
      <c r="L65" s="56"/>
      <c r="M65" s="56"/>
      <c r="N65" s="57" t="str">
        <f>IF(I65="","",
IF(AND(Percentis!$I$8&gt;=B65,I65&gt;=9,M65="SIM",L65="SIM",OR(H65="Avaliação Regular",H65="Ponderação curricular")),"Excelente",
IF(AND(Percentis!$I$8&gt;=B65,I65&gt;=9,M65="SIM",H65="Ponderação curricular - DLR 17/2010/M"),"Excelente",
IF(AND(COUNTIF($N$4:N64,"Excelente")&lt;Percentis!$I$8,COUNTIF($N$4:N64,"Excelente")+COUNTIF($N$4:N64,"Muito Bom")&lt;Percentis!$J$8,I65&gt;=PERCENTILE($I$4:$I$153,0.75),OR(L65="SIM",AND(H65="Ponderação Curricular - DLR 17/2010/M",I65&gt;=9),AND(H65="Avaliação regular",H65="Ponderação Curricular",L65="SIM"))),"Excelente",
IF(AND(H65&lt;&gt;"Procedimento especial",H65&lt;&gt;"Bom administrativo",I65&gt;=8,M65="SIM",COUNTIF($N$4:N64,"Excelente")+COUNTIF($N$4:N64,"Muito Bom")&lt;Percentis!$J$8),"Muito Bom",
IF(AND(Percentis!$J$8&gt;=B65,I65&gt;=8,M65="SIM",OR(H65&lt;&gt;"Procedimento especial",H65="Bom administrativo")),"Muito Bom",
"Bom"))))))</f>
        <v/>
      </c>
      <c r="O65" s="20"/>
      <c r="Q65" s="22"/>
      <c r="R65" s="22"/>
      <c r="S65" s="22"/>
      <c r="T65" s="22"/>
      <c r="U65" s="22"/>
      <c r="V65" s="22"/>
      <c r="W65" s="22"/>
      <c r="X65" s="22"/>
      <c r="Y65" s="22"/>
      <c r="Z65" s="22"/>
      <c r="AA65" s="22"/>
      <c r="AB65" s="22"/>
      <c r="AC65" s="22"/>
      <c r="AD65" s="22"/>
      <c r="AE65" s="22"/>
      <c r="AF65" s="22"/>
      <c r="AG65" s="22"/>
      <c r="AH65" s="22"/>
      <c r="AI65" s="22"/>
      <c r="AJ65" s="22"/>
    </row>
    <row r="66" spans="2:36" s="21" customFormat="1" ht="26.25" customHeight="1" x14ac:dyDescent="0.3">
      <c r="B66" s="42">
        <v>63</v>
      </c>
      <c r="C66" s="52"/>
      <c r="D66" s="52"/>
      <c r="E66" s="53"/>
      <c r="F66" s="54"/>
      <c r="G66" s="54"/>
      <c r="H66" s="52"/>
      <c r="I66" s="53"/>
      <c r="J66" s="53"/>
      <c r="K66" s="55"/>
      <c r="L66" s="56"/>
      <c r="M66" s="56"/>
      <c r="N66" s="57" t="str">
        <f>IF(I66="","",
IF(AND(Percentis!$I$8&gt;=B66,I66&gt;=9,M66="SIM",L66="SIM",OR(H66="Avaliação Regular",H66="Ponderação curricular")),"Excelente",
IF(AND(Percentis!$I$8&gt;=B66,I66&gt;=9,M66="SIM",H66="Ponderação curricular - DLR 17/2010/M"),"Excelente",
IF(AND(COUNTIF($N$4:N65,"Excelente")&lt;Percentis!$I$8,COUNTIF($N$4:N65,"Excelente")+COUNTIF($N$4:N65,"Muito Bom")&lt;Percentis!$J$8,I66&gt;=PERCENTILE($I$4:$I$153,0.75),OR(L66="SIM",AND(H66="Ponderação Curricular - DLR 17/2010/M",I66&gt;=9),AND(H66="Avaliação regular",H66="Ponderação Curricular",L66="SIM"))),"Excelente",
IF(AND(H66&lt;&gt;"Procedimento especial",H66&lt;&gt;"Bom administrativo",I66&gt;=8,M66="SIM",COUNTIF($N$4:N65,"Excelente")+COUNTIF($N$4:N65,"Muito Bom")&lt;Percentis!$J$8),"Muito Bom",
IF(AND(Percentis!$J$8&gt;=B66,I66&gt;=8,M66="SIM",OR(H66&lt;&gt;"Procedimento especial",H66="Bom administrativo")),"Muito Bom",
"Bom"))))))</f>
        <v/>
      </c>
      <c r="O66" s="20"/>
      <c r="Q66" s="22"/>
      <c r="R66" s="22"/>
      <c r="S66" s="22"/>
      <c r="T66" s="22"/>
      <c r="U66" s="22"/>
      <c r="V66" s="22"/>
      <c r="W66" s="22"/>
      <c r="X66" s="22"/>
      <c r="Y66" s="22"/>
      <c r="Z66" s="22"/>
      <c r="AA66" s="22"/>
      <c r="AB66" s="22"/>
      <c r="AC66" s="22"/>
      <c r="AD66" s="22"/>
      <c r="AE66" s="22"/>
      <c r="AF66" s="22"/>
      <c r="AG66" s="22"/>
      <c r="AH66" s="22"/>
      <c r="AI66" s="22"/>
      <c r="AJ66" s="22"/>
    </row>
    <row r="67" spans="2:36" s="21" customFormat="1" ht="26.25" customHeight="1" x14ac:dyDescent="0.3">
      <c r="B67" s="42">
        <v>64</v>
      </c>
      <c r="C67" s="52"/>
      <c r="D67" s="52"/>
      <c r="E67" s="53"/>
      <c r="F67" s="54"/>
      <c r="G67" s="54"/>
      <c r="H67" s="52"/>
      <c r="I67" s="53"/>
      <c r="J67" s="53"/>
      <c r="K67" s="55"/>
      <c r="L67" s="56"/>
      <c r="M67" s="56"/>
      <c r="N67" s="57" t="str">
        <f>IF(I67="","",
IF(AND(Percentis!$I$8&gt;=B67,I67&gt;=9,M67="SIM",L67="SIM",OR(H67="Avaliação Regular",H67="Ponderação curricular")),"Excelente",
IF(AND(Percentis!$I$8&gt;=B67,I67&gt;=9,M67="SIM",H67="Ponderação curricular - DLR 17/2010/M"),"Excelente",
IF(AND(COUNTIF($N$4:N66,"Excelente")&lt;Percentis!$I$8,COUNTIF($N$4:N66,"Excelente")+COUNTIF($N$4:N66,"Muito Bom")&lt;Percentis!$J$8,I67&gt;=PERCENTILE($I$4:$I$153,0.75),OR(L67="SIM",AND(H67="Ponderação Curricular - DLR 17/2010/M",I67&gt;=9),AND(H67="Avaliação regular",H67="Ponderação Curricular",L67="SIM"))),"Excelente",
IF(AND(H67&lt;&gt;"Procedimento especial",H67&lt;&gt;"Bom administrativo",I67&gt;=8,M67="SIM",COUNTIF($N$4:N66,"Excelente")+COUNTIF($N$4:N66,"Muito Bom")&lt;Percentis!$J$8),"Muito Bom",
IF(AND(Percentis!$J$8&gt;=B67,I67&gt;=8,M67="SIM",OR(H67&lt;&gt;"Procedimento especial",H67="Bom administrativo")),"Muito Bom",
"Bom"))))))</f>
        <v/>
      </c>
      <c r="O67" s="20"/>
      <c r="Q67" s="22"/>
      <c r="R67" s="22"/>
      <c r="S67" s="22"/>
      <c r="T67" s="22"/>
      <c r="U67" s="22"/>
      <c r="V67" s="22"/>
      <c r="W67" s="22"/>
      <c r="X67" s="22"/>
      <c r="Y67" s="22"/>
      <c r="Z67" s="22"/>
      <c r="AA67" s="22"/>
      <c r="AB67" s="22"/>
      <c r="AC67" s="22"/>
      <c r="AD67" s="22"/>
      <c r="AE67" s="22"/>
      <c r="AF67" s="22"/>
      <c r="AG67" s="22"/>
      <c r="AH67" s="22"/>
      <c r="AI67" s="22"/>
      <c r="AJ67" s="22"/>
    </row>
    <row r="68" spans="2:36" s="21" customFormat="1" ht="26.25" customHeight="1" x14ac:dyDescent="0.3">
      <c r="B68" s="42">
        <v>65</v>
      </c>
      <c r="C68" s="52"/>
      <c r="D68" s="52"/>
      <c r="E68" s="53"/>
      <c r="F68" s="54"/>
      <c r="G68" s="54"/>
      <c r="H68" s="52"/>
      <c r="I68" s="53"/>
      <c r="J68" s="53"/>
      <c r="K68" s="55"/>
      <c r="L68" s="56"/>
      <c r="M68" s="56"/>
      <c r="N68" s="57" t="str">
        <f>IF(I68="","",
IF(AND(Percentis!$I$8&gt;=B68,I68&gt;=9,M68="SIM",L68="SIM",OR(H68="Avaliação Regular",H68="Ponderação curricular")),"Excelente",
IF(AND(Percentis!$I$8&gt;=B68,I68&gt;=9,M68="SIM",H68="Ponderação curricular - DLR 17/2010/M"),"Excelente",
IF(AND(COUNTIF($N$4:N67,"Excelente")&lt;Percentis!$I$8,COUNTIF($N$4:N67,"Excelente")+COUNTIF($N$4:N67,"Muito Bom")&lt;Percentis!$J$8,I68&gt;=PERCENTILE($I$4:$I$153,0.75),OR(L68="SIM",AND(H68="Ponderação Curricular - DLR 17/2010/M",I68&gt;=9),AND(H68="Avaliação regular",H68="Ponderação Curricular",L68="SIM"))),"Excelente",
IF(AND(H68&lt;&gt;"Procedimento especial",H68&lt;&gt;"Bom administrativo",I68&gt;=8,M68="SIM",COUNTIF($N$4:N67,"Excelente")+COUNTIF($N$4:N67,"Muito Bom")&lt;Percentis!$J$8),"Muito Bom",
IF(AND(Percentis!$J$8&gt;=B68,I68&gt;=8,M68="SIM",OR(H68&lt;&gt;"Procedimento especial",H68="Bom administrativo")),"Muito Bom",
"Bom"))))))</f>
        <v/>
      </c>
      <c r="O68" s="20"/>
      <c r="Q68" s="22"/>
      <c r="R68" s="22"/>
      <c r="S68" s="22"/>
      <c r="T68" s="22"/>
      <c r="U68" s="22"/>
      <c r="V68" s="22"/>
      <c r="W68" s="22"/>
      <c r="X68" s="22"/>
      <c r="Y68" s="22"/>
      <c r="Z68" s="22"/>
      <c r="AA68" s="22"/>
      <c r="AB68" s="22"/>
      <c r="AC68" s="22"/>
      <c r="AD68" s="22"/>
      <c r="AE68" s="22"/>
      <c r="AF68" s="22"/>
      <c r="AG68" s="22"/>
      <c r="AH68" s="22"/>
      <c r="AI68" s="22"/>
      <c r="AJ68" s="22"/>
    </row>
    <row r="69" spans="2:36" s="21" customFormat="1" ht="26.25" customHeight="1" x14ac:dyDescent="0.3">
      <c r="B69" s="42">
        <v>66</v>
      </c>
      <c r="C69" s="52"/>
      <c r="D69" s="52"/>
      <c r="E69" s="53"/>
      <c r="F69" s="54"/>
      <c r="G69" s="54"/>
      <c r="H69" s="52"/>
      <c r="I69" s="53"/>
      <c r="J69" s="53"/>
      <c r="K69" s="55"/>
      <c r="L69" s="56"/>
      <c r="M69" s="56"/>
      <c r="N69" s="57" t="str">
        <f>IF(I69="","",
IF(AND(Percentis!$I$8&gt;=B69,I69&gt;=9,M69="SIM",L69="SIM",OR(H69="Avaliação Regular",H69="Ponderação curricular")),"Excelente",
IF(AND(Percentis!$I$8&gt;=B69,I69&gt;=9,M69="SIM",H69="Ponderação curricular - DLR 17/2010/M"),"Excelente",
IF(AND(COUNTIF($N$4:N68,"Excelente")&lt;Percentis!$I$8,COUNTIF($N$4:N68,"Excelente")+COUNTIF($N$4:N68,"Muito Bom")&lt;Percentis!$J$8,I69&gt;=PERCENTILE($I$4:$I$153,0.75),OR(L69="SIM",AND(H69="Ponderação Curricular - DLR 17/2010/M",I69&gt;=9),AND(H69="Avaliação regular",H69="Ponderação Curricular",L69="SIM"))),"Excelente",
IF(AND(H69&lt;&gt;"Procedimento especial",H69&lt;&gt;"Bom administrativo",I69&gt;=8,M69="SIM",COUNTIF($N$4:N68,"Excelente")+COUNTIF($N$4:N68,"Muito Bom")&lt;Percentis!$J$8),"Muito Bom",
IF(AND(Percentis!$J$8&gt;=B69,I69&gt;=8,M69="SIM",OR(H69&lt;&gt;"Procedimento especial",H69="Bom administrativo")),"Muito Bom",
"Bom"))))))</f>
        <v/>
      </c>
      <c r="O69" s="20"/>
      <c r="Q69" s="22"/>
      <c r="R69" s="22"/>
      <c r="S69" s="22"/>
      <c r="T69" s="22"/>
      <c r="U69" s="22"/>
      <c r="V69" s="22"/>
      <c r="W69" s="22"/>
      <c r="X69" s="22"/>
      <c r="Y69" s="22"/>
      <c r="Z69" s="22"/>
      <c r="AA69" s="22"/>
      <c r="AB69" s="22"/>
      <c r="AC69" s="22"/>
      <c r="AD69" s="22"/>
      <c r="AE69" s="22"/>
      <c r="AF69" s="22"/>
      <c r="AG69" s="22"/>
      <c r="AH69" s="22"/>
      <c r="AI69" s="22"/>
      <c r="AJ69" s="22"/>
    </row>
    <row r="70" spans="2:36" s="21" customFormat="1" ht="26.25" customHeight="1" x14ac:dyDescent="0.3">
      <c r="B70" s="42">
        <v>67</v>
      </c>
      <c r="C70" s="52"/>
      <c r="D70" s="52"/>
      <c r="E70" s="53"/>
      <c r="F70" s="54"/>
      <c r="G70" s="54"/>
      <c r="H70" s="52"/>
      <c r="I70" s="53"/>
      <c r="J70" s="53"/>
      <c r="K70" s="55"/>
      <c r="L70" s="56"/>
      <c r="M70" s="56"/>
      <c r="N70" s="57" t="str">
        <f>IF(I70="","",
IF(AND(Percentis!$I$8&gt;=B70,I70&gt;=9,M70="SIM",L70="SIM",OR(H70="Avaliação Regular",H70="Ponderação curricular")),"Excelente",
IF(AND(Percentis!$I$8&gt;=B70,I70&gt;=9,M70="SIM",H70="Ponderação curricular - DLR 17/2010/M"),"Excelente",
IF(AND(COUNTIF($N$4:N69,"Excelente")&lt;Percentis!$I$8,COUNTIF($N$4:N69,"Excelente")+COUNTIF($N$4:N69,"Muito Bom")&lt;Percentis!$J$8,I70&gt;=PERCENTILE($I$4:$I$153,0.75),OR(L70="SIM",AND(H70="Ponderação Curricular - DLR 17/2010/M",I70&gt;=9),AND(H70="Avaliação regular",H70="Ponderação Curricular",L70="SIM"))),"Excelente",
IF(AND(H70&lt;&gt;"Procedimento especial",H70&lt;&gt;"Bom administrativo",I70&gt;=8,M70="SIM",COUNTIF($N$4:N69,"Excelente")+COUNTIF($N$4:N69,"Muito Bom")&lt;Percentis!$J$8),"Muito Bom",
IF(AND(Percentis!$J$8&gt;=B70,I70&gt;=8,M70="SIM",OR(H70&lt;&gt;"Procedimento especial",H70="Bom administrativo")),"Muito Bom",
"Bom"))))))</f>
        <v/>
      </c>
      <c r="O70" s="20"/>
      <c r="Q70" s="22"/>
      <c r="R70" s="22"/>
      <c r="S70" s="22"/>
      <c r="T70" s="22"/>
      <c r="U70" s="22"/>
      <c r="V70" s="22"/>
      <c r="W70" s="22"/>
      <c r="X70" s="22"/>
      <c r="Y70" s="22"/>
      <c r="Z70" s="22"/>
      <c r="AA70" s="22"/>
      <c r="AB70" s="22"/>
      <c r="AC70" s="22"/>
      <c r="AD70" s="22"/>
      <c r="AE70" s="22"/>
      <c r="AF70" s="22"/>
      <c r="AG70" s="22"/>
      <c r="AH70" s="22"/>
      <c r="AI70" s="22"/>
      <c r="AJ70" s="22"/>
    </row>
    <row r="71" spans="2:36" s="21" customFormat="1" ht="26.25" customHeight="1" x14ac:dyDescent="0.3">
      <c r="B71" s="42">
        <v>68</v>
      </c>
      <c r="C71" s="52"/>
      <c r="D71" s="52"/>
      <c r="E71" s="53"/>
      <c r="F71" s="54"/>
      <c r="G71" s="54"/>
      <c r="H71" s="52"/>
      <c r="I71" s="53"/>
      <c r="J71" s="53"/>
      <c r="K71" s="55"/>
      <c r="L71" s="56"/>
      <c r="M71" s="56"/>
      <c r="N71" s="57" t="str">
        <f>IF(I71="","",
IF(AND(Percentis!$I$8&gt;=B71,I71&gt;=9,M71="SIM",L71="SIM",OR(H71="Avaliação Regular",H71="Ponderação curricular")),"Excelente",
IF(AND(Percentis!$I$8&gt;=B71,I71&gt;=9,M71="SIM",H71="Ponderação curricular - DLR 17/2010/M"),"Excelente",
IF(AND(COUNTIF($N$4:N70,"Excelente")&lt;Percentis!$I$8,COUNTIF($N$4:N70,"Excelente")+COUNTIF($N$4:N70,"Muito Bom")&lt;Percentis!$J$8,I71&gt;=PERCENTILE($I$4:$I$153,0.75),OR(L71="SIM",AND(H71="Ponderação Curricular - DLR 17/2010/M",I71&gt;=9),AND(H71="Avaliação regular",H71="Ponderação Curricular",L71="SIM"))),"Excelente",
IF(AND(H71&lt;&gt;"Procedimento especial",H71&lt;&gt;"Bom administrativo",I71&gt;=8,M71="SIM",COUNTIF($N$4:N70,"Excelente")+COUNTIF($N$4:N70,"Muito Bom")&lt;Percentis!$J$8),"Muito Bom",
IF(AND(Percentis!$J$8&gt;=B71,I71&gt;=8,M71="SIM",OR(H71&lt;&gt;"Procedimento especial",H71="Bom administrativo")),"Muito Bom",
"Bom"))))))</f>
        <v/>
      </c>
      <c r="O71" s="20"/>
      <c r="Q71" s="22"/>
      <c r="R71" s="22"/>
      <c r="S71" s="22"/>
      <c r="T71" s="22"/>
      <c r="U71" s="22"/>
      <c r="V71" s="22"/>
      <c r="W71" s="22"/>
      <c r="X71" s="22"/>
      <c r="Y71" s="22"/>
      <c r="Z71" s="22"/>
      <c r="AA71" s="22"/>
      <c r="AB71" s="22"/>
      <c r="AC71" s="22"/>
      <c r="AD71" s="22"/>
      <c r="AE71" s="22"/>
      <c r="AF71" s="22"/>
      <c r="AG71" s="22"/>
      <c r="AH71" s="22"/>
      <c r="AI71" s="22"/>
      <c r="AJ71" s="22"/>
    </row>
    <row r="72" spans="2:36" s="21" customFormat="1" ht="26.25" customHeight="1" x14ac:dyDescent="0.3">
      <c r="B72" s="42">
        <v>69</v>
      </c>
      <c r="C72" s="52"/>
      <c r="D72" s="52"/>
      <c r="E72" s="53"/>
      <c r="F72" s="54"/>
      <c r="G72" s="54"/>
      <c r="H72" s="52"/>
      <c r="I72" s="53"/>
      <c r="J72" s="53"/>
      <c r="K72" s="55"/>
      <c r="L72" s="56"/>
      <c r="M72" s="56"/>
      <c r="N72" s="57" t="str">
        <f>IF(I72="","",
IF(AND(Percentis!$I$8&gt;=B72,I72&gt;=9,M72="SIM",L72="SIM",OR(H72="Avaliação Regular",H72="Ponderação curricular")),"Excelente",
IF(AND(Percentis!$I$8&gt;=B72,I72&gt;=9,M72="SIM",H72="Ponderação curricular - DLR 17/2010/M"),"Excelente",
IF(AND(COUNTIF($N$4:N71,"Excelente")&lt;Percentis!$I$8,COUNTIF($N$4:N71,"Excelente")+COUNTIF($N$4:N71,"Muito Bom")&lt;Percentis!$J$8,I72&gt;=PERCENTILE($I$4:$I$153,0.75),OR(L72="SIM",AND(H72="Ponderação Curricular - DLR 17/2010/M",I72&gt;=9),AND(H72="Avaliação regular",H72="Ponderação Curricular",L72="SIM"))),"Excelente",
IF(AND(H72&lt;&gt;"Procedimento especial",H72&lt;&gt;"Bom administrativo",I72&gt;=8,M72="SIM",COUNTIF($N$4:N71,"Excelente")+COUNTIF($N$4:N71,"Muito Bom")&lt;Percentis!$J$8),"Muito Bom",
IF(AND(Percentis!$J$8&gt;=B72,I72&gt;=8,M72="SIM",OR(H72&lt;&gt;"Procedimento especial",H72="Bom administrativo")),"Muito Bom",
"Bom"))))))</f>
        <v/>
      </c>
      <c r="O72" s="20"/>
      <c r="Q72" s="22"/>
      <c r="R72" s="22"/>
      <c r="S72" s="22"/>
      <c r="T72" s="22"/>
      <c r="U72" s="22"/>
      <c r="V72" s="22"/>
      <c r="W72" s="22"/>
      <c r="X72" s="22"/>
      <c r="Y72" s="22"/>
      <c r="Z72" s="22"/>
      <c r="AA72" s="22"/>
      <c r="AB72" s="22"/>
      <c r="AC72" s="22"/>
      <c r="AD72" s="22"/>
      <c r="AE72" s="22"/>
      <c r="AF72" s="22"/>
      <c r="AG72" s="22"/>
      <c r="AH72" s="22"/>
      <c r="AI72" s="22"/>
      <c r="AJ72" s="22"/>
    </row>
    <row r="73" spans="2:36" s="21" customFormat="1" ht="26.25" customHeight="1" x14ac:dyDescent="0.3">
      <c r="B73" s="42">
        <v>70</v>
      </c>
      <c r="C73" s="52"/>
      <c r="D73" s="52"/>
      <c r="E73" s="53"/>
      <c r="F73" s="54"/>
      <c r="G73" s="54"/>
      <c r="H73" s="52"/>
      <c r="I73" s="53"/>
      <c r="J73" s="53"/>
      <c r="K73" s="55"/>
      <c r="L73" s="56"/>
      <c r="M73" s="56"/>
      <c r="N73" s="57" t="str">
        <f>IF(I73="","",
IF(AND(Percentis!$I$8&gt;=B73,I73&gt;=9,M73="SIM",L73="SIM",OR(H73="Avaliação Regular",H73="Ponderação curricular")),"Excelente",
IF(AND(Percentis!$I$8&gt;=B73,I73&gt;=9,M73="SIM",H73="Ponderação curricular - DLR 17/2010/M"),"Excelente",
IF(AND(COUNTIF($N$4:N72,"Excelente")&lt;Percentis!$I$8,COUNTIF($N$4:N72,"Excelente")+COUNTIF($N$4:N72,"Muito Bom")&lt;Percentis!$J$8,I73&gt;=PERCENTILE($I$4:$I$153,0.75),OR(L73="SIM",AND(H73="Ponderação Curricular - DLR 17/2010/M",I73&gt;=9),AND(H73="Avaliação regular",H73="Ponderação Curricular",L73="SIM"))),"Excelente",
IF(AND(H73&lt;&gt;"Procedimento especial",H73&lt;&gt;"Bom administrativo",I73&gt;=8,M73="SIM",COUNTIF($N$4:N72,"Excelente")+COUNTIF($N$4:N72,"Muito Bom")&lt;Percentis!$J$8),"Muito Bom",
IF(AND(Percentis!$J$8&gt;=B73,I73&gt;=8,M73="SIM",OR(H73&lt;&gt;"Procedimento especial",H73="Bom administrativo")),"Muito Bom",
"Bom"))))))</f>
        <v/>
      </c>
      <c r="O73" s="20"/>
      <c r="Q73" s="22"/>
      <c r="R73" s="22"/>
      <c r="S73" s="22"/>
      <c r="T73" s="22"/>
      <c r="U73" s="22"/>
      <c r="V73" s="22"/>
      <c r="W73" s="22"/>
      <c r="X73" s="22"/>
      <c r="Y73" s="22"/>
      <c r="Z73" s="22"/>
      <c r="AA73" s="22"/>
      <c r="AB73" s="22"/>
      <c r="AC73" s="22"/>
      <c r="AD73" s="22"/>
      <c r="AE73" s="22"/>
      <c r="AF73" s="22"/>
      <c r="AG73" s="22"/>
      <c r="AH73" s="22"/>
      <c r="AI73" s="22"/>
      <c r="AJ73" s="22"/>
    </row>
    <row r="74" spans="2:36" s="21" customFormat="1" ht="26.25" customHeight="1" x14ac:dyDescent="0.3">
      <c r="B74" s="42">
        <v>71</v>
      </c>
      <c r="C74" s="52"/>
      <c r="D74" s="52"/>
      <c r="E74" s="53"/>
      <c r="F74" s="54"/>
      <c r="G74" s="54"/>
      <c r="H74" s="52"/>
      <c r="I74" s="53"/>
      <c r="J74" s="53"/>
      <c r="K74" s="55"/>
      <c r="L74" s="56"/>
      <c r="M74" s="56"/>
      <c r="N74" s="57" t="str">
        <f>IF(I74="","",
IF(AND(Percentis!$I$8&gt;=B74,I74&gt;=9,M74="SIM",L74="SIM",OR(H74="Avaliação Regular",H74="Ponderação curricular")),"Excelente",
IF(AND(Percentis!$I$8&gt;=B74,I74&gt;=9,M74="SIM",H74="Ponderação curricular - DLR 17/2010/M"),"Excelente",
IF(AND(COUNTIF($N$4:N73,"Excelente")&lt;Percentis!$I$8,COUNTIF($N$4:N73,"Excelente")+COUNTIF($N$4:N73,"Muito Bom")&lt;Percentis!$J$8,I74&gt;=PERCENTILE($I$4:$I$153,0.75),OR(L74="SIM",AND(H74="Ponderação Curricular - DLR 17/2010/M",I74&gt;=9),AND(H74="Avaliação regular",H74="Ponderação Curricular",L74="SIM"))),"Excelente",
IF(AND(H74&lt;&gt;"Procedimento especial",H74&lt;&gt;"Bom administrativo",I74&gt;=8,M74="SIM",COUNTIF($N$4:N73,"Excelente")+COUNTIF($N$4:N73,"Muito Bom")&lt;Percentis!$J$8),"Muito Bom",
IF(AND(Percentis!$J$8&gt;=B74,I74&gt;=8,M74="SIM",OR(H74&lt;&gt;"Procedimento especial",H74="Bom administrativo")),"Muito Bom",
"Bom"))))))</f>
        <v/>
      </c>
      <c r="O74" s="20"/>
      <c r="Q74" s="22"/>
      <c r="R74" s="22"/>
      <c r="S74" s="22"/>
      <c r="T74" s="22"/>
      <c r="U74" s="22"/>
      <c r="V74" s="22"/>
      <c r="W74" s="22"/>
      <c r="X74" s="22"/>
      <c r="Y74" s="22"/>
      <c r="Z74" s="22"/>
      <c r="AA74" s="22"/>
      <c r="AB74" s="22"/>
      <c r="AC74" s="22"/>
      <c r="AD74" s="22"/>
      <c r="AE74" s="22"/>
      <c r="AF74" s="22"/>
      <c r="AG74" s="22"/>
      <c r="AH74" s="22"/>
      <c r="AI74" s="22"/>
      <c r="AJ74" s="22"/>
    </row>
    <row r="75" spans="2:36" s="21" customFormat="1" ht="26.25" customHeight="1" x14ac:dyDescent="0.3">
      <c r="B75" s="42">
        <v>72</v>
      </c>
      <c r="C75" s="52"/>
      <c r="D75" s="52"/>
      <c r="E75" s="53"/>
      <c r="F75" s="54"/>
      <c r="G75" s="54"/>
      <c r="H75" s="52"/>
      <c r="I75" s="53"/>
      <c r="J75" s="53"/>
      <c r="K75" s="55"/>
      <c r="L75" s="56"/>
      <c r="M75" s="56"/>
      <c r="N75" s="57" t="str">
        <f>IF(I75="","",
IF(AND(Percentis!$I$8&gt;=B75,I75&gt;=9,M75="SIM",L75="SIM",OR(H75="Avaliação Regular",H75="Ponderação curricular")),"Excelente",
IF(AND(Percentis!$I$8&gt;=B75,I75&gt;=9,M75="SIM",H75="Ponderação curricular - DLR 17/2010/M"),"Excelente",
IF(AND(COUNTIF($N$4:N74,"Excelente")&lt;Percentis!$I$8,COUNTIF($N$4:N74,"Excelente")+COUNTIF($N$4:N74,"Muito Bom")&lt;Percentis!$J$8,I75&gt;=PERCENTILE($I$4:$I$153,0.75),OR(L75="SIM",AND(H75="Ponderação Curricular - DLR 17/2010/M",I75&gt;=9),AND(H75="Avaliação regular",H75="Ponderação Curricular",L75="SIM"))),"Excelente",
IF(AND(H75&lt;&gt;"Procedimento especial",H75&lt;&gt;"Bom administrativo",I75&gt;=8,M75="SIM",COUNTIF($N$4:N74,"Excelente")+COUNTIF($N$4:N74,"Muito Bom")&lt;Percentis!$J$8),"Muito Bom",
IF(AND(Percentis!$J$8&gt;=B75,I75&gt;=8,M75="SIM",OR(H75&lt;&gt;"Procedimento especial",H75="Bom administrativo")),"Muito Bom",
"Bom"))))))</f>
        <v/>
      </c>
      <c r="O75" s="20"/>
      <c r="Q75" s="22"/>
      <c r="R75" s="22"/>
      <c r="S75" s="22"/>
      <c r="T75" s="22"/>
      <c r="U75" s="22"/>
      <c r="V75" s="22"/>
      <c r="W75" s="22"/>
      <c r="X75" s="22"/>
      <c r="Y75" s="22"/>
      <c r="Z75" s="22"/>
      <c r="AA75" s="22"/>
      <c r="AB75" s="22"/>
      <c r="AC75" s="22"/>
      <c r="AD75" s="22"/>
      <c r="AE75" s="22"/>
      <c r="AF75" s="22"/>
      <c r="AG75" s="22"/>
      <c r="AH75" s="22"/>
      <c r="AI75" s="22"/>
      <c r="AJ75" s="22"/>
    </row>
    <row r="76" spans="2:36" s="21" customFormat="1" ht="26.25" customHeight="1" x14ac:dyDescent="0.3">
      <c r="B76" s="42">
        <v>73</v>
      </c>
      <c r="C76" s="52"/>
      <c r="D76" s="52"/>
      <c r="E76" s="53"/>
      <c r="F76" s="54"/>
      <c r="G76" s="54"/>
      <c r="H76" s="52"/>
      <c r="I76" s="53"/>
      <c r="J76" s="53"/>
      <c r="K76" s="55"/>
      <c r="L76" s="56"/>
      <c r="M76" s="56"/>
      <c r="N76" s="57" t="str">
        <f>IF(I76="","",
IF(AND(Percentis!$I$8&gt;=B76,I76&gt;=9,M76="SIM",L76="SIM",OR(H76="Avaliação Regular",H76="Ponderação curricular")),"Excelente",
IF(AND(Percentis!$I$8&gt;=B76,I76&gt;=9,M76="SIM",H76="Ponderação curricular - DLR 17/2010/M"),"Excelente",
IF(AND(COUNTIF($N$4:N75,"Excelente")&lt;Percentis!$I$8,COUNTIF($N$4:N75,"Excelente")+COUNTIF($N$4:N75,"Muito Bom")&lt;Percentis!$J$8,I76&gt;=PERCENTILE($I$4:$I$153,0.75),OR(L76="SIM",AND(H76="Ponderação Curricular - DLR 17/2010/M",I76&gt;=9),AND(H76="Avaliação regular",H76="Ponderação Curricular",L76="SIM"))),"Excelente",
IF(AND(H76&lt;&gt;"Procedimento especial",H76&lt;&gt;"Bom administrativo",I76&gt;=8,M76="SIM",COUNTIF($N$4:N75,"Excelente")+COUNTIF($N$4:N75,"Muito Bom")&lt;Percentis!$J$8),"Muito Bom",
IF(AND(Percentis!$J$8&gt;=B76,I76&gt;=8,M76="SIM",OR(H76&lt;&gt;"Procedimento especial",H76="Bom administrativo")),"Muito Bom",
"Bom"))))))</f>
        <v/>
      </c>
      <c r="O76" s="20"/>
      <c r="Q76" s="22"/>
      <c r="R76" s="22"/>
      <c r="S76" s="22"/>
      <c r="T76" s="22"/>
      <c r="U76" s="22"/>
      <c r="V76" s="22"/>
      <c r="W76" s="22"/>
      <c r="X76" s="22"/>
      <c r="Y76" s="22"/>
      <c r="Z76" s="22"/>
      <c r="AA76" s="22"/>
      <c r="AB76" s="22"/>
      <c r="AC76" s="22"/>
      <c r="AD76" s="22"/>
      <c r="AE76" s="22"/>
      <c r="AF76" s="22"/>
      <c r="AG76" s="22"/>
      <c r="AH76" s="22"/>
      <c r="AI76" s="22"/>
      <c r="AJ76" s="22"/>
    </row>
    <row r="77" spans="2:36" s="21" customFormat="1" ht="26.25" customHeight="1" x14ac:dyDescent="0.3">
      <c r="B77" s="42">
        <v>74</v>
      </c>
      <c r="C77" s="52"/>
      <c r="D77" s="52"/>
      <c r="E77" s="53"/>
      <c r="F77" s="54"/>
      <c r="G77" s="54"/>
      <c r="H77" s="52"/>
      <c r="I77" s="53"/>
      <c r="J77" s="53"/>
      <c r="K77" s="55"/>
      <c r="L77" s="56"/>
      <c r="M77" s="56"/>
      <c r="N77" s="57" t="str">
        <f>IF(I77="","",
IF(AND(Percentis!$I$8&gt;=B77,I77&gt;=9,M77="SIM",L77="SIM",OR(H77="Avaliação Regular",H77="Ponderação curricular")),"Excelente",
IF(AND(Percentis!$I$8&gt;=B77,I77&gt;=9,M77="SIM",H77="Ponderação curricular - DLR 17/2010/M"),"Excelente",
IF(AND(COUNTIF($N$4:N76,"Excelente")&lt;Percentis!$I$8,COUNTIF($N$4:N76,"Excelente")+COUNTIF($N$4:N76,"Muito Bom")&lt;Percentis!$J$8,I77&gt;=PERCENTILE($I$4:$I$153,0.75),OR(L77="SIM",AND(H77="Ponderação Curricular - DLR 17/2010/M",I77&gt;=9),AND(H77="Avaliação regular",H77="Ponderação Curricular",L77="SIM"))),"Excelente",
IF(AND(H77&lt;&gt;"Procedimento especial",H77&lt;&gt;"Bom administrativo",I77&gt;=8,M77="SIM",COUNTIF($N$4:N76,"Excelente")+COUNTIF($N$4:N76,"Muito Bom")&lt;Percentis!$J$8),"Muito Bom",
IF(AND(Percentis!$J$8&gt;=B77,I77&gt;=8,M77="SIM",OR(H77&lt;&gt;"Procedimento especial",H77="Bom administrativo")),"Muito Bom",
"Bom"))))))</f>
        <v/>
      </c>
      <c r="O77" s="20"/>
      <c r="Q77" s="22"/>
      <c r="R77" s="22"/>
      <c r="S77" s="22"/>
      <c r="T77" s="22"/>
      <c r="U77" s="22"/>
      <c r="V77" s="22"/>
      <c r="W77" s="22"/>
      <c r="X77" s="22"/>
      <c r="Y77" s="22"/>
      <c r="Z77" s="22"/>
      <c r="AA77" s="22"/>
      <c r="AB77" s="22"/>
      <c r="AC77" s="22"/>
      <c r="AD77" s="22"/>
      <c r="AE77" s="22"/>
      <c r="AF77" s="22"/>
      <c r="AG77" s="22"/>
      <c r="AH77" s="22"/>
      <c r="AI77" s="22"/>
      <c r="AJ77" s="22"/>
    </row>
    <row r="78" spans="2:36" s="21" customFormat="1" ht="26.25" customHeight="1" x14ac:dyDescent="0.3">
      <c r="B78" s="42">
        <v>75</v>
      </c>
      <c r="C78" s="52"/>
      <c r="D78" s="52"/>
      <c r="E78" s="53"/>
      <c r="F78" s="54"/>
      <c r="G78" s="54"/>
      <c r="H78" s="52"/>
      <c r="I78" s="53"/>
      <c r="J78" s="53"/>
      <c r="K78" s="55"/>
      <c r="L78" s="56"/>
      <c r="M78" s="56"/>
      <c r="N78" s="57" t="str">
        <f>IF(I78="","",
IF(AND(Percentis!$I$8&gt;=B78,I78&gt;=9,M78="SIM",L78="SIM",OR(H78="Avaliação Regular",H78="Ponderação curricular")),"Excelente",
IF(AND(Percentis!$I$8&gt;=B78,I78&gt;=9,M78="SIM",H78="Ponderação curricular - DLR 17/2010/M"),"Excelente",
IF(AND(COUNTIF($N$4:N77,"Excelente")&lt;Percentis!$I$8,COUNTIF($N$4:N77,"Excelente")+COUNTIF($N$4:N77,"Muito Bom")&lt;Percentis!$J$8,I78&gt;=PERCENTILE($I$4:$I$153,0.75),OR(L78="SIM",AND(H78="Ponderação Curricular - DLR 17/2010/M",I78&gt;=9),AND(H78="Avaliação regular",H78="Ponderação Curricular",L78="SIM"))),"Excelente",
IF(AND(H78&lt;&gt;"Procedimento especial",H78&lt;&gt;"Bom administrativo",I78&gt;=8,M78="SIM",COUNTIF($N$4:N77,"Excelente")+COUNTIF($N$4:N77,"Muito Bom")&lt;Percentis!$J$8),"Muito Bom",
IF(AND(Percentis!$J$8&gt;=B78,I78&gt;=8,M78="SIM",OR(H78&lt;&gt;"Procedimento especial",H78="Bom administrativo")),"Muito Bom",
"Bom"))))))</f>
        <v/>
      </c>
      <c r="O78" s="20"/>
      <c r="Q78" s="22"/>
      <c r="R78" s="22"/>
      <c r="S78" s="22"/>
      <c r="T78" s="22"/>
      <c r="U78" s="22"/>
      <c r="V78" s="22"/>
      <c r="W78" s="22"/>
      <c r="X78" s="22"/>
      <c r="Y78" s="22"/>
      <c r="Z78" s="22"/>
      <c r="AA78" s="22"/>
      <c r="AB78" s="22"/>
      <c r="AC78" s="22"/>
      <c r="AD78" s="22"/>
      <c r="AE78" s="22"/>
      <c r="AF78" s="22"/>
      <c r="AG78" s="22"/>
      <c r="AH78" s="22"/>
      <c r="AI78" s="22"/>
      <c r="AJ78" s="22"/>
    </row>
    <row r="79" spans="2:36" s="21" customFormat="1" ht="26.25" customHeight="1" x14ac:dyDescent="0.3">
      <c r="B79" s="42">
        <v>76</v>
      </c>
      <c r="C79" s="52"/>
      <c r="D79" s="52"/>
      <c r="E79" s="53"/>
      <c r="F79" s="54"/>
      <c r="G79" s="54"/>
      <c r="H79" s="52"/>
      <c r="I79" s="53"/>
      <c r="J79" s="53"/>
      <c r="K79" s="55"/>
      <c r="L79" s="56"/>
      <c r="M79" s="56"/>
      <c r="N79" s="57" t="str">
        <f>IF(I79="","",
IF(AND(Percentis!$I$8&gt;=B79,I79&gt;=9,M79="SIM",L79="SIM",OR(H79="Avaliação Regular",H79="Ponderação curricular")),"Excelente",
IF(AND(Percentis!$I$8&gt;=B79,I79&gt;=9,M79="SIM",H79="Ponderação curricular - DLR 17/2010/M"),"Excelente",
IF(AND(COUNTIF($N$4:N78,"Excelente")&lt;Percentis!$I$8,COUNTIF($N$4:N78,"Excelente")+COUNTIF($N$4:N78,"Muito Bom")&lt;Percentis!$J$8,I79&gt;=PERCENTILE($I$4:$I$153,0.75),OR(L79="SIM",AND(H79="Ponderação Curricular - DLR 17/2010/M",I79&gt;=9),AND(H79="Avaliação regular",H79="Ponderação Curricular",L79="SIM"))),"Excelente",
IF(AND(H79&lt;&gt;"Procedimento especial",H79&lt;&gt;"Bom administrativo",I79&gt;=8,M79="SIM",COUNTIF($N$4:N78,"Excelente")+COUNTIF($N$4:N78,"Muito Bom")&lt;Percentis!$J$8),"Muito Bom",
IF(AND(Percentis!$J$8&gt;=B79,I79&gt;=8,M79="SIM",OR(H79&lt;&gt;"Procedimento especial",H79="Bom administrativo")),"Muito Bom",
"Bom"))))))</f>
        <v/>
      </c>
      <c r="O79" s="20"/>
      <c r="Q79" s="22"/>
      <c r="R79" s="22"/>
      <c r="S79" s="22"/>
      <c r="T79" s="22"/>
      <c r="U79" s="22"/>
      <c r="V79" s="22"/>
      <c r="W79" s="22"/>
      <c r="X79" s="22"/>
      <c r="Y79" s="22"/>
      <c r="Z79" s="22"/>
      <c r="AA79" s="22"/>
      <c r="AB79" s="22"/>
      <c r="AC79" s="22"/>
      <c r="AD79" s="22"/>
      <c r="AE79" s="22"/>
      <c r="AF79" s="22"/>
      <c r="AG79" s="22"/>
      <c r="AH79" s="22"/>
      <c r="AI79" s="22"/>
      <c r="AJ79" s="22"/>
    </row>
    <row r="80" spans="2:36" s="21" customFormat="1" ht="26.25" customHeight="1" x14ac:dyDescent="0.3">
      <c r="B80" s="42">
        <v>77</v>
      </c>
      <c r="C80" s="52"/>
      <c r="D80" s="52"/>
      <c r="E80" s="53"/>
      <c r="F80" s="54"/>
      <c r="G80" s="54"/>
      <c r="H80" s="52"/>
      <c r="I80" s="53"/>
      <c r="J80" s="53"/>
      <c r="K80" s="55"/>
      <c r="L80" s="56"/>
      <c r="M80" s="56"/>
      <c r="N80" s="57" t="str">
        <f>IF(I80="","",
IF(AND(Percentis!$I$8&gt;=B80,I80&gt;=9,M80="SIM",L80="SIM",OR(H80="Avaliação Regular",H80="Ponderação curricular")),"Excelente",
IF(AND(Percentis!$I$8&gt;=B80,I80&gt;=9,M80="SIM",H80="Ponderação curricular - DLR 17/2010/M"),"Excelente",
IF(AND(COUNTIF($N$4:N79,"Excelente")&lt;Percentis!$I$8,COUNTIF($N$4:N79,"Excelente")+COUNTIF($N$4:N79,"Muito Bom")&lt;Percentis!$J$8,I80&gt;=PERCENTILE($I$4:$I$153,0.75),OR(L80="SIM",AND(H80="Ponderação Curricular - DLR 17/2010/M",I80&gt;=9),AND(H80="Avaliação regular",H80="Ponderação Curricular",L80="SIM"))),"Excelente",
IF(AND(H80&lt;&gt;"Procedimento especial",H80&lt;&gt;"Bom administrativo",I80&gt;=8,M80="SIM",COUNTIF($N$4:N79,"Excelente")+COUNTIF($N$4:N79,"Muito Bom")&lt;Percentis!$J$8),"Muito Bom",
IF(AND(Percentis!$J$8&gt;=B80,I80&gt;=8,M80="SIM",OR(H80&lt;&gt;"Procedimento especial",H80="Bom administrativo")),"Muito Bom",
"Bom"))))))</f>
        <v/>
      </c>
      <c r="O80" s="20"/>
      <c r="Q80" s="22"/>
      <c r="R80" s="22"/>
      <c r="S80" s="22"/>
      <c r="T80" s="22"/>
      <c r="U80" s="22"/>
      <c r="V80" s="22"/>
      <c r="W80" s="22"/>
      <c r="X80" s="22"/>
      <c r="Y80" s="22"/>
      <c r="Z80" s="22"/>
      <c r="AA80" s="22"/>
      <c r="AB80" s="22"/>
      <c r="AC80" s="22"/>
      <c r="AD80" s="22"/>
      <c r="AE80" s="22"/>
      <c r="AF80" s="22"/>
      <c r="AG80" s="22"/>
      <c r="AH80" s="22"/>
      <c r="AI80" s="22"/>
      <c r="AJ80" s="22"/>
    </row>
    <row r="81" spans="2:36" s="21" customFormat="1" ht="26.25" customHeight="1" x14ac:dyDescent="0.3">
      <c r="B81" s="42">
        <v>78</v>
      </c>
      <c r="C81" s="52"/>
      <c r="D81" s="52"/>
      <c r="E81" s="53"/>
      <c r="F81" s="54"/>
      <c r="G81" s="54"/>
      <c r="H81" s="52"/>
      <c r="I81" s="53"/>
      <c r="J81" s="53"/>
      <c r="K81" s="55"/>
      <c r="L81" s="56"/>
      <c r="M81" s="56"/>
      <c r="N81" s="57" t="str">
        <f>IF(I81="","",
IF(AND(Percentis!$I$8&gt;=B81,I81&gt;=9,M81="SIM",L81="SIM",OR(H81="Avaliação Regular",H81="Ponderação curricular")),"Excelente",
IF(AND(Percentis!$I$8&gt;=B81,I81&gt;=9,M81="SIM",H81="Ponderação curricular - DLR 17/2010/M"),"Excelente",
IF(AND(COUNTIF($N$4:N80,"Excelente")&lt;Percentis!$I$8,COUNTIF($N$4:N80,"Excelente")+COUNTIF($N$4:N80,"Muito Bom")&lt;Percentis!$J$8,I81&gt;=PERCENTILE($I$4:$I$153,0.75),OR(L81="SIM",AND(H81="Ponderação Curricular - DLR 17/2010/M",I81&gt;=9),AND(H81="Avaliação regular",H81="Ponderação Curricular",L81="SIM"))),"Excelente",
IF(AND(H81&lt;&gt;"Procedimento especial",H81&lt;&gt;"Bom administrativo",I81&gt;=8,M81="SIM",COUNTIF($N$4:N80,"Excelente")+COUNTIF($N$4:N80,"Muito Bom")&lt;Percentis!$J$8),"Muito Bom",
IF(AND(Percentis!$J$8&gt;=B81,I81&gt;=8,M81="SIM",OR(H81&lt;&gt;"Procedimento especial",H81="Bom administrativo")),"Muito Bom",
"Bom"))))))</f>
        <v/>
      </c>
      <c r="O81" s="20"/>
      <c r="Q81" s="22"/>
      <c r="R81" s="22"/>
      <c r="S81" s="22"/>
      <c r="T81" s="22"/>
      <c r="U81" s="22"/>
      <c r="V81" s="22"/>
      <c r="W81" s="22"/>
      <c r="X81" s="22"/>
      <c r="Y81" s="22"/>
      <c r="Z81" s="22"/>
      <c r="AA81" s="22"/>
      <c r="AB81" s="22"/>
      <c r="AC81" s="22"/>
      <c r="AD81" s="22"/>
      <c r="AE81" s="22"/>
      <c r="AF81" s="22"/>
      <c r="AG81" s="22"/>
      <c r="AH81" s="22"/>
      <c r="AI81" s="22"/>
      <c r="AJ81" s="22"/>
    </row>
    <row r="82" spans="2:36" s="21" customFormat="1" ht="26.25" customHeight="1" x14ac:dyDescent="0.3">
      <c r="B82" s="42">
        <v>79</v>
      </c>
      <c r="C82" s="52"/>
      <c r="D82" s="52"/>
      <c r="E82" s="53"/>
      <c r="F82" s="54"/>
      <c r="G82" s="54"/>
      <c r="H82" s="52"/>
      <c r="I82" s="53"/>
      <c r="J82" s="53"/>
      <c r="K82" s="55"/>
      <c r="L82" s="56"/>
      <c r="M82" s="56"/>
      <c r="N82" s="57" t="str">
        <f>IF(I82="","",
IF(AND(Percentis!$I$8&gt;=B82,I82&gt;=9,M82="SIM",L82="SIM",OR(H82="Avaliação Regular",H82="Ponderação curricular")),"Excelente",
IF(AND(Percentis!$I$8&gt;=B82,I82&gt;=9,M82="SIM",H82="Ponderação curricular - DLR 17/2010/M"),"Excelente",
IF(AND(COUNTIF($N$4:N81,"Excelente")&lt;Percentis!$I$8,COUNTIF($N$4:N81,"Excelente")+COUNTIF($N$4:N81,"Muito Bom")&lt;Percentis!$J$8,I82&gt;=PERCENTILE($I$4:$I$153,0.75),OR(L82="SIM",AND(H82="Ponderação Curricular - DLR 17/2010/M",I82&gt;=9),AND(H82="Avaliação regular",H82="Ponderação Curricular",L82="SIM"))),"Excelente",
IF(AND(H82&lt;&gt;"Procedimento especial",H82&lt;&gt;"Bom administrativo",I82&gt;=8,M82="SIM",COUNTIF($N$4:N81,"Excelente")+COUNTIF($N$4:N81,"Muito Bom")&lt;Percentis!$J$8),"Muito Bom",
IF(AND(Percentis!$J$8&gt;=B82,I82&gt;=8,M82="SIM",OR(H82&lt;&gt;"Procedimento especial",H82="Bom administrativo")),"Muito Bom",
"Bom"))))))</f>
        <v/>
      </c>
      <c r="O82" s="20"/>
      <c r="Q82" s="22"/>
      <c r="R82" s="22"/>
      <c r="S82" s="22"/>
      <c r="T82" s="22"/>
      <c r="U82" s="22"/>
      <c r="V82" s="22"/>
      <c r="W82" s="22"/>
      <c r="X82" s="22"/>
      <c r="Y82" s="22"/>
      <c r="Z82" s="22"/>
      <c r="AA82" s="22"/>
      <c r="AB82" s="22"/>
      <c r="AC82" s="22"/>
      <c r="AD82" s="22"/>
      <c r="AE82" s="22"/>
      <c r="AF82" s="22"/>
      <c r="AG82" s="22"/>
      <c r="AH82" s="22"/>
      <c r="AI82" s="22"/>
      <c r="AJ82" s="22"/>
    </row>
    <row r="83" spans="2:36" s="21" customFormat="1" ht="26.25" customHeight="1" x14ac:dyDescent="0.3">
      <c r="B83" s="42">
        <v>80</v>
      </c>
      <c r="C83" s="52"/>
      <c r="D83" s="52"/>
      <c r="E83" s="53"/>
      <c r="F83" s="54"/>
      <c r="G83" s="54"/>
      <c r="H83" s="52"/>
      <c r="I83" s="53"/>
      <c r="J83" s="53"/>
      <c r="K83" s="55"/>
      <c r="L83" s="56"/>
      <c r="M83" s="56"/>
      <c r="N83" s="57" t="str">
        <f>IF(I83="","",
IF(AND(Percentis!$I$8&gt;=B83,I83&gt;=9,M83="SIM",L83="SIM",OR(H83="Avaliação Regular",H83="Ponderação curricular")),"Excelente",
IF(AND(Percentis!$I$8&gt;=B83,I83&gt;=9,M83="SIM",H83="Ponderação curricular - DLR 17/2010/M"),"Excelente",
IF(AND(COUNTIF($N$4:N82,"Excelente")&lt;Percentis!$I$8,COUNTIF($N$4:N82,"Excelente")+COUNTIF($N$4:N82,"Muito Bom")&lt;Percentis!$J$8,I83&gt;=PERCENTILE($I$4:$I$153,0.75),OR(L83="SIM",AND(H83="Ponderação Curricular - DLR 17/2010/M",I83&gt;=9),AND(H83="Avaliação regular",H83="Ponderação Curricular",L83="SIM"))),"Excelente",
IF(AND(H83&lt;&gt;"Procedimento especial",H83&lt;&gt;"Bom administrativo",I83&gt;=8,M83="SIM",COUNTIF($N$4:N82,"Excelente")+COUNTIF($N$4:N82,"Muito Bom")&lt;Percentis!$J$8),"Muito Bom",
IF(AND(Percentis!$J$8&gt;=B83,I83&gt;=8,M83="SIM",OR(H83&lt;&gt;"Procedimento especial",H83="Bom administrativo")),"Muito Bom",
"Bom"))))))</f>
        <v/>
      </c>
      <c r="O83" s="20"/>
      <c r="Q83" s="22"/>
      <c r="R83" s="22"/>
      <c r="S83" s="22"/>
      <c r="T83" s="22"/>
      <c r="U83" s="22"/>
      <c r="V83" s="22"/>
      <c r="W83" s="22"/>
      <c r="X83" s="22"/>
      <c r="Y83" s="22"/>
      <c r="Z83" s="22"/>
      <c r="AA83" s="22"/>
      <c r="AB83" s="22"/>
      <c r="AC83" s="22"/>
      <c r="AD83" s="22"/>
      <c r="AE83" s="22"/>
      <c r="AF83" s="22"/>
      <c r="AG83" s="22"/>
      <c r="AH83" s="22"/>
      <c r="AI83" s="22"/>
      <c r="AJ83" s="22"/>
    </row>
    <row r="84" spans="2:36" s="21" customFormat="1" ht="26.25" customHeight="1" x14ac:dyDescent="0.3">
      <c r="B84" s="42">
        <v>81</v>
      </c>
      <c r="C84" s="52"/>
      <c r="D84" s="52"/>
      <c r="E84" s="53"/>
      <c r="F84" s="54"/>
      <c r="G84" s="54"/>
      <c r="H84" s="52"/>
      <c r="I84" s="53"/>
      <c r="J84" s="53"/>
      <c r="K84" s="55"/>
      <c r="L84" s="56"/>
      <c r="M84" s="56"/>
      <c r="N84" s="57" t="str">
        <f>IF(I84="","",
IF(AND(Percentis!$I$8&gt;=B84,I84&gt;=9,M84="SIM",L84="SIM",OR(H84="Avaliação Regular",H84="Ponderação curricular")),"Excelente",
IF(AND(Percentis!$I$8&gt;=B84,I84&gt;=9,M84="SIM",H84="Ponderação curricular - DLR 17/2010/M"),"Excelente",
IF(AND(COUNTIF($N$4:N83,"Excelente")&lt;Percentis!$I$8,COUNTIF($N$4:N83,"Excelente")+COUNTIF($N$4:N83,"Muito Bom")&lt;Percentis!$J$8,I84&gt;=PERCENTILE($I$4:$I$153,0.75),OR(L84="SIM",AND(H84="Ponderação Curricular - DLR 17/2010/M",I84&gt;=9),AND(H84="Avaliação regular",H84="Ponderação Curricular",L84="SIM"))),"Excelente",
IF(AND(H84&lt;&gt;"Procedimento especial",H84&lt;&gt;"Bom administrativo",I84&gt;=8,M84="SIM",COUNTIF($N$4:N83,"Excelente")+COUNTIF($N$4:N83,"Muito Bom")&lt;Percentis!$J$8),"Muito Bom",
IF(AND(Percentis!$J$8&gt;=B84,I84&gt;=8,M84="SIM",OR(H84&lt;&gt;"Procedimento especial",H84="Bom administrativo")),"Muito Bom",
"Bom"))))))</f>
        <v/>
      </c>
      <c r="O84" s="20"/>
      <c r="Q84" s="22"/>
      <c r="R84" s="22"/>
      <c r="S84" s="22"/>
      <c r="T84" s="22"/>
      <c r="U84" s="22"/>
      <c r="V84" s="22"/>
      <c r="W84" s="22"/>
      <c r="X84" s="22"/>
      <c r="Y84" s="22"/>
      <c r="Z84" s="22"/>
      <c r="AA84" s="22"/>
      <c r="AB84" s="22"/>
      <c r="AC84" s="22"/>
      <c r="AD84" s="22"/>
      <c r="AE84" s="22"/>
      <c r="AF84" s="22"/>
      <c r="AG84" s="22"/>
      <c r="AH84" s="22"/>
      <c r="AI84" s="22"/>
      <c r="AJ84" s="22"/>
    </row>
    <row r="85" spans="2:36" s="21" customFormat="1" ht="26.25" customHeight="1" x14ac:dyDescent="0.3">
      <c r="B85" s="42">
        <v>82</v>
      </c>
      <c r="C85" s="52"/>
      <c r="D85" s="52"/>
      <c r="E85" s="53"/>
      <c r="F85" s="54"/>
      <c r="G85" s="54"/>
      <c r="H85" s="52"/>
      <c r="I85" s="53"/>
      <c r="J85" s="53"/>
      <c r="K85" s="55"/>
      <c r="L85" s="56"/>
      <c r="M85" s="56"/>
      <c r="N85" s="57" t="str">
        <f>IF(I85="","",
IF(AND(Percentis!$I$8&gt;=B85,I85&gt;=9,M85="SIM",L85="SIM",OR(H85="Avaliação Regular",H85="Ponderação curricular")),"Excelente",
IF(AND(Percentis!$I$8&gt;=B85,I85&gt;=9,M85="SIM",H85="Ponderação curricular - DLR 17/2010/M"),"Excelente",
IF(AND(COUNTIF($N$4:N84,"Excelente")&lt;Percentis!$I$8,COUNTIF($N$4:N84,"Excelente")+COUNTIF($N$4:N84,"Muito Bom")&lt;Percentis!$J$8,I85&gt;=PERCENTILE($I$4:$I$153,0.75),OR(L85="SIM",AND(H85="Ponderação Curricular - DLR 17/2010/M",I85&gt;=9),AND(H85="Avaliação regular",H85="Ponderação Curricular",L85="SIM"))),"Excelente",
IF(AND(H85&lt;&gt;"Procedimento especial",H85&lt;&gt;"Bom administrativo",I85&gt;=8,M85="SIM",COUNTIF($N$4:N84,"Excelente")+COUNTIF($N$4:N84,"Muito Bom")&lt;Percentis!$J$8),"Muito Bom",
IF(AND(Percentis!$J$8&gt;=B85,I85&gt;=8,M85="SIM",OR(H85&lt;&gt;"Procedimento especial",H85="Bom administrativo")),"Muito Bom",
"Bom"))))))</f>
        <v/>
      </c>
      <c r="O85" s="20"/>
      <c r="Q85" s="22"/>
      <c r="R85" s="22"/>
      <c r="S85" s="22"/>
      <c r="T85" s="22"/>
      <c r="U85" s="22"/>
      <c r="V85" s="22"/>
      <c r="W85" s="22"/>
      <c r="X85" s="22"/>
      <c r="Y85" s="22"/>
      <c r="Z85" s="22"/>
      <c r="AA85" s="22"/>
      <c r="AB85" s="22"/>
      <c r="AC85" s="22"/>
      <c r="AD85" s="22"/>
      <c r="AE85" s="22"/>
      <c r="AF85" s="22"/>
      <c r="AG85" s="22"/>
      <c r="AH85" s="22"/>
      <c r="AI85" s="22"/>
      <c r="AJ85" s="22"/>
    </row>
    <row r="86" spans="2:36" s="21" customFormat="1" ht="26.25" customHeight="1" x14ac:dyDescent="0.3">
      <c r="B86" s="42">
        <v>83</v>
      </c>
      <c r="C86" s="52"/>
      <c r="D86" s="52"/>
      <c r="E86" s="53"/>
      <c r="F86" s="54"/>
      <c r="G86" s="54"/>
      <c r="H86" s="52"/>
      <c r="I86" s="53"/>
      <c r="J86" s="53"/>
      <c r="K86" s="55"/>
      <c r="L86" s="56"/>
      <c r="M86" s="56"/>
      <c r="N86" s="57" t="str">
        <f>IF(I86="","",
IF(AND(Percentis!$I$8&gt;=B86,I86&gt;=9,M86="SIM",L86="SIM",OR(H86="Avaliação Regular",H86="Ponderação curricular")),"Excelente",
IF(AND(Percentis!$I$8&gt;=B86,I86&gt;=9,M86="SIM",H86="Ponderação curricular - DLR 17/2010/M"),"Excelente",
IF(AND(COUNTIF($N$4:N85,"Excelente")&lt;Percentis!$I$8,COUNTIF($N$4:N85,"Excelente")+COUNTIF($N$4:N85,"Muito Bom")&lt;Percentis!$J$8,I86&gt;=PERCENTILE($I$4:$I$153,0.75),OR(L86="SIM",AND(H86="Ponderação Curricular - DLR 17/2010/M",I86&gt;=9),AND(H86="Avaliação regular",H86="Ponderação Curricular",L86="SIM"))),"Excelente",
IF(AND(H86&lt;&gt;"Procedimento especial",H86&lt;&gt;"Bom administrativo",I86&gt;=8,M86="SIM",COUNTIF($N$4:N85,"Excelente")+COUNTIF($N$4:N85,"Muito Bom")&lt;Percentis!$J$8),"Muito Bom",
IF(AND(Percentis!$J$8&gt;=B86,I86&gt;=8,M86="SIM",OR(H86&lt;&gt;"Procedimento especial",H86="Bom administrativo")),"Muito Bom",
"Bom"))))))</f>
        <v/>
      </c>
      <c r="O86" s="20"/>
      <c r="Q86" s="22"/>
      <c r="R86" s="22"/>
      <c r="S86" s="22"/>
      <c r="T86" s="22"/>
      <c r="U86" s="22"/>
      <c r="V86" s="22"/>
      <c r="W86" s="22"/>
      <c r="X86" s="22"/>
      <c r="Y86" s="22"/>
      <c r="Z86" s="22"/>
      <c r="AA86" s="22"/>
      <c r="AB86" s="22"/>
      <c r="AC86" s="22"/>
      <c r="AD86" s="22"/>
      <c r="AE86" s="22"/>
      <c r="AF86" s="22"/>
      <c r="AG86" s="22"/>
      <c r="AH86" s="22"/>
      <c r="AI86" s="22"/>
      <c r="AJ86" s="22"/>
    </row>
    <row r="87" spans="2:36" s="21" customFormat="1" ht="26.25" customHeight="1" x14ac:dyDescent="0.3">
      <c r="B87" s="42">
        <v>84</v>
      </c>
      <c r="C87" s="52"/>
      <c r="D87" s="52"/>
      <c r="E87" s="53"/>
      <c r="F87" s="54"/>
      <c r="G87" s="54"/>
      <c r="H87" s="52"/>
      <c r="I87" s="53"/>
      <c r="J87" s="53"/>
      <c r="K87" s="55"/>
      <c r="L87" s="56"/>
      <c r="M87" s="56"/>
      <c r="N87" s="57" t="str">
        <f>IF(I87="","",
IF(AND(Percentis!$I$8&gt;=B87,I87&gt;=9,M87="SIM",L87="SIM",OR(H87="Avaliação Regular",H87="Ponderação curricular")),"Excelente",
IF(AND(Percentis!$I$8&gt;=B87,I87&gt;=9,M87="SIM",H87="Ponderação curricular - DLR 17/2010/M"),"Excelente",
IF(AND(COUNTIF($N$4:N86,"Excelente")&lt;Percentis!$I$8,COUNTIF($N$4:N86,"Excelente")+COUNTIF($N$4:N86,"Muito Bom")&lt;Percentis!$J$8,I87&gt;=PERCENTILE($I$4:$I$153,0.75),OR(L87="SIM",AND(H87="Ponderação Curricular - DLR 17/2010/M",I87&gt;=9),AND(H87="Avaliação regular",H87="Ponderação Curricular",L87="SIM"))),"Excelente",
IF(AND(H87&lt;&gt;"Procedimento especial",H87&lt;&gt;"Bom administrativo",I87&gt;=8,M87="SIM",COUNTIF($N$4:N86,"Excelente")+COUNTIF($N$4:N86,"Muito Bom")&lt;Percentis!$J$8),"Muito Bom",
IF(AND(Percentis!$J$8&gt;=B87,I87&gt;=8,M87="SIM",OR(H87&lt;&gt;"Procedimento especial",H87="Bom administrativo")),"Muito Bom",
"Bom"))))))</f>
        <v/>
      </c>
      <c r="O87" s="20"/>
      <c r="Q87" s="22"/>
      <c r="R87" s="22"/>
      <c r="S87" s="22"/>
      <c r="T87" s="22"/>
      <c r="U87" s="22"/>
      <c r="V87" s="22"/>
      <c r="W87" s="22"/>
      <c r="X87" s="22"/>
      <c r="Y87" s="22"/>
      <c r="Z87" s="22"/>
      <c r="AA87" s="22"/>
      <c r="AB87" s="22"/>
      <c r="AC87" s="22"/>
      <c r="AD87" s="22"/>
      <c r="AE87" s="22"/>
      <c r="AF87" s="22"/>
      <c r="AG87" s="22"/>
      <c r="AH87" s="22"/>
      <c r="AI87" s="22"/>
      <c r="AJ87" s="22"/>
    </row>
    <row r="88" spans="2:36" s="21" customFormat="1" ht="26.25" customHeight="1" x14ac:dyDescent="0.3">
      <c r="B88" s="42">
        <v>85</v>
      </c>
      <c r="C88" s="52"/>
      <c r="D88" s="52"/>
      <c r="E88" s="53"/>
      <c r="F88" s="54"/>
      <c r="G88" s="54"/>
      <c r="H88" s="52"/>
      <c r="I88" s="53"/>
      <c r="J88" s="53"/>
      <c r="K88" s="55"/>
      <c r="L88" s="56"/>
      <c r="M88" s="56"/>
      <c r="N88" s="57" t="str">
        <f>IF(I88="","",
IF(AND(Percentis!$I$8&gt;=B88,I88&gt;=9,M88="SIM",L88="SIM",OR(H88="Avaliação Regular",H88="Ponderação curricular")),"Excelente",
IF(AND(Percentis!$I$8&gt;=B88,I88&gt;=9,M88="SIM",H88="Ponderação curricular - DLR 17/2010/M"),"Excelente",
IF(AND(COUNTIF($N$4:N87,"Excelente")&lt;Percentis!$I$8,COUNTIF($N$4:N87,"Excelente")+COUNTIF($N$4:N87,"Muito Bom")&lt;Percentis!$J$8,I88&gt;=PERCENTILE($I$4:$I$153,0.75),OR(L88="SIM",AND(H88="Ponderação Curricular - DLR 17/2010/M",I88&gt;=9),AND(H88="Avaliação regular",H88="Ponderação Curricular",L88="SIM"))),"Excelente",
IF(AND(H88&lt;&gt;"Procedimento especial",H88&lt;&gt;"Bom administrativo",I88&gt;=8,M88="SIM",COUNTIF($N$4:N87,"Excelente")+COUNTIF($N$4:N87,"Muito Bom")&lt;Percentis!$J$8),"Muito Bom",
IF(AND(Percentis!$J$8&gt;=B88,I88&gt;=8,M88="SIM",OR(H88&lt;&gt;"Procedimento especial",H88="Bom administrativo")),"Muito Bom",
"Bom"))))))</f>
        <v/>
      </c>
      <c r="O88" s="20"/>
      <c r="Q88" s="22"/>
      <c r="R88" s="22"/>
      <c r="S88" s="22"/>
      <c r="T88" s="22"/>
      <c r="U88" s="22"/>
      <c r="V88" s="22"/>
      <c r="W88" s="22"/>
      <c r="X88" s="22"/>
      <c r="Y88" s="22"/>
      <c r="Z88" s="22"/>
      <c r="AA88" s="22"/>
      <c r="AB88" s="22"/>
      <c r="AC88" s="22"/>
      <c r="AD88" s="22"/>
      <c r="AE88" s="22"/>
      <c r="AF88" s="22"/>
      <c r="AG88" s="22"/>
      <c r="AH88" s="22"/>
      <c r="AI88" s="22"/>
      <c r="AJ88" s="22"/>
    </row>
    <row r="89" spans="2:36" s="21" customFormat="1" ht="26.25" customHeight="1" x14ac:dyDescent="0.3">
      <c r="B89" s="42">
        <v>86</v>
      </c>
      <c r="C89" s="52"/>
      <c r="D89" s="52"/>
      <c r="E89" s="53"/>
      <c r="F89" s="54"/>
      <c r="G89" s="54"/>
      <c r="H89" s="52"/>
      <c r="I89" s="53"/>
      <c r="J89" s="53"/>
      <c r="K89" s="55"/>
      <c r="L89" s="56"/>
      <c r="M89" s="56"/>
      <c r="N89" s="57" t="str">
        <f>IF(I89="","",
IF(AND(Percentis!$I$8&gt;=B89,I89&gt;=9,M89="SIM",L89="SIM",OR(H89="Avaliação Regular",H89="Ponderação curricular")),"Excelente",
IF(AND(Percentis!$I$8&gt;=B89,I89&gt;=9,M89="SIM",H89="Ponderação curricular - DLR 17/2010/M"),"Excelente",
IF(AND(COUNTIF($N$4:N88,"Excelente")&lt;Percentis!$I$8,COUNTIF($N$4:N88,"Excelente")+COUNTIF($N$4:N88,"Muito Bom")&lt;Percentis!$J$8,I89&gt;=PERCENTILE($I$4:$I$153,0.75),OR(L89="SIM",AND(H89="Ponderação Curricular - DLR 17/2010/M",I89&gt;=9),AND(H89="Avaliação regular",H89="Ponderação Curricular",L89="SIM"))),"Excelente",
IF(AND(H89&lt;&gt;"Procedimento especial",H89&lt;&gt;"Bom administrativo",I89&gt;=8,M89="SIM",COUNTIF($N$4:N88,"Excelente")+COUNTIF($N$4:N88,"Muito Bom")&lt;Percentis!$J$8),"Muito Bom",
IF(AND(Percentis!$J$8&gt;=B89,I89&gt;=8,M89="SIM",OR(H89&lt;&gt;"Procedimento especial",H89="Bom administrativo")),"Muito Bom",
"Bom"))))))</f>
        <v/>
      </c>
      <c r="O89" s="20"/>
      <c r="Q89" s="22"/>
      <c r="R89" s="22"/>
      <c r="S89" s="22"/>
      <c r="T89" s="22"/>
      <c r="U89" s="22"/>
      <c r="V89" s="22"/>
      <c r="W89" s="22"/>
      <c r="X89" s="22"/>
      <c r="Y89" s="22"/>
      <c r="Z89" s="22"/>
      <c r="AA89" s="22"/>
      <c r="AB89" s="22"/>
      <c r="AC89" s="22"/>
      <c r="AD89" s="22"/>
      <c r="AE89" s="22"/>
      <c r="AF89" s="22"/>
      <c r="AG89" s="22"/>
      <c r="AH89" s="22"/>
      <c r="AI89" s="22"/>
      <c r="AJ89" s="22"/>
    </row>
    <row r="90" spans="2:36" s="21" customFormat="1" ht="26.25" customHeight="1" x14ac:dyDescent="0.3">
      <c r="B90" s="42">
        <v>87</v>
      </c>
      <c r="C90" s="52"/>
      <c r="D90" s="52"/>
      <c r="E90" s="53"/>
      <c r="F90" s="54"/>
      <c r="G90" s="54"/>
      <c r="H90" s="52"/>
      <c r="I90" s="53"/>
      <c r="J90" s="53"/>
      <c r="K90" s="55"/>
      <c r="L90" s="56"/>
      <c r="M90" s="56"/>
      <c r="N90" s="57" t="str">
        <f>IF(I90="","",
IF(AND(Percentis!$I$8&gt;=B90,I90&gt;=9,M90="SIM",L90="SIM",OR(H90="Avaliação Regular",H90="Ponderação curricular")),"Excelente",
IF(AND(Percentis!$I$8&gt;=B90,I90&gt;=9,M90="SIM",H90="Ponderação curricular - DLR 17/2010/M"),"Excelente",
IF(AND(COUNTIF($N$4:N89,"Excelente")&lt;Percentis!$I$8,COUNTIF($N$4:N89,"Excelente")+COUNTIF($N$4:N89,"Muito Bom")&lt;Percentis!$J$8,I90&gt;=PERCENTILE($I$4:$I$153,0.75),OR(L90="SIM",AND(H90="Ponderação Curricular - DLR 17/2010/M",I90&gt;=9),AND(H90="Avaliação regular",H90="Ponderação Curricular",L90="SIM"))),"Excelente",
IF(AND(H90&lt;&gt;"Procedimento especial",H90&lt;&gt;"Bom administrativo",I90&gt;=8,M90="SIM",COUNTIF($N$4:N89,"Excelente")+COUNTIF($N$4:N89,"Muito Bom")&lt;Percentis!$J$8),"Muito Bom",
IF(AND(Percentis!$J$8&gt;=B90,I90&gt;=8,M90="SIM",OR(H90&lt;&gt;"Procedimento especial",H90="Bom administrativo")),"Muito Bom",
"Bom"))))))</f>
        <v/>
      </c>
      <c r="O90" s="20"/>
      <c r="Q90" s="22"/>
      <c r="R90" s="22"/>
      <c r="S90" s="22"/>
      <c r="T90" s="22"/>
      <c r="U90" s="22"/>
      <c r="V90" s="22"/>
      <c r="W90" s="22"/>
      <c r="X90" s="22"/>
      <c r="Y90" s="22"/>
      <c r="Z90" s="22"/>
      <c r="AA90" s="22"/>
      <c r="AB90" s="22"/>
      <c r="AC90" s="22"/>
      <c r="AD90" s="22"/>
      <c r="AE90" s="22"/>
      <c r="AF90" s="22"/>
      <c r="AG90" s="22"/>
      <c r="AH90" s="22"/>
      <c r="AI90" s="22"/>
      <c r="AJ90" s="22"/>
    </row>
    <row r="91" spans="2:36" s="21" customFormat="1" ht="26.25" customHeight="1" x14ac:dyDescent="0.3">
      <c r="B91" s="42">
        <v>88</v>
      </c>
      <c r="C91" s="52"/>
      <c r="D91" s="52"/>
      <c r="E91" s="53"/>
      <c r="F91" s="54"/>
      <c r="G91" s="54"/>
      <c r="H91" s="52"/>
      <c r="I91" s="53"/>
      <c r="J91" s="53"/>
      <c r="K91" s="55"/>
      <c r="L91" s="56"/>
      <c r="M91" s="56"/>
      <c r="N91" s="57" t="str">
        <f>IF(I91="","",
IF(AND(Percentis!$I$8&gt;=B91,I91&gt;=9,M91="SIM",L91="SIM",OR(H91="Avaliação Regular",H91="Ponderação curricular")),"Excelente",
IF(AND(Percentis!$I$8&gt;=B91,I91&gt;=9,M91="SIM",H91="Ponderação curricular - DLR 17/2010/M"),"Excelente",
IF(AND(COUNTIF($N$4:N90,"Excelente")&lt;Percentis!$I$8,COUNTIF($N$4:N90,"Excelente")+COUNTIF($N$4:N90,"Muito Bom")&lt;Percentis!$J$8,I91&gt;=PERCENTILE($I$4:$I$153,0.75),OR(L91="SIM",AND(H91="Ponderação Curricular - DLR 17/2010/M",I91&gt;=9),AND(H91="Avaliação regular",H91="Ponderação Curricular",L91="SIM"))),"Excelente",
IF(AND(H91&lt;&gt;"Procedimento especial",H91&lt;&gt;"Bom administrativo",I91&gt;=8,M91="SIM",COUNTIF($N$4:N90,"Excelente")+COUNTIF($N$4:N90,"Muito Bom")&lt;Percentis!$J$8),"Muito Bom",
IF(AND(Percentis!$J$8&gt;=B91,I91&gt;=8,M91="SIM",OR(H91&lt;&gt;"Procedimento especial",H91="Bom administrativo")),"Muito Bom",
"Bom"))))))</f>
        <v/>
      </c>
      <c r="O91" s="20"/>
      <c r="Q91" s="22"/>
      <c r="R91" s="22"/>
      <c r="S91" s="22"/>
      <c r="T91" s="22"/>
      <c r="U91" s="22"/>
      <c r="V91" s="22"/>
      <c r="W91" s="22"/>
      <c r="X91" s="22"/>
      <c r="Y91" s="22"/>
      <c r="Z91" s="22"/>
      <c r="AA91" s="22"/>
      <c r="AB91" s="22"/>
      <c r="AC91" s="22"/>
      <c r="AD91" s="22"/>
      <c r="AE91" s="22"/>
      <c r="AF91" s="22"/>
      <c r="AG91" s="22"/>
      <c r="AH91" s="22"/>
      <c r="AI91" s="22"/>
      <c r="AJ91" s="22"/>
    </row>
    <row r="92" spans="2:36" s="21" customFormat="1" ht="26.25" customHeight="1" x14ac:dyDescent="0.3">
      <c r="B92" s="42">
        <v>89</v>
      </c>
      <c r="C92" s="52"/>
      <c r="D92" s="52"/>
      <c r="E92" s="53"/>
      <c r="F92" s="54"/>
      <c r="G92" s="54"/>
      <c r="H92" s="52"/>
      <c r="I92" s="53"/>
      <c r="J92" s="53"/>
      <c r="K92" s="55"/>
      <c r="L92" s="56"/>
      <c r="M92" s="56"/>
      <c r="N92" s="57" t="str">
        <f>IF(I92="","",
IF(AND(Percentis!$I$8&gt;=B92,I92&gt;=9,M92="SIM",L92="SIM",OR(H92="Avaliação Regular",H92="Ponderação curricular")),"Excelente",
IF(AND(Percentis!$I$8&gt;=B92,I92&gt;=9,M92="SIM",H92="Ponderação curricular - DLR 17/2010/M"),"Excelente",
IF(AND(COUNTIF($N$4:N91,"Excelente")&lt;Percentis!$I$8,COUNTIF($N$4:N91,"Excelente")+COUNTIF($N$4:N91,"Muito Bom")&lt;Percentis!$J$8,I92&gt;=PERCENTILE($I$4:$I$153,0.75),OR(L92="SIM",AND(H92="Ponderação Curricular - DLR 17/2010/M",I92&gt;=9),AND(H92="Avaliação regular",H92="Ponderação Curricular",L92="SIM"))),"Excelente",
IF(AND(H92&lt;&gt;"Procedimento especial",H92&lt;&gt;"Bom administrativo",I92&gt;=8,M92="SIM",COUNTIF($N$4:N91,"Excelente")+COUNTIF($N$4:N91,"Muito Bom")&lt;Percentis!$J$8),"Muito Bom",
IF(AND(Percentis!$J$8&gt;=B92,I92&gt;=8,M92="SIM",OR(H92&lt;&gt;"Procedimento especial",H92="Bom administrativo")),"Muito Bom",
"Bom"))))))</f>
        <v/>
      </c>
      <c r="O92" s="20"/>
      <c r="Q92" s="22"/>
      <c r="R92" s="22"/>
      <c r="S92" s="22"/>
      <c r="T92" s="22"/>
      <c r="U92" s="22"/>
      <c r="V92" s="22"/>
      <c r="W92" s="22"/>
      <c r="X92" s="22"/>
      <c r="Y92" s="22"/>
      <c r="Z92" s="22"/>
      <c r="AA92" s="22"/>
      <c r="AB92" s="22"/>
      <c r="AC92" s="22"/>
      <c r="AD92" s="22"/>
      <c r="AE92" s="22"/>
      <c r="AF92" s="22"/>
      <c r="AG92" s="22"/>
      <c r="AH92" s="22"/>
      <c r="AI92" s="22"/>
      <c r="AJ92" s="22"/>
    </row>
    <row r="93" spans="2:36" s="21" customFormat="1" ht="26.25" customHeight="1" x14ac:dyDescent="0.3">
      <c r="B93" s="42">
        <v>90</v>
      </c>
      <c r="C93" s="52"/>
      <c r="D93" s="52"/>
      <c r="E93" s="53"/>
      <c r="F93" s="54"/>
      <c r="G93" s="54"/>
      <c r="H93" s="52"/>
      <c r="I93" s="53"/>
      <c r="J93" s="53"/>
      <c r="K93" s="55"/>
      <c r="L93" s="56"/>
      <c r="M93" s="56"/>
      <c r="N93" s="57" t="str">
        <f>IF(I93="","",
IF(AND(Percentis!$I$8&gt;=B93,I93&gt;=9,M93="SIM",L93="SIM",OR(H93="Avaliação Regular",H93="Ponderação curricular")),"Excelente",
IF(AND(Percentis!$I$8&gt;=B93,I93&gt;=9,M93="SIM",H93="Ponderação curricular - DLR 17/2010/M"),"Excelente",
IF(AND(COUNTIF($N$4:N92,"Excelente")&lt;Percentis!$I$8,COUNTIF($N$4:N92,"Excelente")+COUNTIF($N$4:N92,"Muito Bom")&lt;Percentis!$J$8,I93&gt;=PERCENTILE($I$4:$I$153,0.75),OR(L93="SIM",AND(H93="Ponderação Curricular - DLR 17/2010/M",I93&gt;=9),AND(H93="Avaliação regular",H93="Ponderação Curricular",L93="SIM"))),"Excelente",
IF(AND(H93&lt;&gt;"Procedimento especial",H93&lt;&gt;"Bom administrativo",I93&gt;=8,M93="SIM",COUNTIF($N$4:N92,"Excelente")+COUNTIF($N$4:N92,"Muito Bom")&lt;Percentis!$J$8),"Muito Bom",
IF(AND(Percentis!$J$8&gt;=B93,I93&gt;=8,M93="SIM",OR(H93&lt;&gt;"Procedimento especial",H93="Bom administrativo")),"Muito Bom",
"Bom"))))))</f>
        <v/>
      </c>
      <c r="O93" s="20"/>
      <c r="Q93" s="22"/>
      <c r="R93" s="22"/>
      <c r="S93" s="22"/>
      <c r="T93" s="22"/>
      <c r="U93" s="22"/>
      <c r="V93" s="22"/>
      <c r="W93" s="22"/>
      <c r="X93" s="22"/>
      <c r="Y93" s="22"/>
      <c r="Z93" s="22"/>
      <c r="AA93" s="22"/>
      <c r="AB93" s="22"/>
      <c r="AC93" s="22"/>
      <c r="AD93" s="22"/>
      <c r="AE93" s="22"/>
      <c r="AF93" s="22"/>
      <c r="AG93" s="22"/>
      <c r="AH93" s="22"/>
      <c r="AI93" s="22"/>
      <c r="AJ93" s="22"/>
    </row>
    <row r="94" spans="2:36" s="21" customFormat="1" ht="26.25" customHeight="1" x14ac:dyDescent="0.3">
      <c r="B94" s="42">
        <v>91</v>
      </c>
      <c r="C94" s="52"/>
      <c r="D94" s="52"/>
      <c r="E94" s="53"/>
      <c r="F94" s="54"/>
      <c r="G94" s="54"/>
      <c r="H94" s="52"/>
      <c r="I94" s="53"/>
      <c r="J94" s="53"/>
      <c r="K94" s="55"/>
      <c r="L94" s="56"/>
      <c r="M94" s="56"/>
      <c r="N94" s="57" t="str">
        <f>IF(I94="","",
IF(AND(Percentis!$I$8&gt;=B94,I94&gt;=9,M94="SIM",L94="SIM",OR(H94="Avaliação Regular",H94="Ponderação curricular")),"Excelente",
IF(AND(Percentis!$I$8&gt;=B94,I94&gt;=9,M94="SIM",H94="Ponderação curricular - DLR 17/2010/M"),"Excelente",
IF(AND(COUNTIF($N$4:N93,"Excelente")&lt;Percentis!$I$8,COUNTIF($N$4:N93,"Excelente")+COUNTIF($N$4:N93,"Muito Bom")&lt;Percentis!$J$8,I94&gt;=PERCENTILE($I$4:$I$153,0.75),OR(L94="SIM",AND(H94="Ponderação Curricular - DLR 17/2010/M",I94&gt;=9),AND(H94="Avaliação regular",H94="Ponderação Curricular",L94="SIM"))),"Excelente",
IF(AND(H94&lt;&gt;"Procedimento especial",H94&lt;&gt;"Bom administrativo",I94&gt;=8,M94="SIM",COUNTIF($N$4:N93,"Excelente")+COUNTIF($N$4:N93,"Muito Bom")&lt;Percentis!$J$8),"Muito Bom",
IF(AND(Percentis!$J$8&gt;=B94,I94&gt;=8,M94="SIM",OR(H94&lt;&gt;"Procedimento especial",H94="Bom administrativo")),"Muito Bom",
"Bom"))))))</f>
        <v/>
      </c>
      <c r="O94" s="20"/>
      <c r="Q94" s="22"/>
      <c r="R94" s="22"/>
      <c r="S94" s="22"/>
      <c r="T94" s="22"/>
      <c r="U94" s="22"/>
      <c r="V94" s="22"/>
      <c r="W94" s="22"/>
      <c r="X94" s="22"/>
      <c r="Y94" s="22"/>
      <c r="Z94" s="22"/>
      <c r="AA94" s="22"/>
      <c r="AB94" s="22"/>
      <c r="AC94" s="22"/>
      <c r="AD94" s="22"/>
      <c r="AE94" s="22"/>
      <c r="AF94" s="22"/>
      <c r="AG94" s="22"/>
      <c r="AH94" s="22"/>
      <c r="AI94" s="22"/>
      <c r="AJ94" s="22"/>
    </row>
    <row r="95" spans="2:36" s="21" customFormat="1" ht="26.25" customHeight="1" x14ac:dyDescent="0.3">
      <c r="B95" s="42">
        <v>92</v>
      </c>
      <c r="C95" s="52"/>
      <c r="D95" s="52"/>
      <c r="E95" s="53"/>
      <c r="F95" s="54"/>
      <c r="G95" s="54"/>
      <c r="H95" s="52"/>
      <c r="I95" s="53"/>
      <c r="J95" s="53"/>
      <c r="K95" s="55"/>
      <c r="L95" s="56"/>
      <c r="M95" s="56"/>
      <c r="N95" s="57" t="str">
        <f>IF(I95="","",
IF(AND(Percentis!$I$8&gt;=B95,I95&gt;=9,M95="SIM",L95="SIM",OR(H95="Avaliação Regular",H95="Ponderação curricular")),"Excelente",
IF(AND(Percentis!$I$8&gt;=B95,I95&gt;=9,M95="SIM",H95="Ponderação curricular - DLR 17/2010/M"),"Excelente",
IF(AND(COUNTIF($N$4:N94,"Excelente")&lt;Percentis!$I$8,COUNTIF($N$4:N94,"Excelente")+COUNTIF($N$4:N94,"Muito Bom")&lt;Percentis!$J$8,I95&gt;=PERCENTILE($I$4:$I$153,0.75),OR(L95="SIM",AND(H95="Ponderação Curricular - DLR 17/2010/M",I95&gt;=9),AND(H95="Avaliação regular",H95="Ponderação Curricular",L95="SIM"))),"Excelente",
IF(AND(H95&lt;&gt;"Procedimento especial",H95&lt;&gt;"Bom administrativo",I95&gt;=8,M95="SIM",COUNTIF($N$4:N94,"Excelente")+COUNTIF($N$4:N94,"Muito Bom")&lt;Percentis!$J$8),"Muito Bom",
IF(AND(Percentis!$J$8&gt;=B95,I95&gt;=8,M95="SIM",OR(H95&lt;&gt;"Procedimento especial",H95="Bom administrativo")),"Muito Bom",
"Bom"))))))</f>
        <v/>
      </c>
      <c r="O95" s="20"/>
      <c r="Q95" s="22"/>
      <c r="R95" s="22"/>
      <c r="S95" s="22"/>
      <c r="T95" s="22"/>
      <c r="U95" s="22"/>
      <c r="V95" s="22"/>
      <c r="W95" s="22"/>
      <c r="X95" s="22"/>
      <c r="Y95" s="22"/>
      <c r="Z95" s="22"/>
      <c r="AA95" s="22"/>
      <c r="AB95" s="22"/>
      <c r="AC95" s="22"/>
      <c r="AD95" s="22"/>
      <c r="AE95" s="22"/>
      <c r="AF95" s="22"/>
      <c r="AG95" s="22"/>
      <c r="AH95" s="22"/>
      <c r="AI95" s="22"/>
      <c r="AJ95" s="22"/>
    </row>
    <row r="96" spans="2:36" s="21" customFormat="1" ht="26.25" customHeight="1" x14ac:dyDescent="0.3">
      <c r="B96" s="42">
        <v>93</v>
      </c>
      <c r="C96" s="52"/>
      <c r="D96" s="52"/>
      <c r="E96" s="53"/>
      <c r="F96" s="54"/>
      <c r="G96" s="54"/>
      <c r="H96" s="52"/>
      <c r="I96" s="53"/>
      <c r="J96" s="53"/>
      <c r="K96" s="55"/>
      <c r="L96" s="56"/>
      <c r="M96" s="56"/>
      <c r="N96" s="57" t="str">
        <f>IF(I96="","",
IF(AND(Percentis!$I$8&gt;=B96,I96&gt;=9,M96="SIM",L96="SIM",OR(H96="Avaliação Regular",H96="Ponderação curricular")),"Excelente",
IF(AND(Percentis!$I$8&gt;=B96,I96&gt;=9,M96="SIM",H96="Ponderação curricular - DLR 17/2010/M"),"Excelente",
IF(AND(COUNTIF($N$4:N95,"Excelente")&lt;Percentis!$I$8,COUNTIF($N$4:N95,"Excelente")+COUNTIF($N$4:N95,"Muito Bom")&lt;Percentis!$J$8,I96&gt;=PERCENTILE($I$4:$I$153,0.75),OR(L96="SIM",AND(H96="Ponderação Curricular - DLR 17/2010/M",I96&gt;=9),AND(H96="Avaliação regular",H96="Ponderação Curricular",L96="SIM"))),"Excelente",
IF(AND(H96&lt;&gt;"Procedimento especial",H96&lt;&gt;"Bom administrativo",I96&gt;=8,M96="SIM",COUNTIF($N$4:N95,"Excelente")+COUNTIF($N$4:N95,"Muito Bom")&lt;Percentis!$J$8),"Muito Bom",
IF(AND(Percentis!$J$8&gt;=B96,I96&gt;=8,M96="SIM",OR(H96&lt;&gt;"Procedimento especial",H96="Bom administrativo")),"Muito Bom",
"Bom"))))))</f>
        <v/>
      </c>
      <c r="O96" s="20"/>
      <c r="Q96" s="22"/>
      <c r="R96" s="22"/>
      <c r="S96" s="22"/>
      <c r="T96" s="22"/>
      <c r="U96" s="22"/>
      <c r="V96" s="22"/>
      <c r="W96" s="22"/>
      <c r="X96" s="22"/>
      <c r="Y96" s="22"/>
      <c r="Z96" s="22"/>
      <c r="AA96" s="22"/>
      <c r="AB96" s="22"/>
      <c r="AC96" s="22"/>
      <c r="AD96" s="22"/>
      <c r="AE96" s="22"/>
      <c r="AF96" s="22"/>
      <c r="AG96" s="22"/>
      <c r="AH96" s="22"/>
      <c r="AI96" s="22"/>
      <c r="AJ96" s="22"/>
    </row>
    <row r="97" spans="2:36" s="21" customFormat="1" ht="26.25" customHeight="1" x14ac:dyDescent="0.3">
      <c r="B97" s="42">
        <v>94</v>
      </c>
      <c r="C97" s="52"/>
      <c r="D97" s="52"/>
      <c r="E97" s="53"/>
      <c r="F97" s="54"/>
      <c r="G97" s="54"/>
      <c r="H97" s="52"/>
      <c r="I97" s="53"/>
      <c r="J97" s="53"/>
      <c r="K97" s="55"/>
      <c r="L97" s="56"/>
      <c r="M97" s="56"/>
      <c r="N97" s="57" t="str">
        <f>IF(I97="","",
IF(AND(Percentis!$I$8&gt;=B97,I97&gt;=9,M97="SIM",L97="SIM",OR(H97="Avaliação Regular",H97="Ponderação curricular")),"Excelente",
IF(AND(Percentis!$I$8&gt;=B97,I97&gt;=9,M97="SIM",H97="Ponderação curricular - DLR 17/2010/M"),"Excelente",
IF(AND(COUNTIF($N$4:N96,"Excelente")&lt;Percentis!$I$8,COUNTIF($N$4:N96,"Excelente")+COUNTIF($N$4:N96,"Muito Bom")&lt;Percentis!$J$8,I97&gt;=PERCENTILE($I$4:$I$153,0.75),OR(L97="SIM",AND(H97="Ponderação Curricular - DLR 17/2010/M",I97&gt;=9),AND(H97="Avaliação regular",H97="Ponderação Curricular",L97="SIM"))),"Excelente",
IF(AND(H97&lt;&gt;"Procedimento especial",H97&lt;&gt;"Bom administrativo",I97&gt;=8,M97="SIM",COUNTIF($N$4:N96,"Excelente")+COUNTIF($N$4:N96,"Muito Bom")&lt;Percentis!$J$8),"Muito Bom",
IF(AND(Percentis!$J$8&gt;=B97,I97&gt;=8,M97="SIM",OR(H97&lt;&gt;"Procedimento especial",H97="Bom administrativo")),"Muito Bom",
"Bom"))))))</f>
        <v/>
      </c>
      <c r="O97" s="20"/>
      <c r="Q97" s="22"/>
      <c r="R97" s="22"/>
      <c r="S97" s="22"/>
      <c r="T97" s="22"/>
      <c r="U97" s="22"/>
      <c r="V97" s="22"/>
      <c r="W97" s="22"/>
      <c r="X97" s="22"/>
      <c r="Y97" s="22"/>
      <c r="Z97" s="22"/>
      <c r="AA97" s="22"/>
      <c r="AB97" s="22"/>
      <c r="AC97" s="22"/>
      <c r="AD97" s="22"/>
      <c r="AE97" s="22"/>
      <c r="AF97" s="22"/>
      <c r="AG97" s="22"/>
      <c r="AH97" s="22"/>
      <c r="AI97" s="22"/>
      <c r="AJ97" s="22"/>
    </row>
    <row r="98" spans="2:36" s="21" customFormat="1" ht="26.25" customHeight="1" x14ac:dyDescent="0.3">
      <c r="B98" s="42">
        <v>95</v>
      </c>
      <c r="C98" s="52"/>
      <c r="D98" s="52"/>
      <c r="E98" s="53"/>
      <c r="F98" s="54"/>
      <c r="G98" s="54"/>
      <c r="H98" s="52"/>
      <c r="I98" s="53"/>
      <c r="J98" s="53"/>
      <c r="K98" s="55"/>
      <c r="L98" s="56"/>
      <c r="M98" s="56"/>
      <c r="N98" s="57" t="str">
        <f>IF(I98="","",
IF(AND(Percentis!$I$8&gt;=B98,I98&gt;=9,M98="SIM",L98="SIM",OR(H98="Avaliação Regular",H98="Ponderação curricular")),"Excelente",
IF(AND(Percentis!$I$8&gt;=B98,I98&gt;=9,M98="SIM",H98="Ponderação curricular - DLR 17/2010/M"),"Excelente",
IF(AND(COUNTIF($N$4:N97,"Excelente")&lt;Percentis!$I$8,COUNTIF($N$4:N97,"Excelente")+COUNTIF($N$4:N97,"Muito Bom")&lt;Percentis!$J$8,I98&gt;=PERCENTILE($I$4:$I$153,0.75),OR(L98="SIM",AND(H98="Ponderação Curricular - DLR 17/2010/M",I98&gt;=9),AND(H98="Avaliação regular",H98="Ponderação Curricular",L98="SIM"))),"Excelente",
IF(AND(H98&lt;&gt;"Procedimento especial",H98&lt;&gt;"Bom administrativo",I98&gt;=8,M98="SIM",COUNTIF($N$4:N97,"Excelente")+COUNTIF($N$4:N97,"Muito Bom")&lt;Percentis!$J$8),"Muito Bom",
IF(AND(Percentis!$J$8&gt;=B98,I98&gt;=8,M98="SIM",OR(H98&lt;&gt;"Procedimento especial",H98="Bom administrativo")),"Muito Bom",
"Bom"))))))</f>
        <v/>
      </c>
      <c r="O98" s="20"/>
      <c r="Q98" s="22"/>
      <c r="R98" s="22"/>
      <c r="S98" s="22"/>
      <c r="T98" s="22"/>
      <c r="U98" s="22"/>
      <c r="V98" s="22"/>
      <c r="W98" s="22"/>
      <c r="X98" s="22"/>
      <c r="Y98" s="22"/>
      <c r="Z98" s="22"/>
      <c r="AA98" s="22"/>
      <c r="AB98" s="22"/>
      <c r="AC98" s="22"/>
      <c r="AD98" s="22"/>
      <c r="AE98" s="22"/>
      <c r="AF98" s="22"/>
      <c r="AG98" s="22"/>
      <c r="AH98" s="22"/>
      <c r="AI98" s="22"/>
      <c r="AJ98" s="22"/>
    </row>
    <row r="99" spans="2:36" s="21" customFormat="1" ht="26.25" customHeight="1" x14ac:dyDescent="0.3">
      <c r="B99" s="42">
        <v>96</v>
      </c>
      <c r="C99" s="52"/>
      <c r="D99" s="52"/>
      <c r="E99" s="53"/>
      <c r="F99" s="54"/>
      <c r="G99" s="54"/>
      <c r="H99" s="52"/>
      <c r="I99" s="53"/>
      <c r="J99" s="53"/>
      <c r="K99" s="55"/>
      <c r="L99" s="56"/>
      <c r="M99" s="56"/>
      <c r="N99" s="57" t="str">
        <f>IF(I99="","",
IF(AND(Percentis!$I$8&gt;=B99,I99&gt;=9,M99="SIM",L99="SIM",OR(H99="Avaliação Regular",H99="Ponderação curricular")),"Excelente",
IF(AND(Percentis!$I$8&gt;=B99,I99&gt;=9,M99="SIM",H99="Ponderação curricular - DLR 17/2010/M"),"Excelente",
IF(AND(COUNTIF($N$4:N98,"Excelente")&lt;Percentis!$I$8,COUNTIF($N$4:N98,"Excelente")+COUNTIF($N$4:N98,"Muito Bom")&lt;Percentis!$J$8,I99&gt;=PERCENTILE($I$4:$I$153,0.75),OR(L99="SIM",AND(H99="Ponderação Curricular - DLR 17/2010/M",I99&gt;=9),AND(H99="Avaliação regular",H99="Ponderação Curricular",L99="SIM"))),"Excelente",
IF(AND(H99&lt;&gt;"Procedimento especial",H99&lt;&gt;"Bom administrativo",I99&gt;=8,M99="SIM",COUNTIF($N$4:N98,"Excelente")+COUNTIF($N$4:N98,"Muito Bom")&lt;Percentis!$J$8),"Muito Bom",
IF(AND(Percentis!$J$8&gt;=B99,I99&gt;=8,M99="SIM",OR(H99&lt;&gt;"Procedimento especial",H99="Bom administrativo")),"Muito Bom",
"Bom"))))))</f>
        <v/>
      </c>
      <c r="O99" s="20"/>
      <c r="Q99" s="22"/>
      <c r="R99" s="22"/>
      <c r="S99" s="22"/>
      <c r="T99" s="22"/>
      <c r="U99" s="22"/>
      <c r="V99" s="22"/>
      <c r="W99" s="22"/>
      <c r="X99" s="22"/>
      <c r="Y99" s="22"/>
      <c r="Z99" s="22"/>
      <c r="AA99" s="22"/>
      <c r="AB99" s="22"/>
      <c r="AC99" s="22"/>
      <c r="AD99" s="22"/>
      <c r="AE99" s="22"/>
      <c r="AF99" s="22"/>
      <c r="AG99" s="22"/>
      <c r="AH99" s="22"/>
      <c r="AI99" s="22"/>
      <c r="AJ99" s="22"/>
    </row>
    <row r="100" spans="2:36" s="21" customFormat="1" ht="26.25" customHeight="1" x14ac:dyDescent="0.3">
      <c r="B100" s="42">
        <v>97</v>
      </c>
      <c r="C100" s="52"/>
      <c r="D100" s="52"/>
      <c r="E100" s="53"/>
      <c r="F100" s="54"/>
      <c r="G100" s="54"/>
      <c r="H100" s="52"/>
      <c r="I100" s="53"/>
      <c r="J100" s="53"/>
      <c r="K100" s="55"/>
      <c r="L100" s="56"/>
      <c r="M100" s="56"/>
      <c r="N100" s="57" t="str">
        <f>IF(I100="","",
IF(AND(Percentis!$I$8&gt;=B100,I100&gt;=9,M100="SIM",L100="SIM",OR(H100="Avaliação Regular",H100="Ponderação curricular")),"Excelente",
IF(AND(Percentis!$I$8&gt;=B100,I100&gt;=9,M100="SIM",H100="Ponderação curricular - DLR 17/2010/M"),"Excelente",
IF(AND(COUNTIF($N$4:N99,"Excelente")&lt;Percentis!$I$8,COUNTIF($N$4:N99,"Excelente")+COUNTIF($N$4:N99,"Muito Bom")&lt;Percentis!$J$8,I100&gt;=PERCENTILE($I$4:$I$153,0.75),OR(L100="SIM",AND(H100="Ponderação Curricular - DLR 17/2010/M",I100&gt;=9),AND(H100="Avaliação regular",H100="Ponderação Curricular",L100="SIM"))),"Excelente",
IF(AND(H100&lt;&gt;"Procedimento especial",H100&lt;&gt;"Bom administrativo",I100&gt;=8,M100="SIM",COUNTIF($N$4:N99,"Excelente")+COUNTIF($N$4:N99,"Muito Bom")&lt;Percentis!$J$8),"Muito Bom",
IF(AND(Percentis!$J$8&gt;=B100,I100&gt;=8,M100="SIM",OR(H100&lt;&gt;"Procedimento especial",H100="Bom administrativo")),"Muito Bom",
"Bom"))))))</f>
        <v/>
      </c>
      <c r="O100" s="20"/>
      <c r="Q100" s="22"/>
      <c r="R100" s="22"/>
      <c r="S100" s="22"/>
      <c r="T100" s="22"/>
      <c r="U100" s="22"/>
      <c r="V100" s="22"/>
      <c r="W100" s="22"/>
      <c r="X100" s="22"/>
      <c r="Y100" s="22"/>
      <c r="Z100" s="22"/>
      <c r="AA100" s="22"/>
      <c r="AB100" s="22"/>
      <c r="AC100" s="22"/>
      <c r="AD100" s="22"/>
      <c r="AE100" s="22"/>
      <c r="AF100" s="22"/>
      <c r="AG100" s="22"/>
      <c r="AH100" s="22"/>
      <c r="AI100" s="22"/>
      <c r="AJ100" s="22"/>
    </row>
    <row r="101" spans="2:36" s="21" customFormat="1" ht="26.25" customHeight="1" x14ac:dyDescent="0.3">
      <c r="B101" s="42">
        <v>98</v>
      </c>
      <c r="C101" s="52"/>
      <c r="D101" s="52"/>
      <c r="E101" s="53"/>
      <c r="F101" s="54"/>
      <c r="G101" s="54"/>
      <c r="H101" s="52"/>
      <c r="I101" s="53"/>
      <c r="J101" s="53"/>
      <c r="K101" s="55"/>
      <c r="L101" s="56"/>
      <c r="M101" s="56"/>
      <c r="N101" s="57" t="str">
        <f>IF(I101="","",
IF(AND(Percentis!$I$8&gt;=B101,I101&gt;=9,M101="SIM",L101="SIM",OR(H101="Avaliação Regular",H101="Ponderação curricular")),"Excelente",
IF(AND(Percentis!$I$8&gt;=B101,I101&gt;=9,M101="SIM",H101="Ponderação curricular - DLR 17/2010/M"),"Excelente",
IF(AND(COUNTIF($N$4:N100,"Excelente")&lt;Percentis!$I$8,COUNTIF($N$4:N100,"Excelente")+COUNTIF($N$4:N100,"Muito Bom")&lt;Percentis!$J$8,I101&gt;=PERCENTILE($I$4:$I$153,0.75),OR(L101="SIM",AND(H101="Ponderação Curricular - DLR 17/2010/M",I101&gt;=9),AND(H101="Avaliação regular",H101="Ponderação Curricular",L101="SIM"))),"Excelente",
IF(AND(H101&lt;&gt;"Procedimento especial",H101&lt;&gt;"Bom administrativo",I101&gt;=8,M101="SIM",COUNTIF($N$4:N100,"Excelente")+COUNTIF($N$4:N100,"Muito Bom")&lt;Percentis!$J$8),"Muito Bom",
IF(AND(Percentis!$J$8&gt;=B101,I101&gt;=8,M101="SIM",OR(H101&lt;&gt;"Procedimento especial",H101="Bom administrativo")),"Muito Bom",
"Bom"))))))</f>
        <v/>
      </c>
      <c r="O101" s="20"/>
      <c r="Q101" s="22"/>
      <c r="R101" s="22"/>
      <c r="S101" s="22"/>
      <c r="T101" s="22"/>
      <c r="U101" s="22"/>
      <c r="V101" s="22"/>
      <c r="W101" s="22"/>
      <c r="X101" s="22"/>
      <c r="Y101" s="22"/>
      <c r="Z101" s="22"/>
      <c r="AA101" s="22"/>
      <c r="AB101" s="22"/>
      <c r="AC101" s="22"/>
      <c r="AD101" s="22"/>
      <c r="AE101" s="22"/>
      <c r="AF101" s="22"/>
      <c r="AG101" s="22"/>
      <c r="AH101" s="22"/>
      <c r="AI101" s="22"/>
      <c r="AJ101" s="22"/>
    </row>
    <row r="102" spans="2:36" s="21" customFormat="1" ht="26.25" customHeight="1" x14ac:dyDescent="0.3">
      <c r="B102" s="42">
        <v>99</v>
      </c>
      <c r="C102" s="52"/>
      <c r="D102" s="52"/>
      <c r="E102" s="53"/>
      <c r="F102" s="54"/>
      <c r="G102" s="54"/>
      <c r="H102" s="52"/>
      <c r="I102" s="53"/>
      <c r="J102" s="53"/>
      <c r="K102" s="55"/>
      <c r="L102" s="56"/>
      <c r="M102" s="56"/>
      <c r="N102" s="57" t="str">
        <f>IF(I102="","",
IF(AND(Percentis!$I$8&gt;=B102,I102&gt;=9,M102="SIM",L102="SIM",OR(H102="Avaliação Regular",H102="Ponderação curricular")),"Excelente",
IF(AND(Percentis!$I$8&gt;=B102,I102&gt;=9,M102="SIM",H102="Ponderação curricular - DLR 17/2010/M"),"Excelente",
IF(AND(COUNTIF($N$4:N101,"Excelente")&lt;Percentis!$I$8,COUNTIF($N$4:N101,"Excelente")+COUNTIF($N$4:N101,"Muito Bom")&lt;Percentis!$J$8,I102&gt;=PERCENTILE($I$4:$I$153,0.75),OR(L102="SIM",AND(H102="Ponderação Curricular - DLR 17/2010/M",I102&gt;=9),AND(H102="Avaliação regular",H102="Ponderação Curricular",L102="SIM"))),"Excelente",
IF(AND(H102&lt;&gt;"Procedimento especial",H102&lt;&gt;"Bom administrativo",I102&gt;=8,M102="SIM",COUNTIF($N$4:N101,"Excelente")+COUNTIF($N$4:N101,"Muito Bom")&lt;Percentis!$J$8),"Muito Bom",
IF(AND(Percentis!$J$8&gt;=B102,I102&gt;=8,M102="SIM",OR(H102&lt;&gt;"Procedimento especial",H102="Bom administrativo")),"Muito Bom",
"Bom"))))))</f>
        <v/>
      </c>
      <c r="O102" s="20"/>
      <c r="Q102" s="22"/>
      <c r="R102" s="22"/>
      <c r="S102" s="22"/>
      <c r="T102" s="22"/>
      <c r="U102" s="22"/>
      <c r="V102" s="22"/>
      <c r="W102" s="22"/>
      <c r="X102" s="22"/>
      <c r="Y102" s="22"/>
      <c r="Z102" s="22"/>
      <c r="AA102" s="22"/>
      <c r="AB102" s="22"/>
      <c r="AC102" s="22"/>
      <c r="AD102" s="22"/>
      <c r="AE102" s="22"/>
      <c r="AF102" s="22"/>
      <c r="AG102" s="22"/>
      <c r="AH102" s="22"/>
      <c r="AI102" s="22"/>
      <c r="AJ102" s="22"/>
    </row>
    <row r="103" spans="2:36" s="21" customFormat="1" ht="26.25" customHeight="1" x14ac:dyDescent="0.3">
      <c r="B103" s="42">
        <v>100</v>
      </c>
      <c r="C103" s="52"/>
      <c r="D103" s="52"/>
      <c r="E103" s="53"/>
      <c r="F103" s="54"/>
      <c r="G103" s="54"/>
      <c r="H103" s="52"/>
      <c r="I103" s="53"/>
      <c r="J103" s="53"/>
      <c r="K103" s="55"/>
      <c r="L103" s="56"/>
      <c r="M103" s="56"/>
      <c r="N103" s="57" t="str">
        <f>IF(I103="","",
IF(AND(Percentis!$I$8&gt;=B103,I103&gt;=9,M103="SIM",L103="SIM",OR(H103="Avaliação Regular",H103="Ponderação curricular")),"Excelente",
IF(AND(Percentis!$I$8&gt;=B103,I103&gt;=9,M103="SIM",H103="Ponderação curricular - DLR 17/2010/M"),"Excelente",
IF(AND(COUNTIF($N$4:N102,"Excelente")&lt;Percentis!$I$8,COUNTIF($N$4:N102,"Excelente")+COUNTIF($N$4:N102,"Muito Bom")&lt;Percentis!$J$8,I103&gt;=PERCENTILE($I$4:$I$153,0.75),OR(L103="SIM",AND(H103="Ponderação Curricular - DLR 17/2010/M",I103&gt;=9),AND(H103="Avaliação regular",H103="Ponderação Curricular",L103="SIM"))),"Excelente",
IF(AND(H103&lt;&gt;"Procedimento especial",H103&lt;&gt;"Bom administrativo",I103&gt;=8,M103="SIM",COUNTIF($N$4:N102,"Excelente")+COUNTIF($N$4:N102,"Muito Bom")&lt;Percentis!$J$8),"Muito Bom",
IF(AND(Percentis!$J$8&gt;=B103,I103&gt;=8,M103="SIM",OR(H103&lt;&gt;"Procedimento especial",H103="Bom administrativo")),"Muito Bom",
"Bom"))))))</f>
        <v/>
      </c>
      <c r="O103" s="20"/>
      <c r="Q103" s="22"/>
      <c r="R103" s="22"/>
      <c r="S103" s="22"/>
      <c r="T103" s="22"/>
      <c r="U103" s="22"/>
      <c r="V103" s="22"/>
      <c r="W103" s="22"/>
      <c r="X103" s="22"/>
      <c r="Y103" s="22"/>
      <c r="Z103" s="22"/>
      <c r="AA103" s="22"/>
      <c r="AB103" s="22"/>
      <c r="AC103" s="22"/>
      <c r="AD103" s="22"/>
      <c r="AE103" s="22"/>
      <c r="AF103" s="22"/>
      <c r="AG103" s="22"/>
      <c r="AH103" s="22"/>
      <c r="AI103" s="22"/>
      <c r="AJ103" s="22"/>
    </row>
    <row r="104" spans="2:36" s="21" customFormat="1" ht="26.25" customHeight="1" x14ac:dyDescent="0.3">
      <c r="B104" s="42">
        <v>101</v>
      </c>
      <c r="C104" s="52"/>
      <c r="D104" s="52"/>
      <c r="E104" s="53"/>
      <c r="F104" s="54"/>
      <c r="G104" s="54"/>
      <c r="H104" s="52"/>
      <c r="I104" s="53"/>
      <c r="J104" s="53"/>
      <c r="K104" s="55"/>
      <c r="L104" s="56"/>
      <c r="M104" s="56"/>
      <c r="N104" s="57" t="str">
        <f>IF(I104="","",
IF(AND(Percentis!$I$8&gt;=B104,I104&gt;=9,M104="SIM",L104="SIM",OR(H104="Avaliação Regular",H104="Ponderação curricular")),"Excelente",
IF(AND(Percentis!$I$8&gt;=B104,I104&gt;=9,M104="SIM",H104="Ponderação curricular - DLR 17/2010/M"),"Excelente",
IF(AND(COUNTIF($N$4:N103,"Excelente")&lt;Percentis!$I$8,COUNTIF($N$4:N103,"Excelente")+COUNTIF($N$4:N103,"Muito Bom")&lt;Percentis!$J$8,I104&gt;=PERCENTILE($I$4:$I$153,0.75),OR(L104="SIM",AND(H104="Ponderação Curricular - DLR 17/2010/M",I104&gt;=9),AND(H104="Avaliação regular",H104="Ponderação Curricular",L104="SIM"))),"Excelente",
IF(AND(H104&lt;&gt;"Procedimento especial",H104&lt;&gt;"Bom administrativo",I104&gt;=8,M104="SIM",COUNTIF($N$4:N103,"Excelente")+COUNTIF($N$4:N103,"Muito Bom")&lt;Percentis!$J$8),"Muito Bom",
IF(AND(Percentis!$J$8&gt;=B104,I104&gt;=8,M104="SIM",OR(H104&lt;&gt;"Procedimento especial",H104="Bom administrativo")),"Muito Bom",
"Bom"))))))</f>
        <v/>
      </c>
      <c r="O104" s="20"/>
      <c r="Q104" s="22"/>
      <c r="R104" s="22"/>
      <c r="S104" s="22"/>
      <c r="T104" s="22"/>
      <c r="U104" s="22"/>
      <c r="V104" s="22"/>
      <c r="W104" s="22"/>
      <c r="X104" s="22"/>
      <c r="Y104" s="22"/>
      <c r="Z104" s="22"/>
      <c r="AA104" s="22"/>
      <c r="AB104" s="22"/>
      <c r="AC104" s="22"/>
      <c r="AD104" s="22"/>
      <c r="AE104" s="22"/>
      <c r="AF104" s="22"/>
      <c r="AG104" s="22"/>
      <c r="AH104" s="22"/>
      <c r="AI104" s="22"/>
      <c r="AJ104" s="22"/>
    </row>
    <row r="105" spans="2:36" s="21" customFormat="1" ht="26.25" customHeight="1" x14ac:dyDescent="0.3">
      <c r="B105" s="42">
        <v>102</v>
      </c>
      <c r="C105" s="52"/>
      <c r="D105" s="52"/>
      <c r="E105" s="53"/>
      <c r="F105" s="54"/>
      <c r="G105" s="54"/>
      <c r="H105" s="52"/>
      <c r="I105" s="53"/>
      <c r="J105" s="53"/>
      <c r="K105" s="55"/>
      <c r="L105" s="56"/>
      <c r="M105" s="56"/>
      <c r="N105" s="57" t="str">
        <f>IF(I105="","",
IF(AND(Percentis!$I$8&gt;=B105,I105&gt;=9,M105="SIM",L105="SIM",OR(H105="Avaliação Regular",H105="Ponderação curricular")),"Excelente",
IF(AND(Percentis!$I$8&gt;=B105,I105&gt;=9,M105="SIM",H105="Ponderação curricular - DLR 17/2010/M"),"Excelente",
IF(AND(COUNTIF($N$4:N104,"Excelente")&lt;Percentis!$I$8,COUNTIF($N$4:N104,"Excelente")+COUNTIF($N$4:N104,"Muito Bom")&lt;Percentis!$J$8,I105&gt;=PERCENTILE($I$4:$I$153,0.75),OR(L105="SIM",AND(H105="Ponderação Curricular - DLR 17/2010/M",I105&gt;=9),AND(H105="Avaliação regular",H105="Ponderação Curricular",L105="SIM"))),"Excelente",
IF(AND(H105&lt;&gt;"Procedimento especial",H105&lt;&gt;"Bom administrativo",I105&gt;=8,M105="SIM",COUNTIF($N$4:N104,"Excelente")+COUNTIF($N$4:N104,"Muito Bom")&lt;Percentis!$J$8),"Muito Bom",
IF(AND(Percentis!$J$8&gt;=B105,I105&gt;=8,M105="SIM",OR(H105&lt;&gt;"Procedimento especial",H105="Bom administrativo")),"Muito Bom",
"Bom"))))))</f>
        <v/>
      </c>
      <c r="O105" s="20"/>
      <c r="Q105" s="22"/>
      <c r="R105" s="22"/>
      <c r="S105" s="22"/>
      <c r="T105" s="22"/>
      <c r="U105" s="22"/>
      <c r="V105" s="22"/>
      <c r="W105" s="22"/>
      <c r="X105" s="22"/>
      <c r="Y105" s="22"/>
      <c r="Z105" s="22"/>
      <c r="AA105" s="22"/>
      <c r="AB105" s="22"/>
      <c r="AC105" s="22"/>
      <c r="AD105" s="22"/>
      <c r="AE105" s="22"/>
      <c r="AF105" s="22"/>
      <c r="AG105" s="22"/>
      <c r="AH105" s="22"/>
      <c r="AI105" s="22"/>
      <c r="AJ105" s="22"/>
    </row>
    <row r="106" spans="2:36" s="21" customFormat="1" ht="26.25" customHeight="1" x14ac:dyDescent="0.3">
      <c r="B106" s="42">
        <v>103</v>
      </c>
      <c r="C106" s="52"/>
      <c r="D106" s="52"/>
      <c r="E106" s="53"/>
      <c r="F106" s="54"/>
      <c r="G106" s="54"/>
      <c r="H106" s="52"/>
      <c r="I106" s="53"/>
      <c r="J106" s="53"/>
      <c r="K106" s="55"/>
      <c r="L106" s="56"/>
      <c r="M106" s="56"/>
      <c r="N106" s="57" t="str">
        <f>IF(I106="","",
IF(AND(Percentis!$I$8&gt;=B106,I106&gt;=9,M106="SIM",L106="SIM",OR(H106="Avaliação Regular",H106="Ponderação curricular")),"Excelente",
IF(AND(Percentis!$I$8&gt;=B106,I106&gt;=9,M106="SIM",H106="Ponderação curricular - DLR 17/2010/M"),"Excelente",
IF(AND(COUNTIF($N$4:N105,"Excelente")&lt;Percentis!$I$8,COUNTIF($N$4:N105,"Excelente")+COUNTIF($N$4:N105,"Muito Bom")&lt;Percentis!$J$8,I106&gt;=PERCENTILE($I$4:$I$153,0.75),OR(L106="SIM",AND(H106="Ponderação Curricular - DLR 17/2010/M",I106&gt;=9),AND(H106="Avaliação regular",H106="Ponderação Curricular",L106="SIM"))),"Excelente",
IF(AND(H106&lt;&gt;"Procedimento especial",H106&lt;&gt;"Bom administrativo",I106&gt;=8,M106="SIM",COUNTIF($N$4:N105,"Excelente")+COUNTIF($N$4:N105,"Muito Bom")&lt;Percentis!$J$8),"Muito Bom",
IF(AND(Percentis!$J$8&gt;=B106,I106&gt;=8,M106="SIM",OR(H106&lt;&gt;"Procedimento especial",H106="Bom administrativo")),"Muito Bom",
"Bom"))))))</f>
        <v/>
      </c>
      <c r="O106" s="20"/>
      <c r="Q106" s="22"/>
      <c r="R106" s="22"/>
      <c r="S106" s="22"/>
      <c r="T106" s="22"/>
      <c r="U106" s="22"/>
      <c r="V106" s="22"/>
      <c r="W106" s="22"/>
      <c r="X106" s="22"/>
      <c r="Y106" s="22"/>
      <c r="Z106" s="22"/>
      <c r="AA106" s="22"/>
      <c r="AB106" s="22"/>
      <c r="AC106" s="22"/>
      <c r="AD106" s="22"/>
      <c r="AE106" s="22"/>
      <c r="AF106" s="22"/>
      <c r="AG106" s="22"/>
      <c r="AH106" s="22"/>
      <c r="AI106" s="22"/>
      <c r="AJ106" s="22"/>
    </row>
    <row r="107" spans="2:36" s="21" customFormat="1" ht="26.25" customHeight="1" x14ac:dyDescent="0.3">
      <c r="B107" s="42">
        <v>104</v>
      </c>
      <c r="C107" s="52"/>
      <c r="D107" s="52"/>
      <c r="E107" s="53"/>
      <c r="F107" s="54"/>
      <c r="G107" s="54"/>
      <c r="H107" s="52"/>
      <c r="I107" s="53"/>
      <c r="J107" s="53"/>
      <c r="K107" s="55"/>
      <c r="L107" s="56"/>
      <c r="M107" s="56"/>
      <c r="N107" s="57" t="str">
        <f>IF(I107="","",
IF(AND(Percentis!$I$8&gt;=B107,I107&gt;=9,M107="SIM",L107="SIM",OR(H107="Avaliação Regular",H107="Ponderação curricular")),"Excelente",
IF(AND(Percentis!$I$8&gt;=B107,I107&gt;=9,M107="SIM",H107="Ponderação curricular - DLR 17/2010/M"),"Excelente",
IF(AND(COUNTIF($N$4:N106,"Excelente")&lt;Percentis!$I$8,COUNTIF($N$4:N106,"Excelente")+COUNTIF($N$4:N106,"Muito Bom")&lt;Percentis!$J$8,I107&gt;=PERCENTILE($I$4:$I$153,0.75),OR(L107="SIM",AND(H107="Ponderação Curricular - DLR 17/2010/M",I107&gt;=9),AND(H107="Avaliação regular",H107="Ponderação Curricular",L107="SIM"))),"Excelente",
IF(AND(H107&lt;&gt;"Procedimento especial",H107&lt;&gt;"Bom administrativo",I107&gt;=8,M107="SIM",COUNTIF($N$4:N106,"Excelente")+COUNTIF($N$4:N106,"Muito Bom")&lt;Percentis!$J$8),"Muito Bom",
IF(AND(Percentis!$J$8&gt;=B107,I107&gt;=8,M107="SIM",OR(H107&lt;&gt;"Procedimento especial",H107="Bom administrativo")),"Muito Bom",
"Bom"))))))</f>
        <v/>
      </c>
      <c r="O107" s="20"/>
      <c r="Q107" s="22"/>
      <c r="R107" s="22"/>
      <c r="S107" s="22"/>
      <c r="T107" s="22"/>
      <c r="U107" s="22"/>
      <c r="V107" s="22"/>
      <c r="W107" s="22"/>
      <c r="X107" s="22"/>
      <c r="Y107" s="22"/>
      <c r="Z107" s="22"/>
      <c r="AA107" s="22"/>
      <c r="AB107" s="22"/>
      <c r="AC107" s="22"/>
      <c r="AD107" s="22"/>
      <c r="AE107" s="22"/>
      <c r="AF107" s="22"/>
      <c r="AG107" s="22"/>
      <c r="AH107" s="22"/>
      <c r="AI107" s="22"/>
      <c r="AJ107" s="22"/>
    </row>
    <row r="108" spans="2:36" s="21" customFormat="1" ht="26.25" customHeight="1" x14ac:dyDescent="0.3">
      <c r="B108" s="42">
        <v>105</v>
      </c>
      <c r="C108" s="52"/>
      <c r="D108" s="52"/>
      <c r="E108" s="53"/>
      <c r="F108" s="54"/>
      <c r="G108" s="54"/>
      <c r="H108" s="52"/>
      <c r="I108" s="53"/>
      <c r="J108" s="53"/>
      <c r="K108" s="55"/>
      <c r="L108" s="56"/>
      <c r="M108" s="56"/>
      <c r="N108" s="57" t="str">
        <f>IF(I108="","",
IF(AND(Percentis!$I$8&gt;=B108,I108&gt;=9,M108="SIM",L108="SIM",OR(H108="Avaliação Regular",H108="Ponderação curricular")),"Excelente",
IF(AND(Percentis!$I$8&gt;=B108,I108&gt;=9,M108="SIM",H108="Ponderação curricular - DLR 17/2010/M"),"Excelente",
IF(AND(COUNTIF($N$4:N107,"Excelente")&lt;Percentis!$I$8,COUNTIF($N$4:N107,"Excelente")+COUNTIF($N$4:N107,"Muito Bom")&lt;Percentis!$J$8,I108&gt;=PERCENTILE($I$4:$I$153,0.75),OR(L108="SIM",AND(H108="Ponderação Curricular - DLR 17/2010/M",I108&gt;=9),AND(H108="Avaliação regular",H108="Ponderação Curricular",L108="SIM"))),"Excelente",
IF(AND(H108&lt;&gt;"Procedimento especial",H108&lt;&gt;"Bom administrativo",I108&gt;=8,M108="SIM",COUNTIF($N$4:N107,"Excelente")+COUNTIF($N$4:N107,"Muito Bom")&lt;Percentis!$J$8),"Muito Bom",
IF(AND(Percentis!$J$8&gt;=B108,I108&gt;=8,M108="SIM",OR(H108&lt;&gt;"Procedimento especial",H108="Bom administrativo")),"Muito Bom",
"Bom"))))))</f>
        <v/>
      </c>
      <c r="O108" s="20"/>
      <c r="Q108" s="22"/>
      <c r="R108" s="22"/>
      <c r="S108" s="22"/>
      <c r="T108" s="22"/>
      <c r="U108" s="22"/>
      <c r="V108" s="22"/>
      <c r="W108" s="22"/>
      <c r="X108" s="22"/>
      <c r="Y108" s="22"/>
      <c r="Z108" s="22"/>
      <c r="AA108" s="22"/>
      <c r="AB108" s="22"/>
      <c r="AC108" s="22"/>
      <c r="AD108" s="22"/>
      <c r="AE108" s="22"/>
      <c r="AF108" s="22"/>
      <c r="AG108" s="22"/>
      <c r="AH108" s="22"/>
      <c r="AI108" s="22"/>
      <c r="AJ108" s="22"/>
    </row>
    <row r="109" spans="2:36" s="21" customFormat="1" ht="26.25" customHeight="1" x14ac:dyDescent="0.3">
      <c r="B109" s="42">
        <v>106</v>
      </c>
      <c r="C109" s="52"/>
      <c r="D109" s="52"/>
      <c r="E109" s="53"/>
      <c r="F109" s="54"/>
      <c r="G109" s="54"/>
      <c r="H109" s="52"/>
      <c r="I109" s="53"/>
      <c r="J109" s="53"/>
      <c r="K109" s="55"/>
      <c r="L109" s="56"/>
      <c r="M109" s="56"/>
      <c r="N109" s="57" t="str">
        <f>IF(I109="","",
IF(AND(Percentis!$I$8&gt;=B109,I109&gt;=9,M109="SIM",L109="SIM",OR(H109="Avaliação Regular",H109="Ponderação curricular")),"Excelente",
IF(AND(Percentis!$I$8&gt;=B109,I109&gt;=9,M109="SIM",H109="Ponderação curricular - DLR 17/2010/M"),"Excelente",
IF(AND(COUNTIF($N$4:N108,"Excelente")&lt;Percentis!$I$8,COUNTIF($N$4:N108,"Excelente")+COUNTIF($N$4:N108,"Muito Bom")&lt;Percentis!$J$8,I109&gt;=PERCENTILE($I$4:$I$153,0.75),OR(L109="SIM",AND(H109="Ponderação Curricular - DLR 17/2010/M",I109&gt;=9),AND(H109="Avaliação regular",H109="Ponderação Curricular",L109="SIM"))),"Excelente",
IF(AND(H109&lt;&gt;"Procedimento especial",H109&lt;&gt;"Bom administrativo",I109&gt;=8,M109="SIM",COUNTIF($N$4:N108,"Excelente")+COUNTIF($N$4:N108,"Muito Bom")&lt;Percentis!$J$8),"Muito Bom",
IF(AND(Percentis!$J$8&gt;=B109,I109&gt;=8,M109="SIM",OR(H109&lt;&gt;"Procedimento especial",H109="Bom administrativo")),"Muito Bom",
"Bom"))))))</f>
        <v/>
      </c>
      <c r="O109" s="20"/>
      <c r="Q109" s="22"/>
      <c r="R109" s="22"/>
      <c r="S109" s="22"/>
      <c r="T109" s="22"/>
      <c r="U109" s="22"/>
      <c r="V109" s="22"/>
      <c r="W109" s="22"/>
      <c r="X109" s="22"/>
      <c r="Y109" s="22"/>
      <c r="Z109" s="22"/>
      <c r="AA109" s="22"/>
      <c r="AB109" s="22"/>
      <c r="AC109" s="22"/>
      <c r="AD109" s="22"/>
      <c r="AE109" s="22"/>
      <c r="AF109" s="22"/>
      <c r="AG109" s="22"/>
      <c r="AH109" s="22"/>
      <c r="AI109" s="22"/>
      <c r="AJ109" s="22"/>
    </row>
    <row r="110" spans="2:36" s="21" customFormat="1" ht="26.25" customHeight="1" x14ac:dyDescent="0.3">
      <c r="B110" s="42">
        <v>107</v>
      </c>
      <c r="C110" s="52"/>
      <c r="D110" s="52"/>
      <c r="E110" s="53"/>
      <c r="F110" s="54"/>
      <c r="G110" s="54"/>
      <c r="H110" s="52"/>
      <c r="I110" s="53"/>
      <c r="J110" s="53"/>
      <c r="K110" s="55"/>
      <c r="L110" s="56"/>
      <c r="M110" s="56"/>
      <c r="N110" s="57" t="str">
        <f>IF(I110="","",
IF(AND(Percentis!$I$8&gt;=B110,I110&gt;=9,M110="SIM",L110="SIM",OR(H110="Avaliação Regular",H110="Ponderação curricular")),"Excelente",
IF(AND(Percentis!$I$8&gt;=B110,I110&gt;=9,M110="SIM",H110="Ponderação curricular - DLR 17/2010/M"),"Excelente",
IF(AND(COUNTIF($N$4:N109,"Excelente")&lt;Percentis!$I$8,COUNTIF($N$4:N109,"Excelente")+COUNTIF($N$4:N109,"Muito Bom")&lt;Percentis!$J$8,I110&gt;=PERCENTILE($I$4:$I$153,0.75),OR(L110="SIM",AND(H110="Ponderação Curricular - DLR 17/2010/M",I110&gt;=9),AND(H110="Avaliação regular",H110="Ponderação Curricular",L110="SIM"))),"Excelente",
IF(AND(H110&lt;&gt;"Procedimento especial",H110&lt;&gt;"Bom administrativo",I110&gt;=8,M110="SIM",COUNTIF($N$4:N109,"Excelente")+COUNTIF($N$4:N109,"Muito Bom")&lt;Percentis!$J$8),"Muito Bom",
IF(AND(Percentis!$J$8&gt;=B110,I110&gt;=8,M110="SIM",OR(H110&lt;&gt;"Procedimento especial",H110="Bom administrativo")),"Muito Bom",
"Bom"))))))</f>
        <v/>
      </c>
      <c r="O110" s="20"/>
      <c r="Q110" s="22"/>
      <c r="R110" s="22"/>
      <c r="S110" s="22"/>
      <c r="T110" s="22"/>
      <c r="U110" s="22"/>
      <c r="V110" s="22"/>
      <c r="W110" s="22"/>
      <c r="X110" s="22"/>
      <c r="Y110" s="22"/>
      <c r="Z110" s="22"/>
      <c r="AA110" s="22"/>
      <c r="AB110" s="22"/>
      <c r="AC110" s="22"/>
      <c r="AD110" s="22"/>
      <c r="AE110" s="22"/>
      <c r="AF110" s="22"/>
      <c r="AG110" s="22"/>
      <c r="AH110" s="22"/>
      <c r="AI110" s="22"/>
      <c r="AJ110" s="22"/>
    </row>
    <row r="111" spans="2:36" s="21" customFormat="1" ht="26.25" customHeight="1" x14ac:dyDescent="0.3">
      <c r="B111" s="42">
        <v>108</v>
      </c>
      <c r="C111" s="52"/>
      <c r="D111" s="52"/>
      <c r="E111" s="53"/>
      <c r="F111" s="54"/>
      <c r="G111" s="54"/>
      <c r="H111" s="52"/>
      <c r="I111" s="53"/>
      <c r="J111" s="53"/>
      <c r="K111" s="55"/>
      <c r="L111" s="56"/>
      <c r="M111" s="56"/>
      <c r="N111" s="57" t="str">
        <f>IF(I111="","",
IF(AND(Percentis!$I$8&gt;=B111,I111&gt;=9,M111="SIM",L111="SIM",OR(H111="Avaliação Regular",H111="Ponderação curricular")),"Excelente",
IF(AND(Percentis!$I$8&gt;=B111,I111&gt;=9,M111="SIM",H111="Ponderação curricular - DLR 17/2010/M"),"Excelente",
IF(AND(COUNTIF($N$4:N110,"Excelente")&lt;Percentis!$I$8,COUNTIF($N$4:N110,"Excelente")+COUNTIF($N$4:N110,"Muito Bom")&lt;Percentis!$J$8,I111&gt;=PERCENTILE($I$4:$I$153,0.75),OR(L111="SIM",AND(H111="Ponderação Curricular - DLR 17/2010/M",I111&gt;=9),AND(H111="Avaliação regular",H111="Ponderação Curricular",L111="SIM"))),"Excelente",
IF(AND(H111&lt;&gt;"Procedimento especial",H111&lt;&gt;"Bom administrativo",I111&gt;=8,M111="SIM",COUNTIF($N$4:N110,"Excelente")+COUNTIF($N$4:N110,"Muito Bom")&lt;Percentis!$J$8),"Muito Bom",
IF(AND(Percentis!$J$8&gt;=B111,I111&gt;=8,M111="SIM",OR(H111&lt;&gt;"Procedimento especial",H111="Bom administrativo")),"Muito Bom",
"Bom"))))))</f>
        <v/>
      </c>
      <c r="O111" s="20"/>
      <c r="Q111" s="22"/>
      <c r="R111" s="22"/>
      <c r="S111" s="22"/>
      <c r="T111" s="22"/>
      <c r="U111" s="22"/>
      <c r="V111" s="22"/>
      <c r="W111" s="22"/>
      <c r="X111" s="22"/>
      <c r="Y111" s="22"/>
      <c r="Z111" s="22"/>
      <c r="AA111" s="22"/>
      <c r="AB111" s="22"/>
      <c r="AC111" s="22"/>
      <c r="AD111" s="22"/>
      <c r="AE111" s="22"/>
      <c r="AF111" s="22"/>
      <c r="AG111" s="22"/>
      <c r="AH111" s="22"/>
      <c r="AI111" s="22"/>
      <c r="AJ111" s="22"/>
    </row>
    <row r="112" spans="2:36" s="21" customFormat="1" ht="26.25" customHeight="1" x14ac:dyDescent="0.3">
      <c r="B112" s="42">
        <v>109</v>
      </c>
      <c r="C112" s="52"/>
      <c r="D112" s="52"/>
      <c r="E112" s="53"/>
      <c r="F112" s="54"/>
      <c r="G112" s="54"/>
      <c r="H112" s="52"/>
      <c r="I112" s="53"/>
      <c r="J112" s="53"/>
      <c r="K112" s="55"/>
      <c r="L112" s="56"/>
      <c r="M112" s="56"/>
      <c r="N112" s="57" t="str">
        <f>IF(I112="","",
IF(AND(Percentis!$I$8&gt;=B112,I112&gt;=9,M112="SIM",L112="SIM",OR(H112="Avaliação Regular",H112="Ponderação curricular")),"Excelente",
IF(AND(Percentis!$I$8&gt;=B112,I112&gt;=9,M112="SIM",H112="Ponderação curricular - DLR 17/2010/M"),"Excelente",
IF(AND(COUNTIF($N$4:N111,"Excelente")&lt;Percentis!$I$8,COUNTIF($N$4:N111,"Excelente")+COUNTIF($N$4:N111,"Muito Bom")&lt;Percentis!$J$8,I112&gt;=PERCENTILE($I$4:$I$153,0.75),OR(L112="SIM",AND(H112="Ponderação Curricular - DLR 17/2010/M",I112&gt;=9),AND(H112="Avaliação regular",H112="Ponderação Curricular",L112="SIM"))),"Excelente",
IF(AND(H112&lt;&gt;"Procedimento especial",H112&lt;&gt;"Bom administrativo",I112&gt;=8,M112="SIM",COUNTIF($N$4:N111,"Excelente")+COUNTIF($N$4:N111,"Muito Bom")&lt;Percentis!$J$8),"Muito Bom",
IF(AND(Percentis!$J$8&gt;=B112,I112&gt;=8,M112="SIM",OR(H112&lt;&gt;"Procedimento especial",H112="Bom administrativo")),"Muito Bom",
"Bom"))))))</f>
        <v/>
      </c>
      <c r="O112" s="20"/>
      <c r="Q112" s="22"/>
      <c r="R112" s="22"/>
      <c r="S112" s="22"/>
      <c r="T112" s="22"/>
      <c r="U112" s="22"/>
      <c r="V112" s="22"/>
      <c r="W112" s="22"/>
      <c r="X112" s="22"/>
      <c r="Y112" s="22"/>
      <c r="Z112" s="22"/>
      <c r="AA112" s="22"/>
      <c r="AB112" s="22"/>
      <c r="AC112" s="22"/>
      <c r="AD112" s="22"/>
      <c r="AE112" s="22"/>
      <c r="AF112" s="22"/>
      <c r="AG112" s="22"/>
      <c r="AH112" s="22"/>
      <c r="AI112" s="22"/>
      <c r="AJ112" s="22"/>
    </row>
    <row r="113" spans="2:36" s="21" customFormat="1" ht="26.25" customHeight="1" x14ac:dyDescent="0.3">
      <c r="B113" s="42">
        <v>110</v>
      </c>
      <c r="C113" s="52"/>
      <c r="D113" s="52"/>
      <c r="E113" s="53"/>
      <c r="F113" s="54"/>
      <c r="G113" s="54"/>
      <c r="H113" s="52"/>
      <c r="I113" s="53"/>
      <c r="J113" s="53"/>
      <c r="K113" s="55"/>
      <c r="L113" s="56"/>
      <c r="M113" s="56"/>
      <c r="N113" s="57" t="str">
        <f>IF(I113="","",
IF(AND(Percentis!$I$8&gt;=B113,I113&gt;=9,M113="SIM",L113="SIM",OR(H113="Avaliação Regular",H113="Ponderação curricular")),"Excelente",
IF(AND(Percentis!$I$8&gt;=B113,I113&gt;=9,M113="SIM",H113="Ponderação curricular - DLR 17/2010/M"),"Excelente",
IF(AND(COUNTIF($N$4:N112,"Excelente")&lt;Percentis!$I$8,COUNTIF($N$4:N112,"Excelente")+COUNTIF($N$4:N112,"Muito Bom")&lt;Percentis!$J$8,I113&gt;=PERCENTILE($I$4:$I$153,0.75),OR(L113="SIM",AND(H113="Ponderação Curricular - DLR 17/2010/M",I113&gt;=9),AND(H113="Avaliação regular",H113="Ponderação Curricular",L113="SIM"))),"Excelente",
IF(AND(H113&lt;&gt;"Procedimento especial",H113&lt;&gt;"Bom administrativo",I113&gt;=8,M113="SIM",COUNTIF($N$4:N112,"Excelente")+COUNTIF($N$4:N112,"Muito Bom")&lt;Percentis!$J$8),"Muito Bom",
IF(AND(Percentis!$J$8&gt;=B113,I113&gt;=8,M113="SIM",OR(H113&lt;&gt;"Procedimento especial",H113="Bom administrativo")),"Muito Bom",
"Bom"))))))</f>
        <v/>
      </c>
      <c r="O113" s="20"/>
      <c r="Q113" s="22"/>
      <c r="R113" s="22"/>
      <c r="S113" s="22"/>
      <c r="T113" s="22"/>
      <c r="U113" s="22"/>
      <c r="V113" s="22"/>
      <c r="W113" s="22"/>
      <c r="X113" s="22"/>
      <c r="Y113" s="22"/>
      <c r="Z113" s="22"/>
      <c r="AA113" s="22"/>
      <c r="AB113" s="22"/>
      <c r="AC113" s="22"/>
      <c r="AD113" s="22"/>
      <c r="AE113" s="22"/>
      <c r="AF113" s="22"/>
      <c r="AG113" s="22"/>
      <c r="AH113" s="22"/>
      <c r="AI113" s="22"/>
      <c r="AJ113" s="22"/>
    </row>
    <row r="114" spans="2:36" s="21" customFormat="1" ht="26.25" customHeight="1" x14ac:dyDescent="0.3">
      <c r="B114" s="42">
        <v>111</v>
      </c>
      <c r="C114" s="52"/>
      <c r="D114" s="52"/>
      <c r="E114" s="53"/>
      <c r="F114" s="54"/>
      <c r="G114" s="54"/>
      <c r="H114" s="52"/>
      <c r="I114" s="53"/>
      <c r="J114" s="53"/>
      <c r="K114" s="55"/>
      <c r="L114" s="56"/>
      <c r="M114" s="56"/>
      <c r="N114" s="57" t="str">
        <f>IF(I114="","",
IF(AND(Percentis!$I$8&gt;=B114,I114&gt;=9,M114="SIM",L114="SIM",OR(H114="Avaliação Regular",H114="Ponderação curricular")),"Excelente",
IF(AND(Percentis!$I$8&gt;=B114,I114&gt;=9,M114="SIM",H114="Ponderação curricular - DLR 17/2010/M"),"Excelente",
IF(AND(COUNTIF($N$4:N113,"Excelente")&lt;Percentis!$I$8,COUNTIF($N$4:N113,"Excelente")+COUNTIF($N$4:N113,"Muito Bom")&lt;Percentis!$J$8,I114&gt;=PERCENTILE($I$4:$I$153,0.75),OR(L114="SIM",AND(H114="Ponderação Curricular - DLR 17/2010/M",I114&gt;=9),AND(H114="Avaliação regular",H114="Ponderação Curricular",L114="SIM"))),"Excelente",
IF(AND(H114&lt;&gt;"Procedimento especial",H114&lt;&gt;"Bom administrativo",I114&gt;=8,M114="SIM",COUNTIF($N$4:N113,"Excelente")+COUNTIF($N$4:N113,"Muito Bom")&lt;Percentis!$J$8),"Muito Bom",
IF(AND(Percentis!$J$8&gt;=B114,I114&gt;=8,M114="SIM",OR(H114&lt;&gt;"Procedimento especial",H114="Bom administrativo")),"Muito Bom",
"Bom"))))))</f>
        <v/>
      </c>
      <c r="O114" s="20"/>
      <c r="Q114" s="22"/>
      <c r="R114" s="22"/>
      <c r="S114" s="22"/>
      <c r="T114" s="22"/>
      <c r="U114" s="22"/>
      <c r="V114" s="22"/>
      <c r="W114" s="22"/>
      <c r="X114" s="22"/>
      <c r="Y114" s="22"/>
      <c r="Z114" s="22"/>
      <c r="AA114" s="22"/>
      <c r="AB114" s="22"/>
      <c r="AC114" s="22"/>
      <c r="AD114" s="22"/>
      <c r="AE114" s="22"/>
      <c r="AF114" s="22"/>
      <c r="AG114" s="22"/>
      <c r="AH114" s="22"/>
      <c r="AI114" s="22"/>
      <c r="AJ114" s="22"/>
    </row>
    <row r="115" spans="2:36" s="21" customFormat="1" ht="26.25" customHeight="1" x14ac:dyDescent="0.3">
      <c r="B115" s="42">
        <v>112</v>
      </c>
      <c r="C115" s="52"/>
      <c r="D115" s="52"/>
      <c r="E115" s="53"/>
      <c r="F115" s="54"/>
      <c r="G115" s="54"/>
      <c r="H115" s="52"/>
      <c r="I115" s="53"/>
      <c r="J115" s="53"/>
      <c r="K115" s="55"/>
      <c r="L115" s="56"/>
      <c r="M115" s="56"/>
      <c r="N115" s="57" t="str">
        <f>IF(I115="","",
IF(AND(Percentis!$I$8&gt;=B115,I115&gt;=9,M115="SIM",L115="SIM",OR(H115="Avaliação Regular",H115="Ponderação curricular")),"Excelente",
IF(AND(Percentis!$I$8&gt;=B115,I115&gt;=9,M115="SIM",H115="Ponderação curricular - DLR 17/2010/M"),"Excelente",
IF(AND(COUNTIF($N$4:N114,"Excelente")&lt;Percentis!$I$8,COUNTIF($N$4:N114,"Excelente")+COUNTIF($N$4:N114,"Muito Bom")&lt;Percentis!$J$8,I115&gt;=PERCENTILE($I$4:$I$153,0.75),OR(L115="SIM",AND(H115="Ponderação Curricular - DLR 17/2010/M",I115&gt;=9),AND(H115="Avaliação regular",H115="Ponderação Curricular",L115="SIM"))),"Excelente",
IF(AND(H115&lt;&gt;"Procedimento especial",H115&lt;&gt;"Bom administrativo",I115&gt;=8,M115="SIM",COUNTIF($N$4:N114,"Excelente")+COUNTIF($N$4:N114,"Muito Bom")&lt;Percentis!$J$8),"Muito Bom",
IF(AND(Percentis!$J$8&gt;=B115,I115&gt;=8,M115="SIM",OR(H115&lt;&gt;"Procedimento especial",H115="Bom administrativo")),"Muito Bom",
"Bom"))))))</f>
        <v/>
      </c>
      <c r="O115" s="20"/>
      <c r="Q115" s="22"/>
      <c r="R115" s="22"/>
      <c r="S115" s="22"/>
      <c r="T115" s="22"/>
      <c r="U115" s="22"/>
      <c r="V115" s="22"/>
      <c r="W115" s="22"/>
      <c r="X115" s="22"/>
      <c r="Y115" s="22"/>
      <c r="Z115" s="22"/>
      <c r="AA115" s="22"/>
      <c r="AB115" s="22"/>
      <c r="AC115" s="22"/>
      <c r="AD115" s="22"/>
      <c r="AE115" s="22"/>
      <c r="AF115" s="22"/>
      <c r="AG115" s="22"/>
      <c r="AH115" s="22"/>
      <c r="AI115" s="22"/>
      <c r="AJ115" s="22"/>
    </row>
    <row r="116" spans="2:36" s="21" customFormat="1" ht="26.25" customHeight="1" x14ac:dyDescent="0.3">
      <c r="B116" s="42">
        <v>113</v>
      </c>
      <c r="C116" s="52"/>
      <c r="D116" s="52"/>
      <c r="E116" s="53"/>
      <c r="F116" s="54"/>
      <c r="G116" s="54"/>
      <c r="H116" s="52"/>
      <c r="I116" s="53"/>
      <c r="J116" s="53"/>
      <c r="K116" s="55"/>
      <c r="L116" s="56"/>
      <c r="M116" s="56"/>
      <c r="N116" s="57" t="str">
        <f>IF(I116="","",
IF(AND(Percentis!$I$8&gt;=B116,I116&gt;=9,M116="SIM",L116="SIM",OR(H116="Avaliação Regular",H116="Ponderação curricular")),"Excelente",
IF(AND(Percentis!$I$8&gt;=B116,I116&gt;=9,M116="SIM",H116="Ponderação curricular - DLR 17/2010/M"),"Excelente",
IF(AND(COUNTIF($N$4:N115,"Excelente")&lt;Percentis!$I$8,COUNTIF($N$4:N115,"Excelente")+COUNTIF($N$4:N115,"Muito Bom")&lt;Percentis!$J$8,I116&gt;=PERCENTILE($I$4:$I$153,0.75),OR(L116="SIM",AND(H116="Ponderação Curricular - DLR 17/2010/M",I116&gt;=9),AND(H116="Avaliação regular",H116="Ponderação Curricular",L116="SIM"))),"Excelente",
IF(AND(H116&lt;&gt;"Procedimento especial",H116&lt;&gt;"Bom administrativo",I116&gt;=8,M116="SIM",COUNTIF($N$4:N115,"Excelente")+COUNTIF($N$4:N115,"Muito Bom")&lt;Percentis!$J$8),"Muito Bom",
IF(AND(Percentis!$J$8&gt;=B116,I116&gt;=8,M116="SIM",OR(H116&lt;&gt;"Procedimento especial",H116="Bom administrativo")),"Muito Bom",
"Bom"))))))</f>
        <v/>
      </c>
      <c r="O116" s="20"/>
      <c r="Q116" s="22"/>
      <c r="R116" s="22"/>
      <c r="S116" s="22"/>
      <c r="T116" s="22"/>
      <c r="U116" s="22"/>
      <c r="V116" s="22"/>
      <c r="W116" s="22"/>
      <c r="X116" s="22"/>
      <c r="Y116" s="22"/>
      <c r="Z116" s="22"/>
      <c r="AA116" s="22"/>
      <c r="AB116" s="22"/>
      <c r="AC116" s="22"/>
      <c r="AD116" s="22"/>
      <c r="AE116" s="22"/>
      <c r="AF116" s="22"/>
      <c r="AG116" s="22"/>
      <c r="AH116" s="22"/>
      <c r="AI116" s="22"/>
      <c r="AJ116" s="22"/>
    </row>
    <row r="117" spans="2:36" s="21" customFormat="1" ht="26.25" customHeight="1" x14ac:dyDescent="0.3">
      <c r="B117" s="42">
        <v>114</v>
      </c>
      <c r="C117" s="52"/>
      <c r="D117" s="52"/>
      <c r="E117" s="53"/>
      <c r="F117" s="54"/>
      <c r="G117" s="54"/>
      <c r="H117" s="52"/>
      <c r="I117" s="53"/>
      <c r="J117" s="53"/>
      <c r="K117" s="55"/>
      <c r="L117" s="56"/>
      <c r="M117" s="56"/>
      <c r="N117" s="57" t="str">
        <f>IF(I117="","",
IF(AND(Percentis!$I$8&gt;=B117,I117&gt;=9,M117="SIM",L117="SIM",OR(H117="Avaliação Regular",H117="Ponderação curricular")),"Excelente",
IF(AND(Percentis!$I$8&gt;=B117,I117&gt;=9,M117="SIM",H117="Ponderação curricular - DLR 17/2010/M"),"Excelente",
IF(AND(COUNTIF($N$4:N116,"Excelente")&lt;Percentis!$I$8,COUNTIF($N$4:N116,"Excelente")+COUNTIF($N$4:N116,"Muito Bom")&lt;Percentis!$J$8,I117&gt;=PERCENTILE($I$4:$I$153,0.75),OR(L117="SIM",AND(H117="Ponderação Curricular - DLR 17/2010/M",I117&gt;=9),AND(H117="Avaliação regular",H117="Ponderação Curricular",L117="SIM"))),"Excelente",
IF(AND(H117&lt;&gt;"Procedimento especial",H117&lt;&gt;"Bom administrativo",I117&gt;=8,M117="SIM",COUNTIF($N$4:N116,"Excelente")+COUNTIF($N$4:N116,"Muito Bom")&lt;Percentis!$J$8),"Muito Bom",
IF(AND(Percentis!$J$8&gt;=B117,I117&gt;=8,M117="SIM",OR(H117&lt;&gt;"Procedimento especial",H117="Bom administrativo")),"Muito Bom",
"Bom"))))))</f>
        <v/>
      </c>
      <c r="O117" s="20"/>
      <c r="Q117" s="22"/>
      <c r="R117" s="22"/>
      <c r="S117" s="22"/>
      <c r="T117" s="22"/>
      <c r="U117" s="22"/>
      <c r="V117" s="22"/>
      <c r="W117" s="22"/>
      <c r="X117" s="22"/>
      <c r="Y117" s="22"/>
      <c r="Z117" s="22"/>
      <c r="AA117" s="22"/>
      <c r="AB117" s="22"/>
      <c r="AC117" s="22"/>
      <c r="AD117" s="22"/>
      <c r="AE117" s="22"/>
      <c r="AF117" s="22"/>
      <c r="AG117" s="22"/>
      <c r="AH117" s="22"/>
      <c r="AI117" s="22"/>
      <c r="AJ117" s="22"/>
    </row>
    <row r="118" spans="2:36" s="21" customFormat="1" ht="26.25" customHeight="1" x14ac:dyDescent="0.3">
      <c r="B118" s="42">
        <v>115</v>
      </c>
      <c r="C118" s="52"/>
      <c r="D118" s="52"/>
      <c r="E118" s="53"/>
      <c r="F118" s="54"/>
      <c r="G118" s="54"/>
      <c r="H118" s="52"/>
      <c r="I118" s="53"/>
      <c r="J118" s="53"/>
      <c r="K118" s="55"/>
      <c r="L118" s="56"/>
      <c r="M118" s="56"/>
      <c r="N118" s="57" t="str">
        <f>IF(I118="","",
IF(AND(Percentis!$I$8&gt;=B118,I118&gt;=9,M118="SIM",L118="SIM",OR(H118="Avaliação Regular",H118="Ponderação curricular")),"Excelente",
IF(AND(Percentis!$I$8&gt;=B118,I118&gt;=9,M118="SIM",H118="Ponderação curricular - DLR 17/2010/M"),"Excelente",
IF(AND(COUNTIF($N$4:N117,"Excelente")&lt;Percentis!$I$8,COUNTIF($N$4:N117,"Excelente")+COUNTIF($N$4:N117,"Muito Bom")&lt;Percentis!$J$8,I118&gt;=PERCENTILE($I$4:$I$153,0.75),OR(L118="SIM",AND(H118="Ponderação Curricular - DLR 17/2010/M",I118&gt;=9),AND(H118="Avaliação regular",H118="Ponderação Curricular",L118="SIM"))),"Excelente",
IF(AND(H118&lt;&gt;"Procedimento especial",H118&lt;&gt;"Bom administrativo",I118&gt;=8,M118="SIM",COUNTIF($N$4:N117,"Excelente")+COUNTIF($N$4:N117,"Muito Bom")&lt;Percentis!$J$8),"Muito Bom",
IF(AND(Percentis!$J$8&gt;=B118,I118&gt;=8,M118="SIM",OR(H118&lt;&gt;"Procedimento especial",H118="Bom administrativo")),"Muito Bom",
"Bom"))))))</f>
        <v/>
      </c>
      <c r="O118" s="20"/>
      <c r="Q118" s="22"/>
      <c r="R118" s="22"/>
      <c r="S118" s="22"/>
      <c r="T118" s="22"/>
      <c r="U118" s="22"/>
      <c r="V118" s="22"/>
      <c r="W118" s="22"/>
      <c r="X118" s="22"/>
      <c r="Y118" s="22"/>
      <c r="Z118" s="22"/>
      <c r="AA118" s="22"/>
      <c r="AB118" s="22"/>
      <c r="AC118" s="22"/>
      <c r="AD118" s="22"/>
      <c r="AE118" s="22"/>
      <c r="AF118" s="22"/>
      <c r="AG118" s="22"/>
      <c r="AH118" s="22"/>
      <c r="AI118" s="22"/>
      <c r="AJ118" s="22"/>
    </row>
    <row r="119" spans="2:36" s="21" customFormat="1" ht="26.25" customHeight="1" x14ac:dyDescent="0.3">
      <c r="B119" s="42">
        <v>116</v>
      </c>
      <c r="C119" s="52"/>
      <c r="D119" s="52"/>
      <c r="E119" s="53"/>
      <c r="F119" s="54"/>
      <c r="G119" s="54"/>
      <c r="H119" s="52"/>
      <c r="I119" s="53"/>
      <c r="J119" s="53"/>
      <c r="K119" s="55"/>
      <c r="L119" s="56"/>
      <c r="M119" s="56"/>
      <c r="N119" s="57" t="str">
        <f>IF(I119="","",
IF(AND(Percentis!$I$8&gt;=B119,I119&gt;=9,M119="SIM",L119="SIM",OR(H119="Avaliação Regular",H119="Ponderação curricular")),"Excelente",
IF(AND(Percentis!$I$8&gt;=B119,I119&gt;=9,M119="SIM",H119="Ponderação curricular - DLR 17/2010/M"),"Excelente",
IF(AND(COUNTIF($N$4:N118,"Excelente")&lt;Percentis!$I$8,COUNTIF($N$4:N118,"Excelente")+COUNTIF($N$4:N118,"Muito Bom")&lt;Percentis!$J$8,I119&gt;=PERCENTILE($I$4:$I$153,0.75),OR(L119="SIM",AND(H119="Ponderação Curricular - DLR 17/2010/M",I119&gt;=9),AND(H119="Avaliação regular",H119="Ponderação Curricular",L119="SIM"))),"Excelente",
IF(AND(H119&lt;&gt;"Procedimento especial",H119&lt;&gt;"Bom administrativo",I119&gt;=8,M119="SIM",COUNTIF($N$4:N118,"Excelente")+COUNTIF($N$4:N118,"Muito Bom")&lt;Percentis!$J$8),"Muito Bom",
IF(AND(Percentis!$J$8&gt;=B119,I119&gt;=8,M119="SIM",OR(H119&lt;&gt;"Procedimento especial",H119="Bom administrativo")),"Muito Bom",
"Bom"))))))</f>
        <v/>
      </c>
      <c r="O119" s="20"/>
      <c r="Q119" s="22"/>
      <c r="R119" s="22"/>
      <c r="S119" s="22"/>
      <c r="T119" s="22"/>
      <c r="U119" s="22"/>
      <c r="V119" s="22"/>
      <c r="W119" s="22"/>
      <c r="X119" s="22"/>
      <c r="Y119" s="22"/>
      <c r="Z119" s="22"/>
      <c r="AA119" s="22"/>
      <c r="AB119" s="22"/>
      <c r="AC119" s="22"/>
      <c r="AD119" s="22"/>
      <c r="AE119" s="22"/>
      <c r="AF119" s="22"/>
      <c r="AG119" s="22"/>
      <c r="AH119" s="22"/>
      <c r="AI119" s="22"/>
      <c r="AJ119" s="22"/>
    </row>
    <row r="120" spans="2:36" s="21" customFormat="1" ht="26.25" customHeight="1" x14ac:dyDescent="0.3">
      <c r="B120" s="42">
        <v>117</v>
      </c>
      <c r="C120" s="52"/>
      <c r="D120" s="52"/>
      <c r="E120" s="53"/>
      <c r="F120" s="54"/>
      <c r="G120" s="54"/>
      <c r="H120" s="52"/>
      <c r="I120" s="53"/>
      <c r="J120" s="53"/>
      <c r="K120" s="55"/>
      <c r="L120" s="56"/>
      <c r="M120" s="56"/>
      <c r="N120" s="57" t="str">
        <f>IF(I120="","",
IF(AND(Percentis!$I$8&gt;=B120,I120&gt;=9,M120="SIM",L120="SIM",OR(H120="Avaliação Regular",H120="Ponderação curricular")),"Excelente",
IF(AND(Percentis!$I$8&gt;=B120,I120&gt;=9,M120="SIM",H120="Ponderação curricular - DLR 17/2010/M"),"Excelente",
IF(AND(COUNTIF($N$4:N119,"Excelente")&lt;Percentis!$I$8,COUNTIF($N$4:N119,"Excelente")+COUNTIF($N$4:N119,"Muito Bom")&lt;Percentis!$J$8,I120&gt;=PERCENTILE($I$4:$I$153,0.75),OR(L120="SIM",AND(H120="Ponderação Curricular - DLR 17/2010/M",I120&gt;=9),AND(H120="Avaliação regular",H120="Ponderação Curricular",L120="SIM"))),"Excelente",
IF(AND(H120&lt;&gt;"Procedimento especial",H120&lt;&gt;"Bom administrativo",I120&gt;=8,M120="SIM",COUNTIF($N$4:N119,"Excelente")+COUNTIF($N$4:N119,"Muito Bom")&lt;Percentis!$J$8),"Muito Bom",
IF(AND(Percentis!$J$8&gt;=B120,I120&gt;=8,M120="SIM",OR(H120&lt;&gt;"Procedimento especial",H120="Bom administrativo")),"Muito Bom",
"Bom"))))))</f>
        <v/>
      </c>
      <c r="O120" s="20"/>
      <c r="Q120" s="22"/>
      <c r="R120" s="22"/>
      <c r="S120" s="22"/>
      <c r="T120" s="22"/>
      <c r="U120" s="22"/>
      <c r="V120" s="22"/>
      <c r="W120" s="22"/>
      <c r="X120" s="22"/>
      <c r="Y120" s="22"/>
      <c r="Z120" s="22"/>
      <c r="AA120" s="22"/>
      <c r="AB120" s="22"/>
      <c r="AC120" s="22"/>
      <c r="AD120" s="22"/>
      <c r="AE120" s="22"/>
      <c r="AF120" s="22"/>
      <c r="AG120" s="22"/>
      <c r="AH120" s="22"/>
      <c r="AI120" s="22"/>
      <c r="AJ120" s="22"/>
    </row>
    <row r="121" spans="2:36" s="21" customFormat="1" ht="26.25" customHeight="1" x14ac:dyDescent="0.3">
      <c r="B121" s="42">
        <v>118</v>
      </c>
      <c r="C121" s="52"/>
      <c r="D121" s="52"/>
      <c r="E121" s="53"/>
      <c r="F121" s="54"/>
      <c r="G121" s="54"/>
      <c r="H121" s="52"/>
      <c r="I121" s="53"/>
      <c r="J121" s="53"/>
      <c r="K121" s="55"/>
      <c r="L121" s="56"/>
      <c r="M121" s="56"/>
      <c r="N121" s="57" t="str">
        <f>IF(I121="","",
IF(AND(Percentis!$I$8&gt;=B121,I121&gt;=9,M121="SIM",L121="SIM",OR(H121="Avaliação Regular",H121="Ponderação curricular")),"Excelente",
IF(AND(Percentis!$I$8&gt;=B121,I121&gt;=9,M121="SIM",H121="Ponderação curricular - DLR 17/2010/M"),"Excelente",
IF(AND(COUNTIF($N$4:N120,"Excelente")&lt;Percentis!$I$8,COUNTIF($N$4:N120,"Excelente")+COUNTIF($N$4:N120,"Muito Bom")&lt;Percentis!$J$8,I121&gt;=PERCENTILE($I$4:$I$153,0.75),OR(L121="SIM",AND(H121="Ponderação Curricular - DLR 17/2010/M",I121&gt;=9),AND(H121="Avaliação regular",H121="Ponderação Curricular",L121="SIM"))),"Excelente",
IF(AND(H121&lt;&gt;"Procedimento especial",H121&lt;&gt;"Bom administrativo",I121&gt;=8,M121="SIM",COUNTIF($N$4:N120,"Excelente")+COUNTIF($N$4:N120,"Muito Bom")&lt;Percentis!$J$8),"Muito Bom",
IF(AND(Percentis!$J$8&gt;=B121,I121&gt;=8,M121="SIM",OR(H121&lt;&gt;"Procedimento especial",H121="Bom administrativo")),"Muito Bom",
"Bom"))))))</f>
        <v/>
      </c>
      <c r="O121" s="20"/>
      <c r="Q121" s="22"/>
      <c r="R121" s="22"/>
      <c r="S121" s="22"/>
      <c r="T121" s="22"/>
      <c r="U121" s="22"/>
      <c r="V121" s="22"/>
      <c r="W121" s="22"/>
      <c r="X121" s="22"/>
      <c r="Y121" s="22"/>
      <c r="Z121" s="22"/>
      <c r="AA121" s="22"/>
      <c r="AB121" s="22"/>
      <c r="AC121" s="22"/>
      <c r="AD121" s="22"/>
      <c r="AE121" s="22"/>
      <c r="AF121" s="22"/>
      <c r="AG121" s="22"/>
      <c r="AH121" s="22"/>
      <c r="AI121" s="22"/>
      <c r="AJ121" s="22"/>
    </row>
    <row r="122" spans="2:36" s="21" customFormat="1" ht="26.25" customHeight="1" x14ac:dyDescent="0.3">
      <c r="B122" s="42">
        <v>119</v>
      </c>
      <c r="C122" s="52"/>
      <c r="D122" s="52"/>
      <c r="E122" s="53"/>
      <c r="F122" s="54"/>
      <c r="G122" s="54"/>
      <c r="H122" s="52"/>
      <c r="I122" s="53"/>
      <c r="J122" s="53"/>
      <c r="K122" s="55"/>
      <c r="L122" s="56"/>
      <c r="M122" s="56"/>
      <c r="N122" s="57" t="str">
        <f>IF(I122="","",
IF(AND(Percentis!$I$8&gt;=B122,I122&gt;=9,M122="SIM",L122="SIM",OR(H122="Avaliação Regular",H122="Ponderação curricular")),"Excelente",
IF(AND(Percentis!$I$8&gt;=B122,I122&gt;=9,M122="SIM",H122="Ponderação curricular - DLR 17/2010/M"),"Excelente",
IF(AND(COUNTIF($N$4:N121,"Excelente")&lt;Percentis!$I$8,COUNTIF($N$4:N121,"Excelente")+COUNTIF($N$4:N121,"Muito Bom")&lt;Percentis!$J$8,I122&gt;=PERCENTILE($I$4:$I$153,0.75),OR(L122="SIM",AND(H122="Ponderação Curricular - DLR 17/2010/M",I122&gt;=9),AND(H122="Avaliação regular",H122="Ponderação Curricular",L122="SIM"))),"Excelente",
IF(AND(H122&lt;&gt;"Procedimento especial",H122&lt;&gt;"Bom administrativo",I122&gt;=8,M122="SIM",COUNTIF($N$4:N121,"Excelente")+COUNTIF($N$4:N121,"Muito Bom")&lt;Percentis!$J$8),"Muito Bom",
IF(AND(Percentis!$J$8&gt;=B122,I122&gt;=8,M122="SIM",OR(H122&lt;&gt;"Procedimento especial",H122="Bom administrativo")),"Muito Bom",
"Bom"))))))</f>
        <v/>
      </c>
      <c r="O122" s="20"/>
      <c r="Q122" s="22"/>
      <c r="R122" s="22"/>
      <c r="S122" s="22"/>
      <c r="T122" s="22"/>
      <c r="U122" s="22"/>
      <c r="V122" s="22"/>
      <c r="W122" s="22"/>
      <c r="X122" s="22"/>
      <c r="Y122" s="22"/>
      <c r="Z122" s="22"/>
      <c r="AA122" s="22"/>
      <c r="AB122" s="22"/>
      <c r="AC122" s="22"/>
      <c r="AD122" s="22"/>
      <c r="AE122" s="22"/>
      <c r="AF122" s="22"/>
      <c r="AG122" s="22"/>
      <c r="AH122" s="22"/>
      <c r="AI122" s="22"/>
      <c r="AJ122" s="22"/>
    </row>
    <row r="123" spans="2:36" s="21" customFormat="1" ht="26.25" customHeight="1" x14ac:dyDescent="0.3">
      <c r="B123" s="42">
        <v>120</v>
      </c>
      <c r="C123" s="52"/>
      <c r="D123" s="52"/>
      <c r="E123" s="53"/>
      <c r="F123" s="54"/>
      <c r="G123" s="54"/>
      <c r="H123" s="52"/>
      <c r="I123" s="53"/>
      <c r="J123" s="53"/>
      <c r="K123" s="55"/>
      <c r="L123" s="56"/>
      <c r="M123" s="56"/>
      <c r="N123" s="57" t="str">
        <f>IF(I123="","",
IF(AND(Percentis!$I$8&gt;=B123,I123&gt;=9,M123="SIM",L123="SIM",OR(H123="Avaliação Regular",H123="Ponderação curricular")),"Excelente",
IF(AND(Percentis!$I$8&gt;=B123,I123&gt;=9,M123="SIM",H123="Ponderação curricular - DLR 17/2010/M"),"Excelente",
IF(AND(COUNTIF($N$4:N122,"Excelente")&lt;Percentis!$I$8,COUNTIF($N$4:N122,"Excelente")+COUNTIF($N$4:N122,"Muito Bom")&lt;Percentis!$J$8,I123&gt;=PERCENTILE($I$4:$I$153,0.75),OR(L123="SIM",AND(H123="Ponderação Curricular - DLR 17/2010/M",I123&gt;=9),AND(H123="Avaliação regular",H123="Ponderação Curricular",L123="SIM"))),"Excelente",
IF(AND(H123&lt;&gt;"Procedimento especial",H123&lt;&gt;"Bom administrativo",I123&gt;=8,M123="SIM",COUNTIF($N$4:N122,"Excelente")+COUNTIF($N$4:N122,"Muito Bom")&lt;Percentis!$J$8),"Muito Bom",
IF(AND(Percentis!$J$8&gt;=B123,I123&gt;=8,M123="SIM",OR(H123&lt;&gt;"Procedimento especial",H123="Bom administrativo")),"Muito Bom",
"Bom"))))))</f>
        <v/>
      </c>
      <c r="O123" s="20"/>
      <c r="Q123" s="22"/>
      <c r="R123" s="22"/>
      <c r="S123" s="22"/>
      <c r="T123" s="22"/>
      <c r="U123" s="22"/>
      <c r="V123" s="22"/>
      <c r="W123" s="22"/>
      <c r="X123" s="22"/>
      <c r="Y123" s="22"/>
      <c r="Z123" s="22"/>
      <c r="AA123" s="22"/>
      <c r="AB123" s="22"/>
      <c r="AC123" s="22"/>
      <c r="AD123" s="22"/>
      <c r="AE123" s="22"/>
      <c r="AF123" s="22"/>
      <c r="AG123" s="22"/>
      <c r="AH123" s="22"/>
      <c r="AI123" s="22"/>
      <c r="AJ123" s="22"/>
    </row>
    <row r="124" spans="2:36" s="21" customFormat="1" ht="26.25" customHeight="1" x14ac:dyDescent="0.3">
      <c r="B124" s="42">
        <v>121</v>
      </c>
      <c r="C124" s="52"/>
      <c r="D124" s="52"/>
      <c r="E124" s="53"/>
      <c r="F124" s="54"/>
      <c r="G124" s="54"/>
      <c r="H124" s="52"/>
      <c r="I124" s="53"/>
      <c r="J124" s="53"/>
      <c r="K124" s="55"/>
      <c r="L124" s="56"/>
      <c r="M124" s="56"/>
      <c r="N124" s="57" t="str">
        <f>IF(I124="","",
IF(AND(Percentis!$I$8&gt;=B124,I124&gt;=9,M124="SIM",L124="SIM",OR(H124="Avaliação Regular",H124="Ponderação curricular")),"Excelente",
IF(AND(Percentis!$I$8&gt;=B124,I124&gt;=9,M124="SIM",H124="Ponderação curricular - DLR 17/2010/M"),"Excelente",
IF(AND(COUNTIF($N$4:N123,"Excelente")&lt;Percentis!$I$8,COUNTIF($N$4:N123,"Excelente")+COUNTIF($N$4:N123,"Muito Bom")&lt;Percentis!$J$8,I124&gt;=PERCENTILE($I$4:$I$153,0.75),OR(L124="SIM",AND(H124="Ponderação Curricular - DLR 17/2010/M",I124&gt;=9),AND(H124="Avaliação regular",H124="Ponderação Curricular",L124="SIM"))),"Excelente",
IF(AND(H124&lt;&gt;"Procedimento especial",H124&lt;&gt;"Bom administrativo",I124&gt;=8,M124="SIM",COUNTIF($N$4:N123,"Excelente")+COUNTIF($N$4:N123,"Muito Bom")&lt;Percentis!$J$8),"Muito Bom",
IF(AND(Percentis!$J$8&gt;=B124,I124&gt;=8,M124="SIM",OR(H124&lt;&gt;"Procedimento especial",H124="Bom administrativo")),"Muito Bom",
"Bom"))))))</f>
        <v/>
      </c>
      <c r="O124" s="20"/>
      <c r="Q124" s="22"/>
      <c r="R124" s="22"/>
      <c r="S124" s="22"/>
      <c r="T124" s="22"/>
      <c r="U124" s="22"/>
      <c r="V124" s="22"/>
      <c r="W124" s="22"/>
      <c r="X124" s="22"/>
      <c r="Y124" s="22"/>
      <c r="Z124" s="22"/>
      <c r="AA124" s="22"/>
      <c r="AB124" s="22"/>
      <c r="AC124" s="22"/>
      <c r="AD124" s="22"/>
      <c r="AE124" s="22"/>
      <c r="AF124" s="22"/>
      <c r="AG124" s="22"/>
      <c r="AH124" s="22"/>
      <c r="AI124" s="22"/>
      <c r="AJ124" s="22"/>
    </row>
    <row r="125" spans="2:36" s="21" customFormat="1" ht="26.25" customHeight="1" x14ac:dyDescent="0.3">
      <c r="B125" s="42">
        <v>122</v>
      </c>
      <c r="C125" s="52"/>
      <c r="D125" s="52"/>
      <c r="E125" s="53"/>
      <c r="F125" s="54"/>
      <c r="G125" s="54"/>
      <c r="H125" s="52"/>
      <c r="I125" s="53"/>
      <c r="J125" s="53"/>
      <c r="K125" s="55"/>
      <c r="L125" s="56"/>
      <c r="M125" s="56"/>
      <c r="N125" s="57" t="str">
        <f>IF(I125="","",
IF(AND(Percentis!$I$8&gt;=B125,I125&gt;=9,M125="SIM",L125="SIM",OR(H125="Avaliação Regular",H125="Ponderação curricular")),"Excelente",
IF(AND(Percentis!$I$8&gt;=B125,I125&gt;=9,M125="SIM",H125="Ponderação curricular - DLR 17/2010/M"),"Excelente",
IF(AND(COUNTIF($N$4:N124,"Excelente")&lt;Percentis!$I$8,COUNTIF($N$4:N124,"Excelente")+COUNTIF($N$4:N124,"Muito Bom")&lt;Percentis!$J$8,I125&gt;=PERCENTILE($I$4:$I$153,0.75),OR(L125="SIM",AND(H125="Ponderação Curricular - DLR 17/2010/M",I125&gt;=9),AND(H125="Avaliação regular",H125="Ponderação Curricular",L125="SIM"))),"Excelente",
IF(AND(H125&lt;&gt;"Procedimento especial",H125&lt;&gt;"Bom administrativo",I125&gt;=8,M125="SIM",COUNTIF($N$4:N124,"Excelente")+COUNTIF($N$4:N124,"Muito Bom")&lt;Percentis!$J$8),"Muito Bom",
IF(AND(Percentis!$J$8&gt;=B125,I125&gt;=8,M125="SIM",OR(H125&lt;&gt;"Procedimento especial",H125="Bom administrativo")),"Muito Bom",
"Bom"))))))</f>
        <v/>
      </c>
      <c r="O125" s="20"/>
      <c r="Q125" s="22"/>
      <c r="R125" s="22"/>
      <c r="S125" s="22"/>
      <c r="T125" s="22"/>
      <c r="U125" s="22"/>
      <c r="V125" s="22"/>
      <c r="W125" s="22"/>
      <c r="X125" s="22"/>
      <c r="Y125" s="22"/>
      <c r="Z125" s="22"/>
      <c r="AA125" s="22"/>
      <c r="AB125" s="22"/>
      <c r="AC125" s="22"/>
      <c r="AD125" s="22"/>
      <c r="AE125" s="22"/>
      <c r="AF125" s="22"/>
      <c r="AG125" s="22"/>
      <c r="AH125" s="22"/>
      <c r="AI125" s="22"/>
      <c r="AJ125" s="22"/>
    </row>
    <row r="126" spans="2:36" s="21" customFormat="1" ht="26.25" customHeight="1" x14ac:dyDescent="0.3">
      <c r="B126" s="42">
        <v>123</v>
      </c>
      <c r="C126" s="52"/>
      <c r="D126" s="52"/>
      <c r="E126" s="53"/>
      <c r="F126" s="54"/>
      <c r="G126" s="54"/>
      <c r="H126" s="52"/>
      <c r="I126" s="53"/>
      <c r="J126" s="53"/>
      <c r="K126" s="55"/>
      <c r="L126" s="56"/>
      <c r="M126" s="56"/>
      <c r="N126" s="57" t="str">
        <f>IF(I126="","",
IF(AND(Percentis!$I$8&gt;=B126,I126&gt;=9,M126="SIM",L126="SIM",OR(H126="Avaliação Regular",H126="Ponderação curricular")),"Excelente",
IF(AND(Percentis!$I$8&gt;=B126,I126&gt;=9,M126="SIM",H126="Ponderação curricular - DLR 17/2010/M"),"Excelente",
IF(AND(COUNTIF($N$4:N125,"Excelente")&lt;Percentis!$I$8,COUNTIF($N$4:N125,"Excelente")+COUNTIF($N$4:N125,"Muito Bom")&lt;Percentis!$J$8,I126&gt;=PERCENTILE($I$4:$I$153,0.75),OR(L126="SIM",AND(H126="Ponderação Curricular - DLR 17/2010/M",I126&gt;=9),AND(H126="Avaliação regular",H126="Ponderação Curricular",L126="SIM"))),"Excelente",
IF(AND(H126&lt;&gt;"Procedimento especial",H126&lt;&gt;"Bom administrativo",I126&gt;=8,M126="SIM",COUNTIF($N$4:N125,"Excelente")+COUNTIF($N$4:N125,"Muito Bom")&lt;Percentis!$J$8),"Muito Bom",
IF(AND(Percentis!$J$8&gt;=B126,I126&gt;=8,M126="SIM",OR(H126&lt;&gt;"Procedimento especial",H126="Bom administrativo")),"Muito Bom",
"Bom"))))))</f>
        <v/>
      </c>
      <c r="O126" s="20"/>
      <c r="Q126" s="22"/>
      <c r="R126" s="22"/>
      <c r="S126" s="22"/>
      <c r="T126" s="22"/>
      <c r="U126" s="22"/>
      <c r="V126" s="22"/>
      <c r="W126" s="22"/>
      <c r="X126" s="22"/>
      <c r="Y126" s="22"/>
      <c r="Z126" s="22"/>
      <c r="AA126" s="22"/>
      <c r="AB126" s="22"/>
      <c r="AC126" s="22"/>
      <c r="AD126" s="22"/>
      <c r="AE126" s="22"/>
      <c r="AF126" s="22"/>
      <c r="AG126" s="22"/>
      <c r="AH126" s="22"/>
      <c r="AI126" s="22"/>
      <c r="AJ126" s="22"/>
    </row>
    <row r="127" spans="2:36" s="21" customFormat="1" ht="26.25" customHeight="1" x14ac:dyDescent="0.3">
      <c r="B127" s="42">
        <v>124</v>
      </c>
      <c r="C127" s="52"/>
      <c r="D127" s="52"/>
      <c r="E127" s="53"/>
      <c r="F127" s="54"/>
      <c r="G127" s="54"/>
      <c r="H127" s="52"/>
      <c r="I127" s="53"/>
      <c r="J127" s="53"/>
      <c r="K127" s="55"/>
      <c r="L127" s="56"/>
      <c r="M127" s="56"/>
      <c r="N127" s="57" t="str">
        <f>IF(I127="","",
IF(AND(Percentis!$I$8&gt;=B127,I127&gt;=9,M127="SIM",L127="SIM",OR(H127="Avaliação Regular",H127="Ponderação curricular")),"Excelente",
IF(AND(Percentis!$I$8&gt;=B127,I127&gt;=9,M127="SIM",H127="Ponderação curricular - DLR 17/2010/M"),"Excelente",
IF(AND(COUNTIF($N$4:N126,"Excelente")&lt;Percentis!$I$8,COUNTIF($N$4:N126,"Excelente")+COUNTIF($N$4:N126,"Muito Bom")&lt;Percentis!$J$8,I127&gt;=PERCENTILE($I$4:$I$153,0.75),OR(L127="SIM",AND(H127="Ponderação Curricular - DLR 17/2010/M",I127&gt;=9),AND(H127="Avaliação regular",H127="Ponderação Curricular",L127="SIM"))),"Excelente",
IF(AND(H127&lt;&gt;"Procedimento especial",H127&lt;&gt;"Bom administrativo",I127&gt;=8,M127="SIM",COUNTIF($N$4:N126,"Excelente")+COUNTIF($N$4:N126,"Muito Bom")&lt;Percentis!$J$8),"Muito Bom",
IF(AND(Percentis!$J$8&gt;=B127,I127&gt;=8,M127="SIM",OR(H127&lt;&gt;"Procedimento especial",H127="Bom administrativo")),"Muito Bom",
"Bom"))))))</f>
        <v/>
      </c>
      <c r="O127" s="20"/>
      <c r="Q127" s="22"/>
      <c r="R127" s="22"/>
      <c r="S127" s="22"/>
      <c r="T127" s="22"/>
      <c r="U127" s="22"/>
      <c r="V127" s="22"/>
      <c r="W127" s="22"/>
      <c r="X127" s="22"/>
      <c r="Y127" s="22"/>
      <c r="Z127" s="22"/>
      <c r="AA127" s="22"/>
      <c r="AB127" s="22"/>
      <c r="AC127" s="22"/>
      <c r="AD127" s="22"/>
      <c r="AE127" s="22"/>
      <c r="AF127" s="22"/>
      <c r="AG127" s="22"/>
      <c r="AH127" s="22"/>
      <c r="AI127" s="22"/>
      <c r="AJ127" s="22"/>
    </row>
    <row r="128" spans="2:36" s="21" customFormat="1" ht="26.25" customHeight="1" x14ac:dyDescent="0.3">
      <c r="B128" s="42">
        <v>125</v>
      </c>
      <c r="C128" s="52"/>
      <c r="D128" s="52"/>
      <c r="E128" s="53"/>
      <c r="F128" s="54"/>
      <c r="G128" s="54"/>
      <c r="H128" s="52"/>
      <c r="I128" s="53"/>
      <c r="J128" s="53"/>
      <c r="K128" s="55"/>
      <c r="L128" s="56"/>
      <c r="M128" s="56"/>
      <c r="N128" s="57" t="str">
        <f>IF(I128="","",
IF(AND(Percentis!$I$8&gt;=B128,I128&gt;=9,M128="SIM",L128="SIM",OR(H128="Avaliação Regular",H128="Ponderação curricular")),"Excelente",
IF(AND(Percentis!$I$8&gt;=B128,I128&gt;=9,M128="SIM",H128="Ponderação curricular - DLR 17/2010/M"),"Excelente",
IF(AND(COUNTIF($N$4:N127,"Excelente")&lt;Percentis!$I$8,COUNTIF($N$4:N127,"Excelente")+COUNTIF($N$4:N127,"Muito Bom")&lt;Percentis!$J$8,I128&gt;=PERCENTILE($I$4:$I$153,0.75),OR(L128="SIM",AND(H128="Ponderação Curricular - DLR 17/2010/M",I128&gt;=9),AND(H128="Avaliação regular",H128="Ponderação Curricular",L128="SIM"))),"Excelente",
IF(AND(H128&lt;&gt;"Procedimento especial",H128&lt;&gt;"Bom administrativo",I128&gt;=8,M128="SIM",COUNTIF($N$4:N127,"Excelente")+COUNTIF($N$4:N127,"Muito Bom")&lt;Percentis!$J$8),"Muito Bom",
IF(AND(Percentis!$J$8&gt;=B128,I128&gt;=8,M128="SIM",OR(H128&lt;&gt;"Procedimento especial",H128="Bom administrativo")),"Muito Bom",
"Bom"))))))</f>
        <v/>
      </c>
      <c r="O128" s="20"/>
      <c r="Q128" s="22"/>
      <c r="R128" s="22"/>
      <c r="S128" s="22"/>
      <c r="T128" s="22"/>
      <c r="U128" s="22"/>
      <c r="V128" s="22"/>
      <c r="W128" s="22"/>
      <c r="X128" s="22"/>
      <c r="Y128" s="22"/>
      <c r="Z128" s="22"/>
      <c r="AA128" s="22"/>
      <c r="AB128" s="22"/>
      <c r="AC128" s="22"/>
      <c r="AD128" s="22"/>
      <c r="AE128" s="22"/>
      <c r="AF128" s="22"/>
      <c r="AG128" s="22"/>
      <c r="AH128" s="22"/>
      <c r="AI128" s="22"/>
      <c r="AJ128" s="22"/>
    </row>
    <row r="129" spans="2:36" s="21" customFormat="1" ht="26.25" customHeight="1" x14ac:dyDescent="0.3">
      <c r="B129" s="42">
        <v>126</v>
      </c>
      <c r="C129" s="52"/>
      <c r="D129" s="52"/>
      <c r="E129" s="53"/>
      <c r="F129" s="54"/>
      <c r="G129" s="54"/>
      <c r="H129" s="52"/>
      <c r="I129" s="53"/>
      <c r="J129" s="53"/>
      <c r="K129" s="55"/>
      <c r="L129" s="56"/>
      <c r="M129" s="56"/>
      <c r="N129" s="57" t="str">
        <f>IF(I129="","",
IF(AND(Percentis!$I$8&gt;=B129,I129&gt;=9,M129="SIM",L129="SIM",OR(H129="Avaliação Regular",H129="Ponderação curricular")),"Excelente",
IF(AND(Percentis!$I$8&gt;=B129,I129&gt;=9,M129="SIM",H129="Ponderação curricular - DLR 17/2010/M"),"Excelente",
IF(AND(COUNTIF($N$4:N128,"Excelente")&lt;Percentis!$I$8,COUNTIF($N$4:N128,"Excelente")+COUNTIF($N$4:N128,"Muito Bom")&lt;Percentis!$J$8,I129&gt;=PERCENTILE($I$4:$I$153,0.75),OR(L129="SIM",AND(H129="Ponderação Curricular - DLR 17/2010/M",I129&gt;=9),AND(H129="Avaliação regular",H129="Ponderação Curricular",L129="SIM"))),"Excelente",
IF(AND(H129&lt;&gt;"Procedimento especial",H129&lt;&gt;"Bom administrativo",I129&gt;=8,M129="SIM",COUNTIF($N$4:N128,"Excelente")+COUNTIF($N$4:N128,"Muito Bom")&lt;Percentis!$J$8),"Muito Bom",
IF(AND(Percentis!$J$8&gt;=B129,I129&gt;=8,M129="SIM",OR(H129&lt;&gt;"Procedimento especial",H129="Bom administrativo")),"Muito Bom",
"Bom"))))))</f>
        <v/>
      </c>
      <c r="O129" s="20"/>
      <c r="Q129" s="22"/>
      <c r="R129" s="22"/>
      <c r="S129" s="22"/>
      <c r="T129" s="22"/>
      <c r="U129" s="22"/>
      <c r="V129" s="22"/>
      <c r="W129" s="22"/>
      <c r="X129" s="22"/>
      <c r="Y129" s="22"/>
      <c r="Z129" s="22"/>
      <c r="AA129" s="22"/>
      <c r="AB129" s="22"/>
      <c r="AC129" s="22"/>
      <c r="AD129" s="22"/>
      <c r="AE129" s="22"/>
      <c r="AF129" s="22"/>
      <c r="AG129" s="22"/>
      <c r="AH129" s="22"/>
      <c r="AI129" s="22"/>
      <c r="AJ129" s="22"/>
    </row>
    <row r="130" spans="2:36" s="21" customFormat="1" ht="26.25" customHeight="1" x14ac:dyDescent="0.3">
      <c r="B130" s="42">
        <v>127</v>
      </c>
      <c r="C130" s="52"/>
      <c r="D130" s="52"/>
      <c r="E130" s="53"/>
      <c r="F130" s="54"/>
      <c r="G130" s="54"/>
      <c r="H130" s="52"/>
      <c r="I130" s="53"/>
      <c r="J130" s="53"/>
      <c r="K130" s="55"/>
      <c r="L130" s="56"/>
      <c r="M130" s="56"/>
      <c r="N130" s="57" t="str">
        <f>IF(I130="","",
IF(AND(Percentis!$I$8&gt;=B130,I130&gt;=9,M130="SIM",L130="SIM",OR(H130="Avaliação Regular",H130="Ponderação curricular")),"Excelente",
IF(AND(Percentis!$I$8&gt;=B130,I130&gt;=9,M130="SIM",H130="Ponderação curricular - DLR 17/2010/M"),"Excelente",
IF(AND(COUNTIF($N$4:N129,"Excelente")&lt;Percentis!$I$8,COUNTIF($N$4:N129,"Excelente")+COUNTIF($N$4:N129,"Muito Bom")&lt;Percentis!$J$8,I130&gt;=PERCENTILE($I$4:$I$153,0.75),OR(L130="SIM",AND(H130="Ponderação Curricular - DLR 17/2010/M",I130&gt;=9),AND(H130="Avaliação regular",H130="Ponderação Curricular",L130="SIM"))),"Excelente",
IF(AND(H130&lt;&gt;"Procedimento especial",H130&lt;&gt;"Bom administrativo",I130&gt;=8,M130="SIM",COUNTIF($N$4:N129,"Excelente")+COUNTIF($N$4:N129,"Muito Bom")&lt;Percentis!$J$8),"Muito Bom",
IF(AND(Percentis!$J$8&gt;=B130,I130&gt;=8,M130="SIM",OR(H130&lt;&gt;"Procedimento especial",H130="Bom administrativo")),"Muito Bom",
"Bom"))))))</f>
        <v/>
      </c>
      <c r="O130" s="20"/>
      <c r="Q130" s="22"/>
      <c r="R130" s="22"/>
      <c r="S130" s="22"/>
      <c r="T130" s="22"/>
      <c r="U130" s="22"/>
      <c r="V130" s="22"/>
      <c r="W130" s="22"/>
      <c r="X130" s="22"/>
      <c r="Y130" s="22"/>
      <c r="Z130" s="22"/>
      <c r="AA130" s="22"/>
      <c r="AB130" s="22"/>
      <c r="AC130" s="22"/>
      <c r="AD130" s="22"/>
      <c r="AE130" s="22"/>
      <c r="AF130" s="22"/>
      <c r="AG130" s="22"/>
      <c r="AH130" s="22"/>
      <c r="AI130" s="22"/>
      <c r="AJ130" s="22"/>
    </row>
    <row r="131" spans="2:36" s="21" customFormat="1" ht="26.25" customHeight="1" x14ac:dyDescent="0.3">
      <c r="B131" s="42">
        <v>128</v>
      </c>
      <c r="C131" s="52"/>
      <c r="D131" s="52"/>
      <c r="E131" s="53"/>
      <c r="F131" s="54"/>
      <c r="G131" s="54"/>
      <c r="H131" s="52"/>
      <c r="I131" s="53"/>
      <c r="J131" s="53"/>
      <c r="K131" s="55"/>
      <c r="L131" s="56"/>
      <c r="M131" s="56"/>
      <c r="N131" s="57" t="str">
        <f>IF(I131="","",
IF(AND(Percentis!$I$8&gt;=B131,I131&gt;=9,M131="SIM",L131="SIM",OR(H131="Avaliação Regular",H131="Ponderação curricular")),"Excelente",
IF(AND(Percentis!$I$8&gt;=B131,I131&gt;=9,M131="SIM",H131="Ponderação curricular - DLR 17/2010/M"),"Excelente",
IF(AND(COUNTIF($N$4:N130,"Excelente")&lt;Percentis!$I$8,COUNTIF($N$4:N130,"Excelente")+COUNTIF($N$4:N130,"Muito Bom")&lt;Percentis!$J$8,I131&gt;=PERCENTILE($I$4:$I$153,0.75),OR(L131="SIM",AND(H131="Ponderação Curricular - DLR 17/2010/M",I131&gt;=9),AND(H131="Avaliação regular",H131="Ponderação Curricular",L131="SIM"))),"Excelente",
IF(AND(H131&lt;&gt;"Procedimento especial",H131&lt;&gt;"Bom administrativo",I131&gt;=8,M131="SIM",COUNTIF($N$4:N130,"Excelente")+COUNTIF($N$4:N130,"Muito Bom")&lt;Percentis!$J$8),"Muito Bom",
IF(AND(Percentis!$J$8&gt;=B131,I131&gt;=8,M131="SIM",OR(H131&lt;&gt;"Procedimento especial",H131="Bom administrativo")),"Muito Bom",
"Bom"))))))</f>
        <v/>
      </c>
      <c r="O131" s="20"/>
      <c r="Q131" s="22"/>
      <c r="R131" s="22"/>
      <c r="S131" s="22"/>
      <c r="T131" s="22"/>
      <c r="U131" s="22"/>
      <c r="V131" s="22"/>
      <c r="W131" s="22"/>
      <c r="X131" s="22"/>
      <c r="Y131" s="22"/>
      <c r="Z131" s="22"/>
      <c r="AA131" s="22"/>
      <c r="AB131" s="22"/>
      <c r="AC131" s="22"/>
      <c r="AD131" s="22"/>
      <c r="AE131" s="22"/>
      <c r="AF131" s="22"/>
      <c r="AG131" s="22"/>
      <c r="AH131" s="22"/>
      <c r="AI131" s="22"/>
      <c r="AJ131" s="22"/>
    </row>
    <row r="132" spans="2:36" s="21" customFormat="1" ht="26.25" customHeight="1" x14ac:dyDescent="0.3">
      <c r="B132" s="42">
        <v>129</v>
      </c>
      <c r="C132" s="52"/>
      <c r="D132" s="52"/>
      <c r="E132" s="53"/>
      <c r="F132" s="54"/>
      <c r="G132" s="54"/>
      <c r="H132" s="52"/>
      <c r="I132" s="53"/>
      <c r="J132" s="53"/>
      <c r="K132" s="55"/>
      <c r="L132" s="56"/>
      <c r="M132" s="56"/>
      <c r="N132" s="57" t="str">
        <f>IF(I132="","",
IF(AND(Percentis!$I$8&gt;=B132,I132&gt;=9,M132="SIM",L132="SIM",OR(H132="Avaliação Regular",H132="Ponderação curricular")),"Excelente",
IF(AND(Percentis!$I$8&gt;=B132,I132&gt;=9,M132="SIM",H132="Ponderação curricular - DLR 17/2010/M"),"Excelente",
IF(AND(COUNTIF($N$4:N131,"Excelente")&lt;Percentis!$I$8,COUNTIF($N$4:N131,"Excelente")+COUNTIF($N$4:N131,"Muito Bom")&lt;Percentis!$J$8,I132&gt;=PERCENTILE($I$4:$I$153,0.75),OR(L132="SIM",AND(H132="Ponderação Curricular - DLR 17/2010/M",I132&gt;=9),AND(H132="Avaliação regular",H132="Ponderação Curricular",L132="SIM"))),"Excelente",
IF(AND(H132&lt;&gt;"Procedimento especial",H132&lt;&gt;"Bom administrativo",I132&gt;=8,M132="SIM",COUNTIF($N$4:N131,"Excelente")+COUNTIF($N$4:N131,"Muito Bom")&lt;Percentis!$J$8),"Muito Bom",
IF(AND(Percentis!$J$8&gt;=B132,I132&gt;=8,M132="SIM",OR(H132&lt;&gt;"Procedimento especial",H132="Bom administrativo")),"Muito Bom",
"Bom"))))))</f>
        <v/>
      </c>
      <c r="O132" s="20"/>
      <c r="Q132" s="22"/>
      <c r="R132" s="22"/>
      <c r="S132" s="22"/>
      <c r="T132" s="22"/>
      <c r="U132" s="22"/>
      <c r="V132" s="22"/>
      <c r="W132" s="22"/>
      <c r="X132" s="22"/>
      <c r="Y132" s="22"/>
      <c r="Z132" s="22"/>
      <c r="AA132" s="22"/>
      <c r="AB132" s="22"/>
      <c r="AC132" s="22"/>
      <c r="AD132" s="22"/>
      <c r="AE132" s="22"/>
      <c r="AF132" s="22"/>
      <c r="AG132" s="22"/>
      <c r="AH132" s="22"/>
      <c r="AI132" s="22"/>
      <c r="AJ132" s="22"/>
    </row>
    <row r="133" spans="2:36" s="21" customFormat="1" ht="26.25" customHeight="1" x14ac:dyDescent="0.3">
      <c r="B133" s="42">
        <v>130</v>
      </c>
      <c r="C133" s="52"/>
      <c r="D133" s="52"/>
      <c r="E133" s="53"/>
      <c r="F133" s="54"/>
      <c r="G133" s="54"/>
      <c r="H133" s="52"/>
      <c r="I133" s="53"/>
      <c r="J133" s="53"/>
      <c r="K133" s="55"/>
      <c r="L133" s="56"/>
      <c r="M133" s="56"/>
      <c r="N133" s="57" t="str">
        <f>IF(I133="","",
IF(AND(Percentis!$I$8&gt;=B133,I133&gt;=9,M133="SIM",L133="SIM",OR(H133="Avaliação Regular",H133="Ponderação curricular")),"Excelente",
IF(AND(Percentis!$I$8&gt;=B133,I133&gt;=9,M133="SIM",H133="Ponderação curricular - DLR 17/2010/M"),"Excelente",
IF(AND(COUNTIF($N$4:N132,"Excelente")&lt;Percentis!$I$8,COUNTIF($N$4:N132,"Excelente")+COUNTIF($N$4:N132,"Muito Bom")&lt;Percentis!$J$8,I133&gt;=PERCENTILE($I$4:$I$153,0.75),OR(L133="SIM",AND(H133="Ponderação Curricular - DLR 17/2010/M",I133&gt;=9),AND(H133="Avaliação regular",H133="Ponderação Curricular",L133="SIM"))),"Excelente",
IF(AND(H133&lt;&gt;"Procedimento especial",H133&lt;&gt;"Bom administrativo",I133&gt;=8,M133="SIM",COUNTIF($N$4:N132,"Excelente")+COUNTIF($N$4:N132,"Muito Bom")&lt;Percentis!$J$8),"Muito Bom",
IF(AND(Percentis!$J$8&gt;=B133,I133&gt;=8,M133="SIM",OR(H133&lt;&gt;"Procedimento especial",H133="Bom administrativo")),"Muito Bom",
"Bom"))))))</f>
        <v/>
      </c>
      <c r="O133" s="20"/>
      <c r="Q133" s="22"/>
      <c r="R133" s="22"/>
      <c r="S133" s="22"/>
      <c r="T133" s="22"/>
      <c r="U133" s="22"/>
      <c r="V133" s="22"/>
      <c r="W133" s="22"/>
      <c r="X133" s="22"/>
      <c r="Y133" s="22"/>
      <c r="Z133" s="22"/>
      <c r="AA133" s="22"/>
      <c r="AB133" s="22"/>
      <c r="AC133" s="22"/>
      <c r="AD133" s="22"/>
      <c r="AE133" s="22"/>
      <c r="AF133" s="22"/>
      <c r="AG133" s="22"/>
      <c r="AH133" s="22"/>
      <c r="AI133" s="22"/>
      <c r="AJ133" s="22"/>
    </row>
    <row r="134" spans="2:36" s="21" customFormat="1" ht="26.25" customHeight="1" x14ac:dyDescent="0.3">
      <c r="B134" s="42">
        <v>131</v>
      </c>
      <c r="C134" s="52"/>
      <c r="D134" s="52"/>
      <c r="E134" s="53"/>
      <c r="F134" s="54"/>
      <c r="G134" s="54"/>
      <c r="H134" s="52"/>
      <c r="I134" s="53"/>
      <c r="J134" s="53"/>
      <c r="K134" s="55"/>
      <c r="L134" s="56"/>
      <c r="M134" s="56"/>
      <c r="N134" s="57" t="str">
        <f>IF(I134="","",
IF(AND(Percentis!$I$8&gt;=B134,I134&gt;=9,M134="SIM",L134="SIM",OR(H134="Avaliação Regular",H134="Ponderação curricular")),"Excelente",
IF(AND(Percentis!$I$8&gt;=B134,I134&gt;=9,M134="SIM",H134="Ponderação curricular - DLR 17/2010/M"),"Excelente",
IF(AND(COUNTIF($N$4:N133,"Excelente")&lt;Percentis!$I$8,COUNTIF($N$4:N133,"Excelente")+COUNTIF($N$4:N133,"Muito Bom")&lt;Percentis!$J$8,I134&gt;=PERCENTILE($I$4:$I$153,0.75),OR(L134="SIM",AND(H134="Ponderação Curricular - DLR 17/2010/M",I134&gt;=9),AND(H134="Avaliação regular",H134="Ponderação Curricular",L134="SIM"))),"Excelente",
IF(AND(H134&lt;&gt;"Procedimento especial",H134&lt;&gt;"Bom administrativo",I134&gt;=8,M134="SIM",COUNTIF($N$4:N133,"Excelente")+COUNTIF($N$4:N133,"Muito Bom")&lt;Percentis!$J$8),"Muito Bom",
IF(AND(Percentis!$J$8&gt;=B134,I134&gt;=8,M134="SIM",OR(H134&lt;&gt;"Procedimento especial",H134="Bom administrativo")),"Muito Bom",
"Bom"))))))</f>
        <v/>
      </c>
      <c r="O134" s="20"/>
      <c r="Q134" s="22"/>
      <c r="R134" s="22"/>
      <c r="S134" s="22"/>
      <c r="T134" s="22"/>
      <c r="U134" s="22"/>
      <c r="V134" s="22"/>
      <c r="W134" s="22"/>
      <c r="X134" s="22"/>
      <c r="Y134" s="22"/>
      <c r="Z134" s="22"/>
      <c r="AA134" s="22"/>
      <c r="AB134" s="22"/>
      <c r="AC134" s="22"/>
      <c r="AD134" s="22"/>
      <c r="AE134" s="22"/>
      <c r="AF134" s="22"/>
      <c r="AG134" s="22"/>
      <c r="AH134" s="22"/>
      <c r="AI134" s="22"/>
      <c r="AJ134" s="22"/>
    </row>
    <row r="135" spans="2:36" s="21" customFormat="1" ht="26.25" customHeight="1" x14ac:dyDescent="0.3">
      <c r="B135" s="42">
        <v>132</v>
      </c>
      <c r="C135" s="52"/>
      <c r="D135" s="52"/>
      <c r="E135" s="53"/>
      <c r="F135" s="54"/>
      <c r="G135" s="54"/>
      <c r="H135" s="52"/>
      <c r="I135" s="53"/>
      <c r="J135" s="53"/>
      <c r="K135" s="55"/>
      <c r="L135" s="56"/>
      <c r="M135" s="56"/>
      <c r="N135" s="57" t="str">
        <f>IF(I135="","",
IF(AND(Percentis!$I$8&gt;=B135,I135&gt;=9,M135="SIM",L135="SIM",OR(H135="Avaliação Regular",H135="Ponderação curricular")),"Excelente",
IF(AND(Percentis!$I$8&gt;=B135,I135&gt;=9,M135="SIM",H135="Ponderação curricular - DLR 17/2010/M"),"Excelente",
IF(AND(COUNTIF($N$4:N134,"Excelente")&lt;Percentis!$I$8,COUNTIF($N$4:N134,"Excelente")+COUNTIF($N$4:N134,"Muito Bom")&lt;Percentis!$J$8,I135&gt;=PERCENTILE($I$4:$I$153,0.75),OR(L135="SIM",AND(H135="Ponderação Curricular - DLR 17/2010/M",I135&gt;=9),AND(H135="Avaliação regular",H135="Ponderação Curricular",L135="SIM"))),"Excelente",
IF(AND(H135&lt;&gt;"Procedimento especial",H135&lt;&gt;"Bom administrativo",I135&gt;=8,M135="SIM",COUNTIF($N$4:N134,"Excelente")+COUNTIF($N$4:N134,"Muito Bom")&lt;Percentis!$J$8),"Muito Bom",
IF(AND(Percentis!$J$8&gt;=B135,I135&gt;=8,M135="SIM",OR(H135&lt;&gt;"Procedimento especial",H135="Bom administrativo")),"Muito Bom",
"Bom"))))))</f>
        <v/>
      </c>
      <c r="O135" s="20"/>
      <c r="Q135" s="22"/>
      <c r="R135" s="22"/>
      <c r="S135" s="22"/>
      <c r="T135" s="22"/>
      <c r="U135" s="22"/>
      <c r="V135" s="22"/>
      <c r="W135" s="22"/>
      <c r="X135" s="22"/>
      <c r="Y135" s="22"/>
      <c r="Z135" s="22"/>
      <c r="AA135" s="22"/>
      <c r="AB135" s="22"/>
      <c r="AC135" s="22"/>
      <c r="AD135" s="22"/>
      <c r="AE135" s="22"/>
      <c r="AF135" s="22"/>
      <c r="AG135" s="22"/>
      <c r="AH135" s="22"/>
      <c r="AI135" s="22"/>
      <c r="AJ135" s="22"/>
    </row>
    <row r="136" spans="2:36" s="21" customFormat="1" ht="26.25" customHeight="1" x14ac:dyDescent="0.3">
      <c r="B136" s="42">
        <v>133</v>
      </c>
      <c r="C136" s="52"/>
      <c r="D136" s="52"/>
      <c r="E136" s="53"/>
      <c r="F136" s="54"/>
      <c r="G136" s="54"/>
      <c r="H136" s="52"/>
      <c r="I136" s="53"/>
      <c r="J136" s="53"/>
      <c r="K136" s="55"/>
      <c r="L136" s="56"/>
      <c r="M136" s="56"/>
      <c r="N136" s="57" t="str">
        <f>IF(I136="","",
IF(AND(Percentis!$I$8&gt;=B136,I136&gt;=9,M136="SIM",L136="SIM",OR(H136="Avaliação Regular",H136="Ponderação curricular")),"Excelente",
IF(AND(Percentis!$I$8&gt;=B136,I136&gt;=9,M136="SIM",H136="Ponderação curricular - DLR 17/2010/M"),"Excelente",
IF(AND(COUNTIF($N$4:N135,"Excelente")&lt;Percentis!$I$8,COUNTIF($N$4:N135,"Excelente")+COUNTIF($N$4:N135,"Muito Bom")&lt;Percentis!$J$8,I136&gt;=PERCENTILE($I$4:$I$153,0.75),OR(L136="SIM",AND(H136="Ponderação Curricular - DLR 17/2010/M",I136&gt;=9),AND(H136="Avaliação regular",H136="Ponderação Curricular",L136="SIM"))),"Excelente",
IF(AND(H136&lt;&gt;"Procedimento especial",H136&lt;&gt;"Bom administrativo",I136&gt;=8,M136="SIM",COUNTIF($N$4:N135,"Excelente")+COUNTIF($N$4:N135,"Muito Bom")&lt;Percentis!$J$8),"Muito Bom",
IF(AND(Percentis!$J$8&gt;=B136,I136&gt;=8,M136="SIM",OR(H136&lt;&gt;"Procedimento especial",H136="Bom administrativo")),"Muito Bom",
"Bom"))))))</f>
        <v/>
      </c>
      <c r="O136" s="20"/>
      <c r="Q136" s="22"/>
      <c r="R136" s="22"/>
      <c r="S136" s="22"/>
      <c r="T136" s="22"/>
      <c r="U136" s="22"/>
      <c r="V136" s="22"/>
      <c r="W136" s="22"/>
      <c r="X136" s="22"/>
      <c r="Y136" s="22"/>
      <c r="Z136" s="22"/>
      <c r="AA136" s="22"/>
      <c r="AB136" s="22"/>
      <c r="AC136" s="22"/>
      <c r="AD136" s="22"/>
      <c r="AE136" s="22"/>
      <c r="AF136" s="22"/>
      <c r="AG136" s="22"/>
      <c r="AH136" s="22"/>
      <c r="AI136" s="22"/>
      <c r="AJ136" s="22"/>
    </row>
    <row r="137" spans="2:36" s="21" customFormat="1" ht="26.25" customHeight="1" x14ac:dyDescent="0.3">
      <c r="B137" s="42">
        <v>134</v>
      </c>
      <c r="C137" s="52"/>
      <c r="D137" s="52"/>
      <c r="E137" s="53"/>
      <c r="F137" s="54"/>
      <c r="G137" s="54"/>
      <c r="H137" s="52"/>
      <c r="I137" s="53"/>
      <c r="J137" s="53"/>
      <c r="K137" s="55"/>
      <c r="L137" s="56"/>
      <c r="M137" s="56"/>
      <c r="N137" s="57" t="str">
        <f>IF(I137="","",
IF(AND(Percentis!$I$8&gt;=B137,I137&gt;=9,M137="SIM",L137="SIM",OR(H137="Avaliação Regular",H137="Ponderação curricular")),"Excelente",
IF(AND(Percentis!$I$8&gt;=B137,I137&gt;=9,M137="SIM",H137="Ponderação curricular - DLR 17/2010/M"),"Excelente",
IF(AND(COUNTIF($N$4:N136,"Excelente")&lt;Percentis!$I$8,COUNTIF($N$4:N136,"Excelente")+COUNTIF($N$4:N136,"Muito Bom")&lt;Percentis!$J$8,I137&gt;=PERCENTILE($I$4:$I$153,0.75),OR(L137="SIM",AND(H137="Ponderação Curricular - DLR 17/2010/M",I137&gt;=9),AND(H137="Avaliação regular",H137="Ponderação Curricular",L137="SIM"))),"Excelente",
IF(AND(H137&lt;&gt;"Procedimento especial",H137&lt;&gt;"Bom administrativo",I137&gt;=8,M137="SIM",COUNTIF($N$4:N136,"Excelente")+COUNTIF($N$4:N136,"Muito Bom")&lt;Percentis!$J$8),"Muito Bom",
IF(AND(Percentis!$J$8&gt;=B137,I137&gt;=8,M137="SIM",OR(H137&lt;&gt;"Procedimento especial",H137="Bom administrativo")),"Muito Bom",
"Bom"))))))</f>
        <v/>
      </c>
      <c r="O137" s="20"/>
      <c r="Q137" s="22"/>
      <c r="R137" s="22"/>
      <c r="S137" s="22"/>
      <c r="T137" s="22"/>
      <c r="U137" s="22"/>
      <c r="V137" s="22"/>
      <c r="W137" s="22"/>
      <c r="X137" s="22"/>
      <c r="Y137" s="22"/>
      <c r="Z137" s="22"/>
      <c r="AA137" s="22"/>
      <c r="AB137" s="22"/>
      <c r="AC137" s="22"/>
      <c r="AD137" s="22"/>
      <c r="AE137" s="22"/>
      <c r="AF137" s="22"/>
      <c r="AG137" s="22"/>
      <c r="AH137" s="22"/>
      <c r="AI137" s="22"/>
      <c r="AJ137" s="22"/>
    </row>
    <row r="138" spans="2:36" s="21" customFormat="1" ht="26.25" customHeight="1" x14ac:dyDescent="0.3">
      <c r="B138" s="42">
        <v>135</v>
      </c>
      <c r="C138" s="52"/>
      <c r="D138" s="52"/>
      <c r="E138" s="53"/>
      <c r="F138" s="54"/>
      <c r="G138" s="54"/>
      <c r="H138" s="52"/>
      <c r="I138" s="53"/>
      <c r="J138" s="53"/>
      <c r="K138" s="55"/>
      <c r="L138" s="56"/>
      <c r="M138" s="56"/>
      <c r="N138" s="57" t="str">
        <f>IF(I138="","",
IF(AND(Percentis!$I$8&gt;=B138,I138&gt;=9,M138="SIM",L138="SIM",OR(H138="Avaliação Regular",H138="Ponderação curricular")),"Excelente",
IF(AND(Percentis!$I$8&gt;=B138,I138&gt;=9,M138="SIM",H138="Ponderação curricular - DLR 17/2010/M"),"Excelente",
IF(AND(COUNTIF($N$4:N137,"Excelente")&lt;Percentis!$I$8,COUNTIF($N$4:N137,"Excelente")+COUNTIF($N$4:N137,"Muito Bom")&lt;Percentis!$J$8,I138&gt;=PERCENTILE($I$4:$I$153,0.75),OR(L138="SIM",AND(H138="Ponderação Curricular - DLR 17/2010/M",I138&gt;=9),AND(H138="Avaliação regular",H138="Ponderação Curricular",L138="SIM"))),"Excelente",
IF(AND(H138&lt;&gt;"Procedimento especial",H138&lt;&gt;"Bom administrativo",I138&gt;=8,M138="SIM",COUNTIF($N$4:N137,"Excelente")+COUNTIF($N$4:N137,"Muito Bom")&lt;Percentis!$J$8),"Muito Bom",
IF(AND(Percentis!$J$8&gt;=B138,I138&gt;=8,M138="SIM",OR(H138&lt;&gt;"Procedimento especial",H138="Bom administrativo")),"Muito Bom",
"Bom"))))))</f>
        <v/>
      </c>
      <c r="O138" s="20"/>
      <c r="Q138" s="22"/>
      <c r="R138" s="22"/>
      <c r="S138" s="22"/>
      <c r="T138" s="22"/>
      <c r="U138" s="22"/>
      <c r="V138" s="22"/>
      <c r="W138" s="22"/>
      <c r="X138" s="22"/>
      <c r="Y138" s="22"/>
      <c r="Z138" s="22"/>
      <c r="AA138" s="22"/>
      <c r="AB138" s="22"/>
      <c r="AC138" s="22"/>
      <c r="AD138" s="22"/>
      <c r="AE138" s="22"/>
      <c r="AF138" s="22"/>
      <c r="AG138" s="22"/>
      <c r="AH138" s="22"/>
      <c r="AI138" s="22"/>
      <c r="AJ138" s="22"/>
    </row>
    <row r="139" spans="2:36" s="21" customFormat="1" ht="26.25" customHeight="1" x14ac:dyDescent="0.3">
      <c r="B139" s="42">
        <v>136</v>
      </c>
      <c r="C139" s="52"/>
      <c r="D139" s="52"/>
      <c r="E139" s="53"/>
      <c r="F139" s="54"/>
      <c r="G139" s="54"/>
      <c r="H139" s="52"/>
      <c r="I139" s="53"/>
      <c r="J139" s="53"/>
      <c r="K139" s="55"/>
      <c r="L139" s="56"/>
      <c r="M139" s="56"/>
      <c r="N139" s="57" t="str">
        <f>IF(I139="","",
IF(AND(Percentis!$I$8&gt;=B139,I139&gt;=9,M139="SIM",L139="SIM",OR(H139="Avaliação Regular",H139="Ponderação curricular")),"Excelente",
IF(AND(Percentis!$I$8&gt;=B139,I139&gt;=9,M139="SIM",H139="Ponderação curricular - DLR 17/2010/M"),"Excelente",
IF(AND(COUNTIF($N$4:N138,"Excelente")&lt;Percentis!$I$8,COUNTIF($N$4:N138,"Excelente")+COUNTIF($N$4:N138,"Muito Bom")&lt;Percentis!$J$8,I139&gt;=PERCENTILE($I$4:$I$153,0.75),OR(L139="SIM",AND(H139="Ponderação Curricular - DLR 17/2010/M",I139&gt;=9),AND(H139="Avaliação regular",H139="Ponderação Curricular",L139="SIM"))),"Excelente",
IF(AND(H139&lt;&gt;"Procedimento especial",H139&lt;&gt;"Bom administrativo",I139&gt;=8,M139="SIM",COUNTIF($N$4:N138,"Excelente")+COUNTIF($N$4:N138,"Muito Bom")&lt;Percentis!$J$8),"Muito Bom",
IF(AND(Percentis!$J$8&gt;=B139,I139&gt;=8,M139="SIM",OR(H139&lt;&gt;"Procedimento especial",H139="Bom administrativo")),"Muito Bom",
"Bom"))))))</f>
        <v/>
      </c>
      <c r="O139" s="20"/>
      <c r="Q139" s="22"/>
      <c r="R139" s="22"/>
      <c r="S139" s="22"/>
      <c r="T139" s="22"/>
      <c r="U139" s="22"/>
      <c r="V139" s="22"/>
      <c r="W139" s="22"/>
      <c r="X139" s="22"/>
      <c r="Y139" s="22"/>
      <c r="Z139" s="22"/>
      <c r="AA139" s="22"/>
      <c r="AB139" s="22"/>
      <c r="AC139" s="22"/>
      <c r="AD139" s="22"/>
      <c r="AE139" s="22"/>
      <c r="AF139" s="22"/>
      <c r="AG139" s="22"/>
      <c r="AH139" s="22"/>
      <c r="AI139" s="22"/>
      <c r="AJ139" s="22"/>
    </row>
    <row r="140" spans="2:36" s="21" customFormat="1" ht="26.25" customHeight="1" x14ac:dyDescent="0.3">
      <c r="B140" s="42">
        <v>137</v>
      </c>
      <c r="C140" s="52"/>
      <c r="D140" s="52"/>
      <c r="E140" s="53"/>
      <c r="F140" s="54"/>
      <c r="G140" s="54"/>
      <c r="H140" s="52"/>
      <c r="I140" s="53"/>
      <c r="J140" s="53"/>
      <c r="K140" s="55"/>
      <c r="L140" s="56"/>
      <c r="M140" s="56"/>
      <c r="N140" s="57" t="str">
        <f>IF(I140="","",
IF(AND(Percentis!$I$8&gt;=B140,I140&gt;=9,M140="SIM",L140="SIM",OR(H140="Avaliação Regular",H140="Ponderação curricular")),"Excelente",
IF(AND(Percentis!$I$8&gt;=B140,I140&gt;=9,M140="SIM",H140="Ponderação curricular - DLR 17/2010/M"),"Excelente",
IF(AND(COUNTIF($N$4:N139,"Excelente")&lt;Percentis!$I$8,COUNTIF($N$4:N139,"Excelente")+COUNTIF($N$4:N139,"Muito Bom")&lt;Percentis!$J$8,I140&gt;=PERCENTILE($I$4:$I$153,0.75),OR(L140="SIM",AND(H140="Ponderação Curricular - DLR 17/2010/M",I140&gt;=9),AND(H140="Avaliação regular",H140="Ponderação Curricular",L140="SIM"))),"Excelente",
IF(AND(H140&lt;&gt;"Procedimento especial",H140&lt;&gt;"Bom administrativo",I140&gt;=8,M140="SIM",COUNTIF($N$4:N139,"Excelente")+COUNTIF($N$4:N139,"Muito Bom")&lt;Percentis!$J$8),"Muito Bom",
IF(AND(Percentis!$J$8&gt;=B140,I140&gt;=8,M140="SIM",OR(H140&lt;&gt;"Procedimento especial",H140="Bom administrativo")),"Muito Bom",
"Bom"))))))</f>
        <v/>
      </c>
      <c r="O140" s="20"/>
      <c r="Q140" s="22"/>
      <c r="R140" s="22"/>
      <c r="S140" s="22"/>
      <c r="T140" s="22"/>
      <c r="U140" s="22"/>
      <c r="V140" s="22"/>
      <c r="W140" s="22"/>
      <c r="X140" s="22"/>
      <c r="Y140" s="22"/>
      <c r="Z140" s="22"/>
      <c r="AA140" s="22"/>
      <c r="AB140" s="22"/>
      <c r="AC140" s="22"/>
      <c r="AD140" s="22"/>
      <c r="AE140" s="22"/>
      <c r="AF140" s="22"/>
      <c r="AG140" s="22"/>
      <c r="AH140" s="22"/>
      <c r="AI140" s="22"/>
      <c r="AJ140" s="22"/>
    </row>
    <row r="141" spans="2:36" s="21" customFormat="1" ht="26.25" customHeight="1" x14ac:dyDescent="0.3">
      <c r="B141" s="42">
        <v>138</v>
      </c>
      <c r="C141" s="52"/>
      <c r="D141" s="52"/>
      <c r="E141" s="53"/>
      <c r="F141" s="54"/>
      <c r="G141" s="54"/>
      <c r="H141" s="52"/>
      <c r="I141" s="53"/>
      <c r="J141" s="53"/>
      <c r="K141" s="55"/>
      <c r="L141" s="56"/>
      <c r="M141" s="56"/>
      <c r="N141" s="57" t="str">
        <f>IF(I141="","",
IF(AND(Percentis!$I$8&gt;=B141,I141&gt;=9,M141="SIM",L141="SIM",OR(H141="Avaliação Regular",H141="Ponderação curricular")),"Excelente",
IF(AND(Percentis!$I$8&gt;=B141,I141&gt;=9,M141="SIM",H141="Ponderação curricular - DLR 17/2010/M"),"Excelente",
IF(AND(COUNTIF($N$4:N140,"Excelente")&lt;Percentis!$I$8,COUNTIF($N$4:N140,"Excelente")+COUNTIF($N$4:N140,"Muito Bom")&lt;Percentis!$J$8,I141&gt;=PERCENTILE($I$4:$I$153,0.75),OR(L141="SIM",AND(H141="Ponderação Curricular - DLR 17/2010/M",I141&gt;=9),AND(H141="Avaliação regular",H141="Ponderação Curricular",L141="SIM"))),"Excelente",
IF(AND(H141&lt;&gt;"Procedimento especial",H141&lt;&gt;"Bom administrativo",I141&gt;=8,M141="SIM",COUNTIF($N$4:N140,"Excelente")+COUNTIF($N$4:N140,"Muito Bom")&lt;Percentis!$J$8),"Muito Bom",
IF(AND(Percentis!$J$8&gt;=B141,I141&gt;=8,M141="SIM",OR(H141&lt;&gt;"Procedimento especial",H141="Bom administrativo")),"Muito Bom",
"Bom"))))))</f>
        <v/>
      </c>
      <c r="O141" s="20"/>
      <c r="Q141" s="22"/>
      <c r="R141" s="22"/>
      <c r="S141" s="22"/>
      <c r="T141" s="22"/>
      <c r="U141" s="22"/>
      <c r="V141" s="22"/>
      <c r="W141" s="22"/>
      <c r="X141" s="22"/>
      <c r="Y141" s="22"/>
      <c r="Z141" s="22"/>
      <c r="AA141" s="22"/>
      <c r="AB141" s="22"/>
      <c r="AC141" s="22"/>
      <c r="AD141" s="22"/>
      <c r="AE141" s="22"/>
      <c r="AF141" s="22"/>
      <c r="AG141" s="22"/>
      <c r="AH141" s="22"/>
      <c r="AI141" s="22"/>
      <c r="AJ141" s="22"/>
    </row>
    <row r="142" spans="2:36" s="21" customFormat="1" ht="26.25" customHeight="1" x14ac:dyDescent="0.3">
      <c r="B142" s="42">
        <v>139</v>
      </c>
      <c r="C142" s="52"/>
      <c r="D142" s="52"/>
      <c r="E142" s="53"/>
      <c r="F142" s="54"/>
      <c r="G142" s="54"/>
      <c r="H142" s="52"/>
      <c r="I142" s="53"/>
      <c r="J142" s="53"/>
      <c r="K142" s="55"/>
      <c r="L142" s="56"/>
      <c r="M142" s="56"/>
      <c r="N142" s="57" t="str">
        <f>IF(I142="","",
IF(AND(Percentis!$I$8&gt;=B142,I142&gt;=9,M142="SIM",L142="SIM",OR(H142="Avaliação Regular",H142="Ponderação curricular")),"Excelente",
IF(AND(Percentis!$I$8&gt;=B142,I142&gt;=9,M142="SIM",H142="Ponderação curricular - DLR 17/2010/M"),"Excelente",
IF(AND(COUNTIF($N$4:N141,"Excelente")&lt;Percentis!$I$8,COUNTIF($N$4:N141,"Excelente")+COUNTIF($N$4:N141,"Muito Bom")&lt;Percentis!$J$8,I142&gt;=PERCENTILE($I$4:$I$153,0.75),OR(L142="SIM",AND(H142="Ponderação Curricular - DLR 17/2010/M",I142&gt;=9),AND(H142="Avaliação regular",H142="Ponderação Curricular",L142="SIM"))),"Excelente",
IF(AND(H142&lt;&gt;"Procedimento especial",H142&lt;&gt;"Bom administrativo",I142&gt;=8,M142="SIM",COUNTIF($N$4:N141,"Excelente")+COUNTIF($N$4:N141,"Muito Bom")&lt;Percentis!$J$8),"Muito Bom",
IF(AND(Percentis!$J$8&gt;=B142,I142&gt;=8,M142="SIM",OR(H142&lt;&gt;"Procedimento especial",H142="Bom administrativo")),"Muito Bom",
"Bom"))))))</f>
        <v/>
      </c>
      <c r="O142" s="20"/>
      <c r="Q142" s="22"/>
      <c r="R142" s="22"/>
      <c r="S142" s="22"/>
      <c r="T142" s="22"/>
      <c r="U142" s="22"/>
      <c r="V142" s="22"/>
      <c r="W142" s="22"/>
      <c r="X142" s="22"/>
      <c r="Y142" s="22"/>
      <c r="Z142" s="22"/>
      <c r="AA142" s="22"/>
      <c r="AB142" s="22"/>
      <c r="AC142" s="22"/>
      <c r="AD142" s="22"/>
      <c r="AE142" s="22"/>
      <c r="AF142" s="22"/>
      <c r="AG142" s="22"/>
      <c r="AH142" s="22"/>
      <c r="AI142" s="22"/>
      <c r="AJ142" s="22"/>
    </row>
    <row r="143" spans="2:36" s="21" customFormat="1" ht="26.25" customHeight="1" x14ac:dyDescent="0.3">
      <c r="B143" s="42">
        <v>140</v>
      </c>
      <c r="C143" s="52"/>
      <c r="D143" s="52"/>
      <c r="E143" s="53"/>
      <c r="F143" s="54"/>
      <c r="G143" s="54"/>
      <c r="H143" s="52"/>
      <c r="I143" s="53"/>
      <c r="J143" s="53"/>
      <c r="K143" s="55"/>
      <c r="L143" s="56"/>
      <c r="M143" s="56"/>
      <c r="N143" s="57" t="str">
        <f>IF(I143="","",
IF(AND(Percentis!$I$8&gt;=B143,I143&gt;=9,M143="SIM",L143="SIM",OR(H143="Avaliação Regular",H143="Ponderação curricular")),"Excelente",
IF(AND(Percentis!$I$8&gt;=B143,I143&gt;=9,M143="SIM",H143="Ponderação curricular - DLR 17/2010/M"),"Excelente",
IF(AND(COUNTIF($N$4:N142,"Excelente")&lt;Percentis!$I$8,COUNTIF($N$4:N142,"Excelente")+COUNTIF($N$4:N142,"Muito Bom")&lt;Percentis!$J$8,I143&gt;=PERCENTILE($I$4:$I$153,0.75),OR(L143="SIM",AND(H143="Ponderação Curricular - DLR 17/2010/M",I143&gt;=9),AND(H143="Avaliação regular",H143="Ponderação Curricular",L143="SIM"))),"Excelente",
IF(AND(H143&lt;&gt;"Procedimento especial",H143&lt;&gt;"Bom administrativo",I143&gt;=8,M143="SIM",COUNTIF($N$4:N142,"Excelente")+COUNTIF($N$4:N142,"Muito Bom")&lt;Percentis!$J$8),"Muito Bom",
IF(AND(Percentis!$J$8&gt;=B143,I143&gt;=8,M143="SIM",OR(H143&lt;&gt;"Procedimento especial",H143="Bom administrativo")),"Muito Bom",
"Bom"))))))</f>
        <v/>
      </c>
      <c r="O143" s="20"/>
      <c r="Q143" s="22"/>
      <c r="R143" s="22"/>
      <c r="S143" s="22"/>
      <c r="T143" s="22"/>
      <c r="U143" s="22"/>
      <c r="V143" s="22"/>
      <c r="W143" s="22"/>
      <c r="X143" s="22"/>
      <c r="Y143" s="22"/>
      <c r="Z143" s="22"/>
      <c r="AA143" s="22"/>
      <c r="AB143" s="22"/>
      <c r="AC143" s="22"/>
      <c r="AD143" s="22"/>
      <c r="AE143" s="22"/>
      <c r="AF143" s="22"/>
      <c r="AG143" s="22"/>
      <c r="AH143" s="22"/>
      <c r="AI143" s="22"/>
      <c r="AJ143" s="22"/>
    </row>
    <row r="144" spans="2:36" s="21" customFormat="1" ht="26.25" customHeight="1" x14ac:dyDescent="0.3">
      <c r="B144" s="42">
        <v>141</v>
      </c>
      <c r="C144" s="52"/>
      <c r="D144" s="52"/>
      <c r="E144" s="53"/>
      <c r="F144" s="54"/>
      <c r="G144" s="54"/>
      <c r="H144" s="52"/>
      <c r="I144" s="53"/>
      <c r="J144" s="53"/>
      <c r="K144" s="55"/>
      <c r="L144" s="56"/>
      <c r="M144" s="56"/>
      <c r="N144" s="57" t="str">
        <f>IF(I144="","",
IF(AND(Percentis!$I$8&gt;=B144,I144&gt;=9,M144="SIM",L144="SIM",OR(H144="Avaliação Regular",H144="Ponderação curricular")),"Excelente",
IF(AND(Percentis!$I$8&gt;=B144,I144&gt;=9,M144="SIM",H144="Ponderação curricular - DLR 17/2010/M"),"Excelente",
IF(AND(COUNTIF($N$4:N143,"Excelente")&lt;Percentis!$I$8,COUNTIF($N$4:N143,"Excelente")+COUNTIF($N$4:N143,"Muito Bom")&lt;Percentis!$J$8,I144&gt;=PERCENTILE($I$4:$I$153,0.75),OR(L144="SIM",AND(H144="Ponderação Curricular - DLR 17/2010/M",I144&gt;=9),AND(H144="Avaliação regular",H144="Ponderação Curricular",L144="SIM"))),"Excelente",
IF(AND(H144&lt;&gt;"Procedimento especial",H144&lt;&gt;"Bom administrativo",I144&gt;=8,M144="SIM",COUNTIF($N$4:N143,"Excelente")+COUNTIF($N$4:N143,"Muito Bom")&lt;Percentis!$J$8),"Muito Bom",
IF(AND(Percentis!$J$8&gt;=B144,I144&gt;=8,M144="SIM",OR(H144&lt;&gt;"Procedimento especial",H144="Bom administrativo")),"Muito Bom",
"Bom"))))))</f>
        <v/>
      </c>
      <c r="O144" s="20"/>
      <c r="Q144" s="22"/>
      <c r="R144" s="22"/>
      <c r="S144" s="22"/>
      <c r="T144" s="22"/>
      <c r="U144" s="22"/>
      <c r="V144" s="22"/>
      <c r="W144" s="22"/>
      <c r="X144" s="22"/>
      <c r="Y144" s="22"/>
      <c r="Z144" s="22"/>
      <c r="AA144" s="22"/>
      <c r="AB144" s="22"/>
      <c r="AC144" s="22"/>
      <c r="AD144" s="22"/>
      <c r="AE144" s="22"/>
      <c r="AF144" s="22"/>
      <c r="AG144" s="22"/>
      <c r="AH144" s="22"/>
      <c r="AI144" s="22"/>
      <c r="AJ144" s="22"/>
    </row>
    <row r="145" spans="2:36" s="21" customFormat="1" ht="26.25" customHeight="1" x14ac:dyDescent="0.3">
      <c r="B145" s="42">
        <v>142</v>
      </c>
      <c r="C145" s="52"/>
      <c r="D145" s="52"/>
      <c r="E145" s="53"/>
      <c r="F145" s="54"/>
      <c r="G145" s="54"/>
      <c r="H145" s="52"/>
      <c r="I145" s="53"/>
      <c r="J145" s="53"/>
      <c r="K145" s="55"/>
      <c r="L145" s="56"/>
      <c r="M145" s="56"/>
      <c r="N145" s="57" t="str">
        <f>IF(I145="","",
IF(AND(Percentis!$I$8&gt;=B145,I145&gt;=9,M145="SIM",L145="SIM",OR(H145="Avaliação Regular",H145="Ponderação curricular")),"Excelente",
IF(AND(Percentis!$I$8&gt;=B145,I145&gt;=9,M145="SIM",H145="Ponderação curricular - DLR 17/2010/M"),"Excelente",
IF(AND(COUNTIF($N$4:N144,"Excelente")&lt;Percentis!$I$8,COUNTIF($N$4:N144,"Excelente")+COUNTIF($N$4:N144,"Muito Bom")&lt;Percentis!$J$8,I145&gt;=PERCENTILE($I$4:$I$153,0.75),OR(L145="SIM",AND(H145="Ponderação Curricular - DLR 17/2010/M",I145&gt;=9),AND(H145="Avaliação regular",H145="Ponderação Curricular",L145="SIM"))),"Excelente",
IF(AND(H145&lt;&gt;"Procedimento especial",H145&lt;&gt;"Bom administrativo",I145&gt;=8,M145="SIM",COUNTIF($N$4:N144,"Excelente")+COUNTIF($N$4:N144,"Muito Bom")&lt;Percentis!$J$8),"Muito Bom",
IF(AND(Percentis!$J$8&gt;=B145,I145&gt;=8,M145="SIM",OR(H145&lt;&gt;"Procedimento especial",H145="Bom administrativo")),"Muito Bom",
"Bom"))))))</f>
        <v/>
      </c>
      <c r="O145" s="20"/>
      <c r="Q145" s="22"/>
      <c r="R145" s="22"/>
      <c r="S145" s="22"/>
      <c r="T145" s="22"/>
      <c r="U145" s="22"/>
      <c r="V145" s="22"/>
      <c r="W145" s="22"/>
      <c r="X145" s="22"/>
      <c r="Y145" s="22"/>
      <c r="Z145" s="22"/>
      <c r="AA145" s="22"/>
      <c r="AB145" s="22"/>
      <c r="AC145" s="22"/>
      <c r="AD145" s="22"/>
      <c r="AE145" s="22"/>
      <c r="AF145" s="22"/>
      <c r="AG145" s="22"/>
      <c r="AH145" s="22"/>
      <c r="AI145" s="22"/>
      <c r="AJ145" s="22"/>
    </row>
    <row r="146" spans="2:36" s="21" customFormat="1" ht="26.25" customHeight="1" x14ac:dyDescent="0.3">
      <c r="B146" s="42">
        <v>143</v>
      </c>
      <c r="C146" s="52"/>
      <c r="D146" s="52"/>
      <c r="E146" s="53"/>
      <c r="F146" s="54"/>
      <c r="G146" s="54"/>
      <c r="H146" s="52"/>
      <c r="I146" s="53"/>
      <c r="J146" s="53"/>
      <c r="K146" s="55"/>
      <c r="L146" s="56"/>
      <c r="M146" s="56"/>
      <c r="N146" s="57" t="str">
        <f>IF(I146="","",
IF(AND(Percentis!$I$8&gt;=B146,I146&gt;=9,M146="SIM",L146="SIM",OR(H146="Avaliação Regular",H146="Ponderação curricular")),"Excelente",
IF(AND(Percentis!$I$8&gt;=B146,I146&gt;=9,M146="SIM",H146="Ponderação curricular - DLR 17/2010/M"),"Excelente",
IF(AND(COUNTIF($N$4:N145,"Excelente")&lt;Percentis!$I$8,COUNTIF($N$4:N145,"Excelente")+COUNTIF($N$4:N145,"Muito Bom")&lt;Percentis!$J$8,I146&gt;=PERCENTILE($I$4:$I$153,0.75),OR(L146="SIM",AND(H146="Ponderação Curricular - DLR 17/2010/M",I146&gt;=9),AND(H146="Avaliação regular",H146="Ponderação Curricular",L146="SIM"))),"Excelente",
IF(AND(H146&lt;&gt;"Procedimento especial",H146&lt;&gt;"Bom administrativo",I146&gt;=8,M146="SIM",COUNTIF($N$4:N145,"Excelente")+COUNTIF($N$4:N145,"Muito Bom")&lt;Percentis!$J$8),"Muito Bom",
IF(AND(Percentis!$J$8&gt;=B146,I146&gt;=8,M146="SIM",OR(H146&lt;&gt;"Procedimento especial",H146="Bom administrativo")),"Muito Bom",
"Bom"))))))</f>
        <v/>
      </c>
      <c r="O146" s="20"/>
      <c r="Q146" s="22"/>
      <c r="R146" s="22"/>
      <c r="S146" s="22"/>
      <c r="T146" s="22"/>
      <c r="U146" s="22"/>
      <c r="V146" s="22"/>
      <c r="W146" s="22"/>
      <c r="X146" s="22"/>
      <c r="Y146" s="22"/>
      <c r="Z146" s="22"/>
      <c r="AA146" s="22"/>
      <c r="AB146" s="22"/>
      <c r="AC146" s="22"/>
      <c r="AD146" s="22"/>
      <c r="AE146" s="22"/>
      <c r="AF146" s="22"/>
      <c r="AG146" s="22"/>
      <c r="AH146" s="22"/>
      <c r="AI146" s="22"/>
      <c r="AJ146" s="22"/>
    </row>
    <row r="147" spans="2:36" s="21" customFormat="1" ht="26.25" customHeight="1" x14ac:dyDescent="0.3">
      <c r="B147" s="42">
        <v>144</v>
      </c>
      <c r="C147" s="52"/>
      <c r="D147" s="52"/>
      <c r="E147" s="53"/>
      <c r="F147" s="54"/>
      <c r="G147" s="54"/>
      <c r="H147" s="52"/>
      <c r="I147" s="53"/>
      <c r="J147" s="53"/>
      <c r="K147" s="55"/>
      <c r="L147" s="56"/>
      <c r="M147" s="56"/>
      <c r="N147" s="57" t="str">
        <f>IF(I147="","",
IF(AND(Percentis!$I$8&gt;=B147,I147&gt;=9,M147="SIM",L147="SIM",OR(H147="Avaliação Regular",H147="Ponderação curricular")),"Excelente",
IF(AND(Percentis!$I$8&gt;=B147,I147&gt;=9,M147="SIM",H147="Ponderação curricular - DLR 17/2010/M"),"Excelente",
IF(AND(COUNTIF($N$4:N146,"Excelente")&lt;Percentis!$I$8,COUNTIF($N$4:N146,"Excelente")+COUNTIF($N$4:N146,"Muito Bom")&lt;Percentis!$J$8,I147&gt;=PERCENTILE($I$4:$I$153,0.75),OR(L147="SIM",AND(H147="Ponderação Curricular - DLR 17/2010/M",I147&gt;=9),AND(H147="Avaliação regular",H147="Ponderação Curricular",L147="SIM"))),"Excelente",
IF(AND(H147&lt;&gt;"Procedimento especial",H147&lt;&gt;"Bom administrativo",I147&gt;=8,M147="SIM",COUNTIF($N$4:N146,"Excelente")+COUNTIF($N$4:N146,"Muito Bom")&lt;Percentis!$J$8),"Muito Bom",
IF(AND(Percentis!$J$8&gt;=B147,I147&gt;=8,M147="SIM",OR(H147&lt;&gt;"Procedimento especial",H147="Bom administrativo")),"Muito Bom",
"Bom"))))))</f>
        <v/>
      </c>
      <c r="O147" s="20"/>
      <c r="Q147" s="22"/>
      <c r="R147" s="22"/>
      <c r="S147" s="22"/>
      <c r="T147" s="22"/>
      <c r="U147" s="22"/>
      <c r="V147" s="22"/>
      <c r="W147" s="22"/>
      <c r="X147" s="22"/>
      <c r="Y147" s="22"/>
      <c r="Z147" s="22"/>
      <c r="AA147" s="22"/>
      <c r="AB147" s="22"/>
      <c r="AC147" s="22"/>
      <c r="AD147" s="22"/>
      <c r="AE147" s="22"/>
      <c r="AF147" s="22"/>
      <c r="AG147" s="22"/>
      <c r="AH147" s="22"/>
      <c r="AI147" s="22"/>
      <c r="AJ147" s="22"/>
    </row>
    <row r="148" spans="2:36" s="21" customFormat="1" ht="26.25" customHeight="1" x14ac:dyDescent="0.3">
      <c r="B148" s="42">
        <v>145</v>
      </c>
      <c r="C148" s="52"/>
      <c r="D148" s="52"/>
      <c r="E148" s="53"/>
      <c r="F148" s="54"/>
      <c r="G148" s="54"/>
      <c r="H148" s="52"/>
      <c r="I148" s="53"/>
      <c r="J148" s="53"/>
      <c r="K148" s="55"/>
      <c r="L148" s="56"/>
      <c r="M148" s="56"/>
      <c r="N148" s="57" t="str">
        <f>IF(I148="","",
IF(AND(Percentis!$I$8&gt;=B148,I148&gt;=9,M148="SIM",L148="SIM",OR(H148="Avaliação Regular",H148="Ponderação curricular")),"Excelente",
IF(AND(Percentis!$I$8&gt;=B148,I148&gt;=9,M148="SIM",H148="Ponderação curricular - DLR 17/2010/M"),"Excelente",
IF(AND(COUNTIF($N$4:N147,"Excelente")&lt;Percentis!$I$8,COUNTIF($N$4:N147,"Excelente")+COUNTIF($N$4:N147,"Muito Bom")&lt;Percentis!$J$8,I148&gt;=PERCENTILE($I$4:$I$153,0.75),OR(L148="SIM",AND(H148="Ponderação Curricular - DLR 17/2010/M",I148&gt;=9),AND(H148="Avaliação regular",H148="Ponderação Curricular",L148="SIM"))),"Excelente",
IF(AND(H148&lt;&gt;"Procedimento especial",H148&lt;&gt;"Bom administrativo",I148&gt;=8,M148="SIM",COUNTIF($N$4:N147,"Excelente")+COUNTIF($N$4:N147,"Muito Bom")&lt;Percentis!$J$8),"Muito Bom",
IF(AND(Percentis!$J$8&gt;=B148,I148&gt;=8,M148="SIM",OR(H148&lt;&gt;"Procedimento especial",H148="Bom administrativo")),"Muito Bom",
"Bom"))))))</f>
        <v/>
      </c>
      <c r="O148" s="20"/>
      <c r="Q148" s="22"/>
      <c r="R148" s="22"/>
      <c r="S148" s="22"/>
      <c r="T148" s="22"/>
      <c r="U148" s="22"/>
      <c r="V148" s="22"/>
      <c r="W148" s="22"/>
      <c r="X148" s="22"/>
      <c r="Y148" s="22"/>
      <c r="Z148" s="22"/>
      <c r="AA148" s="22"/>
      <c r="AB148" s="22"/>
      <c r="AC148" s="22"/>
      <c r="AD148" s="22"/>
      <c r="AE148" s="22"/>
      <c r="AF148" s="22"/>
      <c r="AG148" s="22"/>
      <c r="AH148" s="22"/>
      <c r="AI148" s="22"/>
      <c r="AJ148" s="22"/>
    </row>
    <row r="149" spans="2:36" s="21" customFormat="1" ht="26.25" customHeight="1" x14ac:dyDescent="0.3">
      <c r="B149" s="42">
        <v>146</v>
      </c>
      <c r="C149" s="52"/>
      <c r="D149" s="52"/>
      <c r="E149" s="53"/>
      <c r="F149" s="54"/>
      <c r="G149" s="54"/>
      <c r="H149" s="52"/>
      <c r="I149" s="53"/>
      <c r="J149" s="53"/>
      <c r="K149" s="55"/>
      <c r="L149" s="56"/>
      <c r="M149" s="56"/>
      <c r="N149" s="57" t="str">
        <f>IF(I149="","",
IF(AND(Percentis!$I$8&gt;=B149,I149&gt;=9,M149="SIM",L149="SIM",OR(H149="Avaliação Regular",H149="Ponderação curricular")),"Excelente",
IF(AND(Percentis!$I$8&gt;=B149,I149&gt;=9,M149="SIM",H149="Ponderação curricular - DLR 17/2010/M"),"Excelente",
IF(AND(COUNTIF($N$4:N148,"Excelente")&lt;Percentis!$I$8,COUNTIF($N$4:N148,"Excelente")+COUNTIF($N$4:N148,"Muito Bom")&lt;Percentis!$J$8,I149&gt;=PERCENTILE($I$4:$I$153,0.75),OR(L149="SIM",AND(H149="Ponderação Curricular - DLR 17/2010/M",I149&gt;=9),AND(H149="Avaliação regular",H149="Ponderação Curricular",L149="SIM"))),"Excelente",
IF(AND(H149&lt;&gt;"Procedimento especial",H149&lt;&gt;"Bom administrativo",I149&gt;=8,M149="SIM",COUNTIF($N$4:N148,"Excelente")+COUNTIF($N$4:N148,"Muito Bom")&lt;Percentis!$J$8),"Muito Bom",
IF(AND(Percentis!$J$8&gt;=B149,I149&gt;=8,M149="SIM",OR(H149&lt;&gt;"Procedimento especial",H149="Bom administrativo")),"Muito Bom",
"Bom"))))))</f>
        <v/>
      </c>
      <c r="O149" s="20"/>
      <c r="Q149" s="22"/>
      <c r="R149" s="22"/>
      <c r="S149" s="22"/>
      <c r="T149" s="22"/>
      <c r="U149" s="22"/>
      <c r="V149" s="22"/>
      <c r="W149" s="22"/>
      <c r="X149" s="22"/>
      <c r="Y149" s="22"/>
      <c r="Z149" s="22"/>
      <c r="AA149" s="22"/>
      <c r="AB149" s="22"/>
      <c r="AC149" s="22"/>
      <c r="AD149" s="22"/>
      <c r="AE149" s="22"/>
      <c r="AF149" s="22"/>
      <c r="AG149" s="22"/>
      <c r="AH149" s="22"/>
      <c r="AI149" s="22"/>
      <c r="AJ149" s="22"/>
    </row>
    <row r="150" spans="2:36" s="21" customFormat="1" ht="26.25" customHeight="1" x14ac:dyDescent="0.3">
      <c r="B150" s="42">
        <v>147</v>
      </c>
      <c r="C150" s="52"/>
      <c r="D150" s="52"/>
      <c r="E150" s="53"/>
      <c r="F150" s="54"/>
      <c r="G150" s="54"/>
      <c r="H150" s="52"/>
      <c r="I150" s="53"/>
      <c r="J150" s="53"/>
      <c r="K150" s="55"/>
      <c r="L150" s="56"/>
      <c r="M150" s="56"/>
      <c r="N150" s="57" t="str">
        <f>IF(I150="","",
IF(AND(Percentis!$I$8&gt;=B150,I150&gt;=9,M150="SIM",L150="SIM",OR(H150="Avaliação Regular",H150="Ponderação curricular")),"Excelente",
IF(AND(Percentis!$I$8&gt;=B150,I150&gt;=9,M150="SIM",H150="Ponderação curricular - DLR 17/2010/M"),"Excelente",
IF(AND(COUNTIF($N$4:N149,"Excelente")&lt;Percentis!$I$8,COUNTIF($N$4:N149,"Excelente")+COUNTIF($N$4:N149,"Muito Bom")&lt;Percentis!$J$8,I150&gt;=PERCENTILE($I$4:$I$153,0.75),OR(L150="SIM",AND(H150="Ponderação Curricular - DLR 17/2010/M",I150&gt;=9),AND(H150="Avaliação regular",H150="Ponderação Curricular",L150="SIM"))),"Excelente",
IF(AND(H150&lt;&gt;"Procedimento especial",H150&lt;&gt;"Bom administrativo",I150&gt;=8,M150="SIM",COUNTIF($N$4:N149,"Excelente")+COUNTIF($N$4:N149,"Muito Bom")&lt;Percentis!$J$8),"Muito Bom",
IF(AND(Percentis!$J$8&gt;=B150,I150&gt;=8,M150="SIM",OR(H150&lt;&gt;"Procedimento especial",H150="Bom administrativo")),"Muito Bom",
"Bom"))))))</f>
        <v/>
      </c>
      <c r="O150" s="20"/>
      <c r="Q150" s="22"/>
      <c r="R150" s="22"/>
      <c r="S150" s="22"/>
      <c r="T150" s="22"/>
      <c r="U150" s="22"/>
      <c r="V150" s="22"/>
      <c r="W150" s="22"/>
      <c r="X150" s="22"/>
      <c r="Y150" s="22"/>
      <c r="Z150" s="22"/>
      <c r="AA150" s="22"/>
      <c r="AB150" s="22"/>
      <c r="AC150" s="22"/>
      <c r="AD150" s="22"/>
      <c r="AE150" s="22"/>
      <c r="AF150" s="22"/>
      <c r="AG150" s="22"/>
      <c r="AH150" s="22"/>
      <c r="AI150" s="22"/>
      <c r="AJ150" s="22"/>
    </row>
    <row r="151" spans="2:36" s="21" customFormat="1" ht="26.25" customHeight="1" x14ac:dyDescent="0.3">
      <c r="B151" s="42">
        <v>148</v>
      </c>
      <c r="C151" s="52"/>
      <c r="D151" s="52"/>
      <c r="E151" s="53"/>
      <c r="F151" s="54"/>
      <c r="G151" s="54"/>
      <c r="H151" s="52"/>
      <c r="I151" s="53"/>
      <c r="J151" s="53"/>
      <c r="K151" s="55"/>
      <c r="L151" s="56"/>
      <c r="M151" s="56"/>
      <c r="N151" s="57" t="str">
        <f>IF(I151="","",
IF(AND(Percentis!$I$8&gt;=B151,I151&gt;=9,M151="SIM",L151="SIM",OR(H151="Avaliação Regular",H151="Ponderação curricular")),"Excelente",
IF(AND(Percentis!$I$8&gt;=B151,I151&gt;=9,M151="SIM",H151="Ponderação curricular - DLR 17/2010/M"),"Excelente",
IF(AND(COUNTIF($N$4:N150,"Excelente")&lt;Percentis!$I$8,COUNTIF($N$4:N150,"Excelente")+COUNTIF($N$4:N150,"Muito Bom")&lt;Percentis!$J$8,I151&gt;=PERCENTILE($I$4:$I$153,0.75),OR(L151="SIM",AND(H151="Ponderação Curricular - DLR 17/2010/M",I151&gt;=9),AND(H151="Avaliação regular",H151="Ponderação Curricular",L151="SIM"))),"Excelente",
IF(AND(H151&lt;&gt;"Procedimento especial",H151&lt;&gt;"Bom administrativo",I151&gt;=8,M151="SIM",COUNTIF($N$4:N150,"Excelente")+COUNTIF($N$4:N150,"Muito Bom")&lt;Percentis!$J$8),"Muito Bom",
IF(AND(Percentis!$J$8&gt;=B151,I151&gt;=8,M151="SIM",OR(H151&lt;&gt;"Procedimento especial",H151="Bom administrativo")),"Muito Bom",
"Bom"))))))</f>
        <v/>
      </c>
      <c r="O151" s="20"/>
      <c r="Q151" s="22"/>
      <c r="R151" s="22"/>
      <c r="S151" s="22"/>
      <c r="T151" s="22"/>
      <c r="U151" s="22"/>
      <c r="V151" s="22"/>
      <c r="W151" s="22"/>
      <c r="X151" s="22"/>
      <c r="Y151" s="22"/>
      <c r="Z151" s="22"/>
      <c r="AA151" s="22"/>
      <c r="AB151" s="22"/>
      <c r="AC151" s="22"/>
      <c r="AD151" s="22"/>
      <c r="AE151" s="22"/>
      <c r="AF151" s="22"/>
      <c r="AG151" s="22"/>
      <c r="AH151" s="22"/>
      <c r="AI151" s="22"/>
      <c r="AJ151" s="22"/>
    </row>
    <row r="152" spans="2:36" s="21" customFormat="1" ht="26.25" customHeight="1" x14ac:dyDescent="0.3">
      <c r="B152" s="42">
        <v>149</v>
      </c>
      <c r="C152" s="52"/>
      <c r="D152" s="52"/>
      <c r="E152" s="53"/>
      <c r="F152" s="54"/>
      <c r="G152" s="54"/>
      <c r="H152" s="52"/>
      <c r="I152" s="53"/>
      <c r="J152" s="53"/>
      <c r="K152" s="55"/>
      <c r="L152" s="56"/>
      <c r="M152" s="56"/>
      <c r="N152" s="57" t="str">
        <f>IF(I152="","",
IF(AND(Percentis!$I$8&gt;=B152,I152&gt;=9,M152="SIM",L152="SIM",OR(H152="Avaliação Regular",H152="Ponderação curricular")),"Excelente",
IF(AND(Percentis!$I$8&gt;=B152,I152&gt;=9,M152="SIM",H152="Ponderação curricular - DLR 17/2010/M"),"Excelente",
IF(AND(COUNTIF($N$4:N151,"Excelente")&lt;Percentis!$I$8,COUNTIF($N$4:N151,"Excelente")+COUNTIF($N$4:N151,"Muito Bom")&lt;Percentis!$J$8,I152&gt;=PERCENTILE($I$4:$I$153,0.75),OR(L152="SIM",AND(H152="Ponderação Curricular - DLR 17/2010/M",I152&gt;=9),AND(H152="Avaliação regular",H152="Ponderação Curricular",L152="SIM"))),"Excelente",
IF(AND(H152&lt;&gt;"Procedimento especial",H152&lt;&gt;"Bom administrativo",I152&gt;=8,M152="SIM",COUNTIF($N$4:N151,"Excelente")+COUNTIF($N$4:N151,"Muito Bom")&lt;Percentis!$J$8),"Muito Bom",
IF(AND(Percentis!$J$8&gt;=B152,I152&gt;=8,M152="SIM",OR(H152&lt;&gt;"Procedimento especial",H152="Bom administrativo")),"Muito Bom",
"Bom"))))))</f>
        <v/>
      </c>
      <c r="O152" s="20"/>
      <c r="Q152" s="22"/>
      <c r="R152" s="22"/>
      <c r="S152" s="22"/>
      <c r="T152" s="22"/>
      <c r="U152" s="22"/>
      <c r="V152" s="22"/>
      <c r="W152" s="22"/>
      <c r="X152" s="22"/>
      <c r="Y152" s="22"/>
      <c r="Z152" s="22"/>
      <c r="AA152" s="22"/>
      <c r="AB152" s="22"/>
      <c r="AC152" s="22"/>
      <c r="AD152" s="22"/>
      <c r="AE152" s="22"/>
      <c r="AF152" s="22"/>
      <c r="AG152" s="22"/>
      <c r="AH152" s="22"/>
      <c r="AI152" s="22"/>
      <c r="AJ152" s="22"/>
    </row>
    <row r="153" spans="2:36" s="21" customFormat="1" ht="26.25" customHeight="1" x14ac:dyDescent="0.3">
      <c r="B153" s="42">
        <v>150</v>
      </c>
      <c r="C153" s="52"/>
      <c r="D153" s="52"/>
      <c r="E153" s="53"/>
      <c r="F153" s="54"/>
      <c r="G153" s="54"/>
      <c r="H153" s="52"/>
      <c r="I153" s="53"/>
      <c r="J153" s="53"/>
      <c r="K153" s="55"/>
      <c r="L153" s="56"/>
      <c r="M153" s="56"/>
      <c r="N153" s="57" t="str">
        <f>IF(I153="","",
IF(AND(Percentis!$I$8&gt;=B153,I153&gt;=9,M153="SIM",L153="SIM",OR(H153="Avaliação Regular",H153="Ponderação curricular")),"Excelente",
IF(AND(Percentis!$I$8&gt;=B153,I153&gt;=9,M153="SIM",H153="Ponderação curricular - DLR 17/2010/M"),"Excelente",
IF(AND(COUNTIF($N$4:N152,"Excelente")&lt;Percentis!$I$8,COUNTIF($N$4:N152,"Excelente")+COUNTIF($N$4:N152,"Muito Bom")&lt;Percentis!$J$8,I153&gt;=PERCENTILE($I$4:$I$153,0.75),OR(L153="SIM",AND(H153="Ponderação Curricular - DLR 17/2010/M",I153&gt;=9),AND(H153="Avaliação regular",H153="Ponderação Curricular",L153="SIM"))),"Excelente",
IF(AND(H153&lt;&gt;"Procedimento especial",H153&lt;&gt;"Bom administrativo",I153&gt;=8,M153="SIM",COUNTIF($N$4:N152,"Excelente")+COUNTIF($N$4:N152,"Muito Bom")&lt;Percentis!$J$8),"Muito Bom",
IF(AND(Percentis!$J$8&gt;=B153,I153&gt;=8,M153="SIM",OR(H153&lt;&gt;"Procedimento especial",H153="Bom administrativo")),"Muito Bom",
"Bom"))))))</f>
        <v/>
      </c>
      <c r="O153" s="20"/>
      <c r="Q153" s="22"/>
      <c r="R153" s="22"/>
      <c r="S153" s="22"/>
      <c r="T153" s="22"/>
      <c r="U153" s="22"/>
      <c r="V153" s="22"/>
      <c r="W153" s="22"/>
      <c r="X153" s="22"/>
      <c r="Y153" s="22"/>
      <c r="Z153" s="22"/>
      <c r="AA153" s="22"/>
      <c r="AB153" s="22"/>
      <c r="AC153" s="22"/>
      <c r="AD153" s="22"/>
      <c r="AE153" s="22"/>
      <c r="AF153" s="22"/>
      <c r="AG153" s="22"/>
      <c r="AH153" s="22"/>
      <c r="AI153" s="22"/>
      <c r="AJ153" s="22"/>
    </row>
    <row r="154" spans="2:36" s="21" customFormat="1" ht="26.25" customHeight="1" x14ac:dyDescent="0.3">
      <c r="B154" s="42">
        <v>151</v>
      </c>
      <c r="C154" s="52"/>
      <c r="D154" s="52"/>
      <c r="E154" s="53"/>
      <c r="F154" s="54"/>
      <c r="G154" s="54"/>
      <c r="H154" s="52"/>
      <c r="I154" s="53"/>
      <c r="J154" s="53"/>
      <c r="K154" s="55"/>
      <c r="L154" s="56"/>
      <c r="M154" s="56"/>
      <c r="N154" s="57" t="str">
        <f>IF(I154="","",
IF(AND(Percentis!$I$8&gt;=B154,I154&gt;=9,M154="SIM",L154="SIM",OR(H154="Avaliação Regular",H154="Ponderação curricular")),"Excelente",
IF(AND(Percentis!$I$8&gt;=B154,I154&gt;=9,M154="SIM",H154="Ponderação curricular - DLR 17/2010/M"),"Excelente",
IF(AND(COUNTIF($N$4:N153,"Excelente")&lt;Percentis!$I$8,COUNTIF($N$4:N153,"Excelente")+COUNTIF($N$4:N153,"Muito Bom")&lt;Percentis!$J$8,I154&gt;=PERCENTILE($I$4:$I$153,0.75),OR(L154="SIM",AND(H154="Ponderação Curricular - DLR 17/2010/M",I154&gt;=9),AND(H154="Avaliação regular",H154="Ponderação Curricular",L154="SIM"))),"Excelente",
IF(AND(H154&lt;&gt;"Procedimento especial",H154&lt;&gt;"Bom administrativo",I154&gt;=8,M154="SIM",COUNTIF($N$4:N153,"Excelente")+COUNTIF($N$4:N153,"Muito Bom")&lt;Percentis!$J$8),"Muito Bom",
IF(AND(Percentis!$J$8&gt;=B154,I154&gt;=8,M154="SIM",OR(H154&lt;&gt;"Procedimento especial",H154="Bom administrativo")),"Muito Bom",
"Bom"))))))</f>
        <v/>
      </c>
      <c r="O154" s="20"/>
      <c r="Q154" s="22"/>
      <c r="R154" s="22"/>
      <c r="S154" s="22"/>
      <c r="T154" s="22"/>
      <c r="U154" s="22"/>
      <c r="V154" s="22"/>
      <c r="W154" s="22"/>
      <c r="X154" s="22"/>
      <c r="Y154" s="22"/>
      <c r="Z154" s="22"/>
      <c r="AA154" s="22"/>
      <c r="AB154" s="22"/>
      <c r="AC154" s="22"/>
      <c r="AD154" s="22"/>
      <c r="AE154" s="22"/>
      <c r="AF154" s="22"/>
      <c r="AG154" s="22"/>
      <c r="AH154" s="22"/>
      <c r="AI154" s="22"/>
      <c r="AJ154" s="22"/>
    </row>
    <row r="155" spans="2:36" s="21" customFormat="1" ht="26.25" customHeight="1" x14ac:dyDescent="0.3">
      <c r="B155" s="42">
        <v>152</v>
      </c>
      <c r="C155" s="52"/>
      <c r="D155" s="52"/>
      <c r="E155" s="53"/>
      <c r="F155" s="54"/>
      <c r="G155" s="54"/>
      <c r="H155" s="52"/>
      <c r="I155" s="53"/>
      <c r="J155" s="53"/>
      <c r="K155" s="55"/>
      <c r="L155" s="56"/>
      <c r="M155" s="56"/>
      <c r="N155" s="57" t="str">
        <f>IF(I155="","",
IF(AND(Percentis!$I$8&gt;=B155,I155&gt;=9,M155="SIM",L155="SIM",OR(H155="Avaliação Regular",H155="Ponderação curricular")),"Excelente",
IF(AND(Percentis!$I$8&gt;=B155,I155&gt;=9,M155="SIM",H155="Ponderação curricular - DLR 17/2010/M"),"Excelente",
IF(AND(COUNTIF($N$4:N154,"Excelente")&lt;Percentis!$I$8,COUNTIF($N$4:N154,"Excelente")+COUNTIF($N$4:N154,"Muito Bom")&lt;Percentis!$J$8,I155&gt;=PERCENTILE($I$4:$I$153,0.75),OR(L155="SIM",AND(H155="Ponderação Curricular - DLR 17/2010/M",I155&gt;=9),AND(H155="Avaliação regular",H155="Ponderação Curricular",L155="SIM"))),"Excelente",
IF(AND(H155&lt;&gt;"Procedimento especial",H155&lt;&gt;"Bom administrativo",I155&gt;=8,M155="SIM",COUNTIF($N$4:N154,"Excelente")+COUNTIF($N$4:N154,"Muito Bom")&lt;Percentis!$J$8),"Muito Bom",
IF(AND(Percentis!$J$8&gt;=B155,I155&gt;=8,M155="SIM",OR(H155&lt;&gt;"Procedimento especial",H155="Bom administrativo")),"Muito Bom",
"Bom"))))))</f>
        <v/>
      </c>
      <c r="O155" s="20"/>
      <c r="Q155" s="22"/>
      <c r="R155" s="22"/>
      <c r="S155" s="22"/>
      <c r="T155" s="22"/>
      <c r="U155" s="22"/>
      <c r="V155" s="22"/>
      <c r="W155" s="22"/>
      <c r="X155" s="22"/>
      <c r="Y155" s="22"/>
      <c r="Z155" s="22"/>
      <c r="AA155" s="22"/>
      <c r="AB155" s="22"/>
      <c r="AC155" s="22"/>
      <c r="AD155" s="22"/>
      <c r="AE155" s="22"/>
      <c r="AF155" s="22"/>
      <c r="AG155" s="22"/>
      <c r="AH155" s="22"/>
      <c r="AI155" s="22"/>
      <c r="AJ155" s="22"/>
    </row>
    <row r="156" spans="2:36" s="21" customFormat="1" ht="26.25" customHeight="1" x14ac:dyDescent="0.3">
      <c r="B156" s="42">
        <v>153</v>
      </c>
      <c r="C156" s="52"/>
      <c r="D156" s="52"/>
      <c r="E156" s="53"/>
      <c r="F156" s="54"/>
      <c r="G156" s="54"/>
      <c r="H156" s="52"/>
      <c r="I156" s="53"/>
      <c r="J156" s="53"/>
      <c r="K156" s="55"/>
      <c r="L156" s="56"/>
      <c r="M156" s="56"/>
      <c r="N156" s="57" t="str">
        <f>IF(I156="","",
IF(AND(Percentis!$I$8&gt;=B156,I156&gt;=9,M156="SIM",L156="SIM",OR(H156="Avaliação Regular",H156="Ponderação curricular")),"Excelente",
IF(AND(Percentis!$I$8&gt;=B156,I156&gt;=9,M156="SIM",H156="Ponderação curricular - DLR 17/2010/M"),"Excelente",
IF(AND(COUNTIF($N$4:N155,"Excelente")&lt;Percentis!$I$8,COUNTIF($N$4:N155,"Excelente")+COUNTIF($N$4:N155,"Muito Bom")&lt;Percentis!$J$8,I156&gt;=PERCENTILE($I$4:$I$153,0.75),OR(L156="SIM",AND(H156="Ponderação Curricular - DLR 17/2010/M",I156&gt;=9),AND(H156="Avaliação regular",H156="Ponderação Curricular",L156="SIM"))),"Excelente",
IF(AND(H156&lt;&gt;"Procedimento especial",H156&lt;&gt;"Bom administrativo",I156&gt;=8,M156="SIM",COUNTIF($N$4:N155,"Excelente")+COUNTIF($N$4:N155,"Muito Bom")&lt;Percentis!$J$8),"Muito Bom",
IF(AND(Percentis!$J$8&gt;=B156,I156&gt;=8,M156="SIM",OR(H156&lt;&gt;"Procedimento especial",H156="Bom administrativo")),"Muito Bom",
"Bom"))))))</f>
        <v/>
      </c>
      <c r="O156" s="20"/>
      <c r="Q156" s="22"/>
      <c r="R156" s="22"/>
      <c r="S156" s="22"/>
      <c r="T156" s="22"/>
      <c r="U156" s="22"/>
      <c r="V156" s="22"/>
      <c r="W156" s="22"/>
      <c r="X156" s="22"/>
      <c r="Y156" s="22"/>
      <c r="Z156" s="22"/>
      <c r="AA156" s="22"/>
      <c r="AB156" s="22"/>
      <c r="AC156" s="22"/>
      <c r="AD156" s="22"/>
      <c r="AE156" s="22"/>
      <c r="AF156" s="22"/>
      <c r="AG156" s="22"/>
      <c r="AH156" s="22"/>
      <c r="AI156" s="22"/>
      <c r="AJ156" s="22"/>
    </row>
    <row r="157" spans="2:36" s="21" customFormat="1" ht="26.25" customHeight="1" x14ac:dyDescent="0.3">
      <c r="B157" s="42">
        <v>154</v>
      </c>
      <c r="C157" s="52"/>
      <c r="D157" s="52"/>
      <c r="E157" s="53"/>
      <c r="F157" s="54"/>
      <c r="G157" s="54"/>
      <c r="H157" s="52"/>
      <c r="I157" s="53"/>
      <c r="J157" s="53"/>
      <c r="K157" s="55"/>
      <c r="L157" s="56"/>
      <c r="M157" s="56"/>
      <c r="N157" s="57" t="str">
        <f>IF(I157="","",
IF(AND(Percentis!$I$8&gt;=B157,I157&gt;=9,M157="SIM",L157="SIM",OR(H157="Avaliação Regular",H157="Ponderação curricular")),"Excelente",
IF(AND(Percentis!$I$8&gt;=B157,I157&gt;=9,M157="SIM",H157="Ponderação curricular - DLR 17/2010/M"),"Excelente",
IF(AND(COUNTIF($N$4:N156,"Excelente")&lt;Percentis!$I$8,COUNTIF($N$4:N156,"Excelente")+COUNTIF($N$4:N156,"Muito Bom")&lt;Percentis!$J$8,I157&gt;=PERCENTILE($I$4:$I$153,0.75),OR(L157="SIM",AND(H157="Ponderação Curricular - DLR 17/2010/M",I157&gt;=9),AND(H157="Avaliação regular",H157="Ponderação Curricular",L157="SIM"))),"Excelente",
IF(AND(H157&lt;&gt;"Procedimento especial",H157&lt;&gt;"Bom administrativo",I157&gt;=8,M157="SIM",COUNTIF($N$4:N156,"Excelente")+COUNTIF($N$4:N156,"Muito Bom")&lt;Percentis!$J$8),"Muito Bom",
IF(AND(Percentis!$J$8&gt;=B157,I157&gt;=8,M157="SIM",OR(H157&lt;&gt;"Procedimento especial",H157="Bom administrativo")),"Muito Bom",
"Bom"))))))</f>
        <v/>
      </c>
      <c r="O157" s="20"/>
      <c r="Q157" s="22"/>
      <c r="R157" s="22"/>
      <c r="S157" s="22"/>
      <c r="T157" s="22"/>
      <c r="U157" s="22"/>
      <c r="V157" s="22"/>
      <c r="W157" s="22"/>
      <c r="X157" s="22"/>
      <c r="Y157" s="22"/>
      <c r="Z157" s="22"/>
      <c r="AA157" s="22"/>
      <c r="AB157" s="22"/>
      <c r="AC157" s="22"/>
      <c r="AD157" s="22"/>
      <c r="AE157" s="22"/>
      <c r="AF157" s="22"/>
      <c r="AG157" s="22"/>
      <c r="AH157" s="22"/>
      <c r="AI157" s="22"/>
      <c r="AJ157" s="22"/>
    </row>
    <row r="158" spans="2:36" s="21" customFormat="1" ht="26.25" customHeight="1" x14ac:dyDescent="0.3">
      <c r="B158" s="42">
        <v>155</v>
      </c>
      <c r="C158" s="52"/>
      <c r="D158" s="52"/>
      <c r="E158" s="53"/>
      <c r="F158" s="54"/>
      <c r="G158" s="54"/>
      <c r="H158" s="52"/>
      <c r="I158" s="53"/>
      <c r="J158" s="53"/>
      <c r="K158" s="55"/>
      <c r="L158" s="56"/>
      <c r="M158" s="56"/>
      <c r="N158" s="57" t="str">
        <f>IF(I158="","",
IF(AND(Percentis!$I$8&gt;=B158,I158&gt;=9,M158="SIM",L158="SIM",OR(H158="Avaliação Regular",H158="Ponderação curricular")),"Excelente",
IF(AND(Percentis!$I$8&gt;=B158,I158&gt;=9,M158="SIM",H158="Ponderação curricular - DLR 17/2010/M"),"Excelente",
IF(AND(COUNTIF($N$4:N157,"Excelente")&lt;Percentis!$I$8,COUNTIF($N$4:N157,"Excelente")+COUNTIF($N$4:N157,"Muito Bom")&lt;Percentis!$J$8,I158&gt;=PERCENTILE($I$4:$I$153,0.75),OR(L158="SIM",AND(H158="Ponderação Curricular - DLR 17/2010/M",I158&gt;=9),AND(H158="Avaliação regular",H158="Ponderação Curricular",L158="SIM"))),"Excelente",
IF(AND(H158&lt;&gt;"Procedimento especial",H158&lt;&gt;"Bom administrativo",I158&gt;=8,M158="SIM",COUNTIF($N$4:N157,"Excelente")+COUNTIF($N$4:N157,"Muito Bom")&lt;Percentis!$J$8),"Muito Bom",
IF(AND(Percentis!$J$8&gt;=B158,I158&gt;=8,M158="SIM",OR(H158&lt;&gt;"Procedimento especial",H158="Bom administrativo")),"Muito Bom",
"Bom"))))))</f>
        <v/>
      </c>
      <c r="O158" s="20"/>
      <c r="Q158" s="22"/>
      <c r="R158" s="22"/>
      <c r="S158" s="22"/>
      <c r="T158" s="22"/>
      <c r="U158" s="22"/>
      <c r="V158" s="22"/>
      <c r="W158" s="22"/>
      <c r="X158" s="22"/>
      <c r="Y158" s="22"/>
      <c r="Z158" s="22"/>
      <c r="AA158" s="22"/>
      <c r="AB158" s="22"/>
      <c r="AC158" s="22"/>
      <c r="AD158" s="22"/>
      <c r="AE158" s="22"/>
      <c r="AF158" s="22"/>
      <c r="AG158" s="22"/>
      <c r="AH158" s="22"/>
      <c r="AI158" s="22"/>
      <c r="AJ158" s="22"/>
    </row>
    <row r="159" spans="2:36" s="21" customFormat="1" ht="26.25" customHeight="1" x14ac:dyDescent="0.3">
      <c r="B159" s="42">
        <v>156</v>
      </c>
      <c r="C159" s="52"/>
      <c r="D159" s="52"/>
      <c r="E159" s="53"/>
      <c r="F159" s="54"/>
      <c r="G159" s="54"/>
      <c r="H159" s="52"/>
      <c r="I159" s="53"/>
      <c r="J159" s="53"/>
      <c r="K159" s="55"/>
      <c r="L159" s="56"/>
      <c r="M159" s="56"/>
      <c r="N159" s="57" t="str">
        <f>IF(I159="","",
IF(AND(Percentis!$I$8&gt;=B159,I159&gt;=9,M159="SIM",L159="SIM",OR(H159="Avaliação Regular",H159="Ponderação curricular")),"Excelente",
IF(AND(Percentis!$I$8&gt;=B159,I159&gt;=9,M159="SIM",H159="Ponderação curricular - DLR 17/2010/M"),"Excelente",
IF(AND(COUNTIF($N$4:N158,"Excelente")&lt;Percentis!$I$8,COUNTIF($N$4:N158,"Excelente")+COUNTIF($N$4:N158,"Muito Bom")&lt;Percentis!$J$8,I159&gt;=PERCENTILE($I$4:$I$153,0.75),OR(L159="SIM",AND(H159="Ponderação Curricular - DLR 17/2010/M",I159&gt;=9),AND(H159="Avaliação regular",H159="Ponderação Curricular",L159="SIM"))),"Excelente",
IF(AND(H159&lt;&gt;"Procedimento especial",H159&lt;&gt;"Bom administrativo",I159&gt;=8,M159="SIM",COUNTIF($N$4:N158,"Excelente")+COUNTIF($N$4:N158,"Muito Bom")&lt;Percentis!$J$8),"Muito Bom",
IF(AND(Percentis!$J$8&gt;=B159,I159&gt;=8,M159="SIM",OR(H159&lt;&gt;"Procedimento especial",H159="Bom administrativo")),"Muito Bom",
"Bom"))))))</f>
        <v/>
      </c>
      <c r="O159" s="20"/>
      <c r="Q159" s="22"/>
      <c r="R159" s="22"/>
      <c r="S159" s="22"/>
      <c r="T159" s="22"/>
      <c r="U159" s="22"/>
      <c r="V159" s="22"/>
      <c r="W159" s="22"/>
      <c r="X159" s="22"/>
      <c r="Y159" s="22"/>
      <c r="Z159" s="22"/>
      <c r="AA159" s="22"/>
      <c r="AB159" s="22"/>
      <c r="AC159" s="22"/>
      <c r="AD159" s="22"/>
      <c r="AE159" s="22"/>
      <c r="AF159" s="22"/>
      <c r="AG159" s="22"/>
      <c r="AH159" s="22"/>
      <c r="AI159" s="22"/>
      <c r="AJ159" s="22"/>
    </row>
    <row r="160" spans="2:36" s="21" customFormat="1" ht="26.25" customHeight="1" x14ac:dyDescent="0.3">
      <c r="B160" s="42">
        <v>157</v>
      </c>
      <c r="C160" s="52"/>
      <c r="D160" s="52"/>
      <c r="E160" s="53"/>
      <c r="F160" s="54"/>
      <c r="G160" s="54"/>
      <c r="H160" s="52"/>
      <c r="I160" s="53"/>
      <c r="J160" s="53"/>
      <c r="K160" s="55"/>
      <c r="L160" s="56"/>
      <c r="M160" s="56"/>
      <c r="N160" s="57" t="str">
        <f>IF(I160="","",
IF(AND(Percentis!$I$8&gt;=B160,I160&gt;=9,M160="SIM",L160="SIM",OR(H160="Avaliação Regular",H160="Ponderação curricular")),"Excelente",
IF(AND(Percentis!$I$8&gt;=B160,I160&gt;=9,M160="SIM",H160="Ponderação curricular - DLR 17/2010/M"),"Excelente",
IF(AND(COUNTIF($N$4:N159,"Excelente")&lt;Percentis!$I$8,COUNTIF($N$4:N159,"Excelente")+COUNTIF($N$4:N159,"Muito Bom")&lt;Percentis!$J$8,I160&gt;=PERCENTILE($I$4:$I$153,0.75),OR(L160="SIM",AND(H160="Ponderação Curricular - DLR 17/2010/M",I160&gt;=9),AND(H160="Avaliação regular",H160="Ponderação Curricular",L160="SIM"))),"Excelente",
IF(AND(H160&lt;&gt;"Procedimento especial",H160&lt;&gt;"Bom administrativo",I160&gt;=8,M160="SIM",COUNTIF($N$4:N159,"Excelente")+COUNTIF($N$4:N159,"Muito Bom")&lt;Percentis!$J$8),"Muito Bom",
IF(AND(Percentis!$J$8&gt;=B160,I160&gt;=8,M160="SIM",OR(H160&lt;&gt;"Procedimento especial",H160="Bom administrativo")),"Muito Bom",
"Bom"))))))</f>
        <v/>
      </c>
      <c r="O160" s="20"/>
      <c r="Q160" s="22"/>
      <c r="R160" s="22"/>
      <c r="S160" s="22"/>
      <c r="T160" s="22"/>
      <c r="U160" s="22"/>
      <c r="V160" s="22"/>
      <c r="W160" s="22"/>
      <c r="X160" s="22"/>
      <c r="Y160" s="22"/>
      <c r="Z160" s="22"/>
      <c r="AA160" s="22"/>
      <c r="AB160" s="22"/>
      <c r="AC160" s="22"/>
      <c r="AD160" s="22"/>
      <c r="AE160" s="22"/>
      <c r="AF160" s="22"/>
      <c r="AG160" s="22"/>
      <c r="AH160" s="22"/>
      <c r="AI160" s="22"/>
      <c r="AJ160" s="22"/>
    </row>
    <row r="161" spans="2:36" s="21" customFormat="1" ht="26.25" customHeight="1" x14ac:dyDescent="0.3">
      <c r="B161" s="42">
        <v>158</v>
      </c>
      <c r="C161" s="52"/>
      <c r="D161" s="52"/>
      <c r="E161" s="53"/>
      <c r="F161" s="54"/>
      <c r="G161" s="54"/>
      <c r="H161" s="52"/>
      <c r="I161" s="53"/>
      <c r="J161" s="53"/>
      <c r="K161" s="55"/>
      <c r="L161" s="56"/>
      <c r="M161" s="56"/>
      <c r="N161" s="57" t="str">
        <f>IF(I161="","",
IF(AND(Percentis!$I$8&gt;=B161,I161&gt;=9,M161="SIM",L161="SIM",OR(H161="Avaliação Regular",H161="Ponderação curricular")),"Excelente",
IF(AND(Percentis!$I$8&gt;=B161,I161&gt;=9,M161="SIM",H161="Ponderação curricular - DLR 17/2010/M"),"Excelente",
IF(AND(COUNTIF($N$4:N160,"Excelente")&lt;Percentis!$I$8,COUNTIF($N$4:N160,"Excelente")+COUNTIF($N$4:N160,"Muito Bom")&lt;Percentis!$J$8,I161&gt;=PERCENTILE($I$4:$I$153,0.75),OR(L161="SIM",AND(H161="Ponderação Curricular - DLR 17/2010/M",I161&gt;=9),AND(H161="Avaliação regular",H161="Ponderação Curricular",L161="SIM"))),"Excelente",
IF(AND(H161&lt;&gt;"Procedimento especial",H161&lt;&gt;"Bom administrativo",I161&gt;=8,M161="SIM",COUNTIF($N$4:N160,"Excelente")+COUNTIF($N$4:N160,"Muito Bom")&lt;Percentis!$J$8),"Muito Bom",
IF(AND(Percentis!$J$8&gt;=B161,I161&gt;=8,M161="SIM",OR(H161&lt;&gt;"Procedimento especial",H161="Bom administrativo")),"Muito Bom",
"Bom"))))))</f>
        <v/>
      </c>
      <c r="O161" s="20"/>
      <c r="Q161" s="22"/>
      <c r="R161" s="22"/>
      <c r="S161" s="22"/>
      <c r="T161" s="22"/>
      <c r="U161" s="22"/>
      <c r="V161" s="22"/>
      <c r="W161" s="22"/>
      <c r="X161" s="22"/>
      <c r="Y161" s="22"/>
      <c r="Z161" s="22"/>
      <c r="AA161" s="22"/>
      <c r="AB161" s="22"/>
      <c r="AC161" s="22"/>
      <c r="AD161" s="22"/>
      <c r="AE161" s="22"/>
      <c r="AF161" s="22"/>
      <c r="AG161" s="22"/>
      <c r="AH161" s="22"/>
      <c r="AI161" s="22"/>
      <c r="AJ161" s="22"/>
    </row>
    <row r="162" spans="2:36" s="21" customFormat="1" ht="26.25" customHeight="1" x14ac:dyDescent="0.3">
      <c r="B162" s="42">
        <v>159</v>
      </c>
      <c r="C162" s="52"/>
      <c r="D162" s="52"/>
      <c r="E162" s="53"/>
      <c r="F162" s="54"/>
      <c r="G162" s="54"/>
      <c r="H162" s="52"/>
      <c r="I162" s="53"/>
      <c r="J162" s="53"/>
      <c r="K162" s="55"/>
      <c r="L162" s="56"/>
      <c r="M162" s="56"/>
      <c r="N162" s="57" t="str">
        <f>IF(I162="","",
IF(AND(Percentis!$I$8&gt;=B162,I162&gt;=9,M162="SIM",L162="SIM",OR(H162="Avaliação Regular",H162="Ponderação curricular")),"Excelente",
IF(AND(Percentis!$I$8&gt;=B162,I162&gt;=9,M162="SIM",H162="Ponderação curricular - DLR 17/2010/M"),"Excelente",
IF(AND(COUNTIF($N$4:N161,"Excelente")&lt;Percentis!$I$8,COUNTIF($N$4:N161,"Excelente")+COUNTIF($N$4:N161,"Muito Bom")&lt;Percentis!$J$8,I162&gt;=PERCENTILE($I$4:$I$153,0.75),OR(L162="SIM",AND(H162="Ponderação Curricular - DLR 17/2010/M",I162&gt;=9),AND(H162="Avaliação regular",H162="Ponderação Curricular",L162="SIM"))),"Excelente",
IF(AND(H162&lt;&gt;"Procedimento especial",H162&lt;&gt;"Bom administrativo",I162&gt;=8,M162="SIM",COUNTIF($N$4:N161,"Excelente")+COUNTIF($N$4:N161,"Muito Bom")&lt;Percentis!$J$8),"Muito Bom",
IF(AND(Percentis!$J$8&gt;=B162,I162&gt;=8,M162="SIM",OR(H162&lt;&gt;"Procedimento especial",H162="Bom administrativo")),"Muito Bom",
"Bom"))))))</f>
        <v/>
      </c>
      <c r="O162" s="20"/>
      <c r="Q162" s="22"/>
      <c r="R162" s="22"/>
      <c r="S162" s="22"/>
      <c r="T162" s="22"/>
      <c r="U162" s="22"/>
      <c r="V162" s="22"/>
      <c r="W162" s="22"/>
      <c r="X162" s="22"/>
      <c r="Y162" s="22"/>
      <c r="Z162" s="22"/>
      <c r="AA162" s="22"/>
      <c r="AB162" s="22"/>
      <c r="AC162" s="22"/>
      <c r="AD162" s="22"/>
      <c r="AE162" s="22"/>
      <c r="AF162" s="22"/>
      <c r="AG162" s="22"/>
      <c r="AH162" s="22"/>
      <c r="AI162" s="22"/>
      <c r="AJ162" s="22"/>
    </row>
    <row r="163" spans="2:36" s="21" customFormat="1" ht="26.25" customHeight="1" x14ac:dyDescent="0.3">
      <c r="B163" s="42">
        <v>160</v>
      </c>
      <c r="C163" s="52"/>
      <c r="D163" s="52"/>
      <c r="E163" s="53"/>
      <c r="F163" s="54"/>
      <c r="G163" s="54"/>
      <c r="H163" s="52"/>
      <c r="I163" s="53"/>
      <c r="J163" s="53"/>
      <c r="K163" s="55"/>
      <c r="L163" s="56"/>
      <c r="M163" s="56"/>
      <c r="N163" s="57" t="str">
        <f>IF(I163="","",
IF(AND(Percentis!$I$8&gt;=B163,I163&gt;=9,M163="SIM",L163="SIM",OR(H163="Avaliação Regular",H163="Ponderação curricular")),"Excelente",
IF(AND(Percentis!$I$8&gt;=B163,I163&gt;=9,M163="SIM",H163="Ponderação curricular - DLR 17/2010/M"),"Excelente",
IF(AND(COUNTIF($N$4:N162,"Excelente")&lt;Percentis!$I$8,COUNTIF($N$4:N162,"Excelente")+COUNTIF($N$4:N162,"Muito Bom")&lt;Percentis!$J$8,I163&gt;=PERCENTILE($I$4:$I$153,0.75),OR(L163="SIM",AND(H163="Ponderação Curricular - DLR 17/2010/M",I163&gt;=9),AND(H163="Avaliação regular",H163="Ponderação Curricular",L163="SIM"))),"Excelente",
IF(AND(H163&lt;&gt;"Procedimento especial",H163&lt;&gt;"Bom administrativo",I163&gt;=8,M163="SIM",COUNTIF($N$4:N162,"Excelente")+COUNTIF($N$4:N162,"Muito Bom")&lt;Percentis!$J$8),"Muito Bom",
IF(AND(Percentis!$J$8&gt;=B163,I163&gt;=8,M163="SIM",OR(H163&lt;&gt;"Procedimento especial",H163="Bom administrativo")),"Muito Bom",
"Bom"))))))</f>
        <v/>
      </c>
      <c r="O163" s="20"/>
      <c r="Q163" s="22"/>
      <c r="R163" s="22"/>
      <c r="S163" s="22"/>
      <c r="T163" s="22"/>
      <c r="U163" s="22"/>
      <c r="V163" s="22"/>
      <c r="W163" s="22"/>
      <c r="X163" s="22"/>
      <c r="Y163" s="22"/>
      <c r="Z163" s="22"/>
      <c r="AA163" s="22"/>
      <c r="AB163" s="22"/>
      <c r="AC163" s="22"/>
      <c r="AD163" s="22"/>
      <c r="AE163" s="22"/>
      <c r="AF163" s="22"/>
      <c r="AG163" s="22"/>
      <c r="AH163" s="22"/>
      <c r="AI163" s="22"/>
      <c r="AJ163" s="22"/>
    </row>
    <row r="164" spans="2:36" s="21" customFormat="1" ht="26.25" customHeight="1" x14ac:dyDescent="0.3">
      <c r="B164" s="42">
        <v>161</v>
      </c>
      <c r="C164" s="52"/>
      <c r="D164" s="52"/>
      <c r="E164" s="53"/>
      <c r="F164" s="54"/>
      <c r="G164" s="54"/>
      <c r="H164" s="52"/>
      <c r="I164" s="53"/>
      <c r="J164" s="53"/>
      <c r="K164" s="55"/>
      <c r="L164" s="56"/>
      <c r="M164" s="56"/>
      <c r="N164" s="57" t="str">
        <f>IF(I164="","",
IF(AND(Percentis!$I$8&gt;=B164,I164&gt;=9,M164="SIM",L164="SIM",OR(H164="Avaliação Regular",H164="Ponderação curricular")),"Excelente",
IF(AND(Percentis!$I$8&gt;=B164,I164&gt;=9,M164="SIM",H164="Ponderação curricular - DLR 17/2010/M"),"Excelente",
IF(AND(COUNTIF($N$4:N163,"Excelente")&lt;Percentis!$I$8,COUNTIF($N$4:N163,"Excelente")+COUNTIF($N$4:N163,"Muito Bom")&lt;Percentis!$J$8,I164&gt;=PERCENTILE($I$4:$I$153,0.75),OR(L164="SIM",AND(H164="Ponderação Curricular - DLR 17/2010/M",I164&gt;=9),AND(H164="Avaliação regular",H164="Ponderação Curricular",L164="SIM"))),"Excelente",
IF(AND(H164&lt;&gt;"Procedimento especial",H164&lt;&gt;"Bom administrativo",I164&gt;=8,M164="SIM",COUNTIF($N$4:N163,"Excelente")+COUNTIF($N$4:N163,"Muito Bom")&lt;Percentis!$J$8),"Muito Bom",
IF(AND(Percentis!$J$8&gt;=B164,I164&gt;=8,M164="SIM",OR(H164&lt;&gt;"Procedimento especial",H164="Bom administrativo")),"Muito Bom",
"Bom"))))))</f>
        <v/>
      </c>
      <c r="O164" s="20"/>
      <c r="Q164" s="22"/>
      <c r="R164" s="22"/>
      <c r="S164" s="22"/>
      <c r="T164" s="22"/>
      <c r="U164" s="22"/>
      <c r="V164" s="22"/>
      <c r="W164" s="22"/>
      <c r="X164" s="22"/>
      <c r="Y164" s="22"/>
      <c r="Z164" s="22"/>
      <c r="AA164" s="22"/>
      <c r="AB164" s="22"/>
      <c r="AC164" s="22"/>
      <c r="AD164" s="22"/>
      <c r="AE164" s="22"/>
      <c r="AF164" s="22"/>
      <c r="AG164" s="22"/>
      <c r="AH164" s="22"/>
      <c r="AI164" s="22"/>
      <c r="AJ164" s="22"/>
    </row>
    <row r="165" spans="2:36" s="21" customFormat="1" ht="26.25" customHeight="1" x14ac:dyDescent="0.3">
      <c r="B165" s="42">
        <v>162</v>
      </c>
      <c r="C165" s="52"/>
      <c r="D165" s="52"/>
      <c r="E165" s="53"/>
      <c r="F165" s="54"/>
      <c r="G165" s="54"/>
      <c r="H165" s="52"/>
      <c r="I165" s="53"/>
      <c r="J165" s="53"/>
      <c r="K165" s="55"/>
      <c r="L165" s="56"/>
      <c r="M165" s="56"/>
      <c r="N165" s="57" t="str">
        <f>IF(I165="","",
IF(AND(Percentis!$I$8&gt;=B165,I165&gt;=9,M165="SIM",L165="SIM",OR(H165="Avaliação Regular",H165="Ponderação curricular")),"Excelente",
IF(AND(Percentis!$I$8&gt;=B165,I165&gt;=9,M165="SIM",H165="Ponderação curricular - DLR 17/2010/M"),"Excelente",
IF(AND(COUNTIF($N$4:N164,"Excelente")&lt;Percentis!$I$8,COUNTIF($N$4:N164,"Excelente")+COUNTIF($N$4:N164,"Muito Bom")&lt;Percentis!$J$8,I165&gt;=PERCENTILE($I$4:$I$153,0.75),OR(L165="SIM",AND(H165="Ponderação Curricular - DLR 17/2010/M",I165&gt;=9),AND(H165="Avaliação regular",H165="Ponderação Curricular",L165="SIM"))),"Excelente",
IF(AND(H165&lt;&gt;"Procedimento especial",H165&lt;&gt;"Bom administrativo",I165&gt;=8,M165="SIM",COUNTIF($N$4:N164,"Excelente")+COUNTIF($N$4:N164,"Muito Bom")&lt;Percentis!$J$8),"Muito Bom",
IF(AND(Percentis!$J$8&gt;=B165,I165&gt;=8,M165="SIM",OR(H165&lt;&gt;"Procedimento especial",H165="Bom administrativo")),"Muito Bom",
"Bom"))))))</f>
        <v/>
      </c>
      <c r="O165" s="20"/>
      <c r="Q165" s="22"/>
      <c r="R165" s="22"/>
      <c r="S165" s="22"/>
      <c r="T165" s="22"/>
      <c r="U165" s="22"/>
      <c r="V165" s="22"/>
      <c r="W165" s="22"/>
      <c r="X165" s="22"/>
      <c r="Y165" s="22"/>
      <c r="Z165" s="22"/>
      <c r="AA165" s="22"/>
      <c r="AB165" s="22"/>
      <c r="AC165" s="22"/>
      <c r="AD165" s="22"/>
      <c r="AE165" s="22"/>
      <c r="AF165" s="22"/>
      <c r="AG165" s="22"/>
      <c r="AH165" s="22"/>
      <c r="AI165" s="22"/>
      <c r="AJ165" s="22"/>
    </row>
    <row r="166" spans="2:36" s="21" customFormat="1" ht="26.25" customHeight="1" x14ac:dyDescent="0.3">
      <c r="B166" s="42">
        <v>163</v>
      </c>
      <c r="C166" s="52"/>
      <c r="D166" s="52"/>
      <c r="E166" s="53"/>
      <c r="F166" s="54"/>
      <c r="G166" s="54"/>
      <c r="H166" s="52"/>
      <c r="I166" s="53"/>
      <c r="J166" s="53"/>
      <c r="K166" s="55"/>
      <c r="L166" s="56"/>
      <c r="M166" s="56"/>
      <c r="N166" s="57" t="str">
        <f>IF(I166="","",
IF(AND(Percentis!$I$8&gt;=B166,I166&gt;=9,M166="SIM",L166="SIM",OR(H166="Avaliação Regular",H166="Ponderação curricular")),"Excelente",
IF(AND(Percentis!$I$8&gt;=B166,I166&gt;=9,M166="SIM",H166="Ponderação curricular - DLR 17/2010/M"),"Excelente",
IF(AND(COUNTIF($N$4:N165,"Excelente")&lt;Percentis!$I$8,COUNTIF($N$4:N165,"Excelente")+COUNTIF($N$4:N165,"Muito Bom")&lt;Percentis!$J$8,I166&gt;=PERCENTILE($I$4:$I$153,0.75),OR(L166="SIM",AND(H166="Ponderação Curricular - DLR 17/2010/M",I166&gt;=9),AND(H166="Avaliação regular",H166="Ponderação Curricular",L166="SIM"))),"Excelente",
IF(AND(H166&lt;&gt;"Procedimento especial",H166&lt;&gt;"Bom administrativo",I166&gt;=8,M166="SIM",COUNTIF($N$4:N165,"Excelente")+COUNTIF($N$4:N165,"Muito Bom")&lt;Percentis!$J$8),"Muito Bom",
IF(AND(Percentis!$J$8&gt;=B166,I166&gt;=8,M166="SIM",OR(H166&lt;&gt;"Procedimento especial",H166="Bom administrativo")),"Muito Bom",
"Bom"))))))</f>
        <v/>
      </c>
      <c r="O166" s="20"/>
      <c r="Q166" s="22"/>
      <c r="R166" s="22"/>
      <c r="S166" s="22"/>
      <c r="T166" s="22"/>
      <c r="U166" s="22"/>
      <c r="V166" s="22"/>
      <c r="W166" s="22"/>
      <c r="X166" s="22"/>
      <c r="Y166" s="22"/>
      <c r="Z166" s="22"/>
      <c r="AA166" s="22"/>
      <c r="AB166" s="22"/>
      <c r="AC166" s="22"/>
      <c r="AD166" s="22"/>
      <c r="AE166" s="22"/>
      <c r="AF166" s="22"/>
      <c r="AG166" s="22"/>
      <c r="AH166" s="22"/>
      <c r="AI166" s="22"/>
      <c r="AJ166" s="22"/>
    </row>
    <row r="167" spans="2:36" s="21" customFormat="1" ht="26.25" customHeight="1" x14ac:dyDescent="0.3">
      <c r="B167" s="42">
        <v>164</v>
      </c>
      <c r="C167" s="52"/>
      <c r="D167" s="52"/>
      <c r="E167" s="53"/>
      <c r="F167" s="54"/>
      <c r="G167" s="54"/>
      <c r="H167" s="52"/>
      <c r="I167" s="53"/>
      <c r="J167" s="53"/>
      <c r="K167" s="55"/>
      <c r="L167" s="56"/>
      <c r="M167" s="56"/>
      <c r="N167" s="57" t="str">
        <f>IF(I167="","",
IF(AND(Percentis!$I$8&gt;=B167,I167&gt;=9,M167="SIM",L167="SIM",OR(H167="Avaliação Regular",H167="Ponderação curricular")),"Excelente",
IF(AND(Percentis!$I$8&gt;=B167,I167&gt;=9,M167="SIM",H167="Ponderação curricular - DLR 17/2010/M"),"Excelente",
IF(AND(COUNTIF($N$4:N166,"Excelente")&lt;Percentis!$I$8,COUNTIF($N$4:N166,"Excelente")+COUNTIF($N$4:N166,"Muito Bom")&lt;Percentis!$J$8,I167&gt;=PERCENTILE($I$4:$I$153,0.75),OR(L167="SIM",AND(H167="Ponderação Curricular - DLR 17/2010/M",I167&gt;=9),AND(H167="Avaliação regular",H167="Ponderação Curricular",L167="SIM"))),"Excelente",
IF(AND(H167&lt;&gt;"Procedimento especial",H167&lt;&gt;"Bom administrativo",I167&gt;=8,M167="SIM",COUNTIF($N$4:N166,"Excelente")+COUNTIF($N$4:N166,"Muito Bom")&lt;Percentis!$J$8),"Muito Bom",
IF(AND(Percentis!$J$8&gt;=B167,I167&gt;=8,M167="SIM",OR(H167&lt;&gt;"Procedimento especial",H167="Bom administrativo")),"Muito Bom",
"Bom"))))))</f>
        <v/>
      </c>
      <c r="O167" s="20"/>
      <c r="Q167" s="22"/>
      <c r="R167" s="22"/>
      <c r="S167" s="22"/>
      <c r="T167" s="22"/>
      <c r="U167" s="22"/>
      <c r="V167" s="22"/>
      <c r="W167" s="22"/>
      <c r="X167" s="22"/>
      <c r="Y167" s="22"/>
      <c r="Z167" s="22"/>
      <c r="AA167" s="22"/>
      <c r="AB167" s="22"/>
      <c r="AC167" s="22"/>
      <c r="AD167" s="22"/>
      <c r="AE167" s="22"/>
      <c r="AF167" s="22"/>
      <c r="AG167" s="22"/>
      <c r="AH167" s="22"/>
      <c r="AI167" s="22"/>
      <c r="AJ167" s="22"/>
    </row>
    <row r="168" spans="2:36" s="21" customFormat="1" ht="26.25" customHeight="1" x14ac:dyDescent="0.3">
      <c r="B168" s="42">
        <v>165</v>
      </c>
      <c r="C168" s="52"/>
      <c r="D168" s="52"/>
      <c r="E168" s="53"/>
      <c r="F168" s="54"/>
      <c r="G168" s="54"/>
      <c r="H168" s="52"/>
      <c r="I168" s="53"/>
      <c r="J168" s="53"/>
      <c r="K168" s="55"/>
      <c r="L168" s="56"/>
      <c r="M168" s="56"/>
      <c r="N168" s="57" t="str">
        <f>IF(I168="","",
IF(AND(Percentis!$I$8&gt;=B168,I168&gt;=9,M168="SIM",L168="SIM",OR(H168="Avaliação Regular",H168="Ponderação curricular")),"Excelente",
IF(AND(Percentis!$I$8&gt;=B168,I168&gt;=9,M168="SIM",H168="Ponderação curricular - DLR 17/2010/M"),"Excelente",
IF(AND(COUNTIF($N$4:N167,"Excelente")&lt;Percentis!$I$8,COUNTIF($N$4:N167,"Excelente")+COUNTIF($N$4:N167,"Muito Bom")&lt;Percentis!$J$8,I168&gt;=PERCENTILE($I$4:$I$153,0.75),OR(L168="SIM",AND(H168="Ponderação Curricular - DLR 17/2010/M",I168&gt;=9),AND(H168="Avaliação regular",H168="Ponderação Curricular",L168="SIM"))),"Excelente",
IF(AND(H168&lt;&gt;"Procedimento especial",H168&lt;&gt;"Bom administrativo",I168&gt;=8,M168="SIM",COUNTIF($N$4:N167,"Excelente")+COUNTIF($N$4:N167,"Muito Bom")&lt;Percentis!$J$8),"Muito Bom",
IF(AND(Percentis!$J$8&gt;=B168,I168&gt;=8,M168="SIM",OR(H168&lt;&gt;"Procedimento especial",H168="Bom administrativo")),"Muito Bom",
"Bom"))))))</f>
        <v/>
      </c>
      <c r="O168" s="20"/>
      <c r="Q168" s="22"/>
      <c r="R168" s="22"/>
      <c r="S168" s="22"/>
      <c r="T168" s="22"/>
      <c r="U168" s="22"/>
      <c r="V168" s="22"/>
      <c r="W168" s="22"/>
      <c r="X168" s="22"/>
      <c r="Y168" s="22"/>
      <c r="Z168" s="22"/>
      <c r="AA168" s="22"/>
      <c r="AB168" s="22"/>
      <c r="AC168" s="22"/>
      <c r="AD168" s="22"/>
      <c r="AE168" s="22"/>
      <c r="AF168" s="22"/>
      <c r="AG168" s="22"/>
      <c r="AH168" s="22"/>
      <c r="AI168" s="22"/>
      <c r="AJ168" s="22"/>
    </row>
    <row r="169" spans="2:36" s="21" customFormat="1" ht="26.25" customHeight="1" x14ac:dyDescent="0.3">
      <c r="B169" s="42">
        <v>166</v>
      </c>
      <c r="C169" s="52"/>
      <c r="D169" s="52"/>
      <c r="E169" s="53"/>
      <c r="F169" s="54"/>
      <c r="G169" s="54"/>
      <c r="H169" s="52"/>
      <c r="I169" s="53"/>
      <c r="J169" s="53"/>
      <c r="K169" s="55"/>
      <c r="L169" s="56"/>
      <c r="M169" s="56"/>
      <c r="N169" s="57" t="str">
        <f>IF(I169="","",
IF(AND(Percentis!$I$8&gt;=B169,I169&gt;=9,M169="SIM",L169="SIM",OR(H169="Avaliação Regular",H169="Ponderação curricular")),"Excelente",
IF(AND(Percentis!$I$8&gt;=B169,I169&gt;=9,M169="SIM",H169="Ponderação curricular - DLR 17/2010/M"),"Excelente",
IF(AND(COUNTIF($N$4:N168,"Excelente")&lt;Percentis!$I$8,COUNTIF($N$4:N168,"Excelente")+COUNTIF($N$4:N168,"Muito Bom")&lt;Percentis!$J$8,I169&gt;=PERCENTILE($I$4:$I$153,0.75),OR(L169="SIM",AND(H169="Ponderação Curricular - DLR 17/2010/M",I169&gt;=9),AND(H169="Avaliação regular",H169="Ponderação Curricular",L169="SIM"))),"Excelente",
IF(AND(H169&lt;&gt;"Procedimento especial",H169&lt;&gt;"Bom administrativo",I169&gt;=8,M169="SIM",COUNTIF($N$4:N168,"Excelente")+COUNTIF($N$4:N168,"Muito Bom")&lt;Percentis!$J$8),"Muito Bom",
IF(AND(Percentis!$J$8&gt;=B169,I169&gt;=8,M169="SIM",OR(H169&lt;&gt;"Procedimento especial",H169="Bom administrativo")),"Muito Bom",
"Bom"))))))</f>
        <v/>
      </c>
      <c r="O169" s="20"/>
      <c r="Q169" s="22"/>
      <c r="R169" s="22"/>
      <c r="S169" s="22"/>
      <c r="T169" s="22"/>
      <c r="U169" s="22"/>
      <c r="V169" s="22"/>
      <c r="W169" s="22"/>
      <c r="X169" s="22"/>
      <c r="Y169" s="22"/>
      <c r="Z169" s="22"/>
      <c r="AA169" s="22"/>
      <c r="AB169" s="22"/>
      <c r="AC169" s="22"/>
      <c r="AD169" s="22"/>
      <c r="AE169" s="22"/>
      <c r="AF169" s="22"/>
      <c r="AG169" s="22"/>
      <c r="AH169" s="22"/>
      <c r="AI169" s="22"/>
      <c r="AJ169" s="22"/>
    </row>
    <row r="170" spans="2:36" s="21" customFormat="1" ht="26.25" customHeight="1" x14ac:dyDescent="0.3">
      <c r="B170" s="42">
        <v>167</v>
      </c>
      <c r="C170" s="52"/>
      <c r="D170" s="52"/>
      <c r="E170" s="53"/>
      <c r="F170" s="54"/>
      <c r="G170" s="54"/>
      <c r="H170" s="52"/>
      <c r="I170" s="53"/>
      <c r="J170" s="53"/>
      <c r="K170" s="55"/>
      <c r="L170" s="56"/>
      <c r="M170" s="56"/>
      <c r="N170" s="57" t="str">
        <f>IF(I170="","",
IF(AND(Percentis!$I$8&gt;=B170,I170&gt;=9,M170="SIM",L170="SIM",OR(H170="Avaliação Regular",H170="Ponderação curricular")),"Excelente",
IF(AND(Percentis!$I$8&gt;=B170,I170&gt;=9,M170="SIM",H170="Ponderação curricular - DLR 17/2010/M"),"Excelente",
IF(AND(COUNTIF($N$4:N169,"Excelente")&lt;Percentis!$I$8,COUNTIF($N$4:N169,"Excelente")+COUNTIF($N$4:N169,"Muito Bom")&lt;Percentis!$J$8,I170&gt;=PERCENTILE($I$4:$I$153,0.75),OR(L170="SIM",AND(H170="Ponderação Curricular - DLR 17/2010/M",I170&gt;=9),AND(H170="Avaliação regular",H170="Ponderação Curricular",L170="SIM"))),"Excelente",
IF(AND(H170&lt;&gt;"Procedimento especial",H170&lt;&gt;"Bom administrativo",I170&gt;=8,M170="SIM",COUNTIF($N$4:N169,"Excelente")+COUNTIF($N$4:N169,"Muito Bom")&lt;Percentis!$J$8),"Muito Bom",
IF(AND(Percentis!$J$8&gt;=B170,I170&gt;=8,M170="SIM",OR(H170&lt;&gt;"Procedimento especial",H170="Bom administrativo")),"Muito Bom",
"Bom"))))))</f>
        <v/>
      </c>
      <c r="O170" s="20"/>
      <c r="Q170" s="22"/>
      <c r="R170" s="22"/>
      <c r="S170" s="22"/>
      <c r="T170" s="22"/>
      <c r="U170" s="22"/>
      <c r="V170" s="22"/>
      <c r="W170" s="22"/>
      <c r="X170" s="22"/>
      <c r="Y170" s="22"/>
      <c r="Z170" s="22"/>
      <c r="AA170" s="22"/>
      <c r="AB170" s="22"/>
      <c r="AC170" s="22"/>
      <c r="AD170" s="22"/>
      <c r="AE170" s="22"/>
      <c r="AF170" s="22"/>
      <c r="AG170" s="22"/>
      <c r="AH170" s="22"/>
      <c r="AI170" s="22"/>
      <c r="AJ170" s="22"/>
    </row>
    <row r="171" spans="2:36" s="21" customFormat="1" ht="26.25" customHeight="1" x14ac:dyDescent="0.3">
      <c r="B171" s="42">
        <v>168</v>
      </c>
      <c r="C171" s="52"/>
      <c r="D171" s="52"/>
      <c r="E171" s="53"/>
      <c r="F171" s="54"/>
      <c r="G171" s="54"/>
      <c r="H171" s="52"/>
      <c r="I171" s="53"/>
      <c r="J171" s="53"/>
      <c r="K171" s="55"/>
      <c r="L171" s="56"/>
      <c r="M171" s="56"/>
      <c r="N171" s="57" t="str">
        <f>IF(I171="","",
IF(AND(Percentis!$I$8&gt;=B171,I171&gt;=9,M171="SIM",L171="SIM",OR(H171="Avaliação Regular",H171="Ponderação curricular")),"Excelente",
IF(AND(Percentis!$I$8&gt;=B171,I171&gt;=9,M171="SIM",H171="Ponderação curricular - DLR 17/2010/M"),"Excelente",
IF(AND(COUNTIF($N$4:N170,"Excelente")&lt;Percentis!$I$8,COUNTIF($N$4:N170,"Excelente")+COUNTIF($N$4:N170,"Muito Bom")&lt;Percentis!$J$8,I171&gt;=PERCENTILE($I$4:$I$153,0.75),OR(L171="SIM",AND(H171="Ponderação Curricular - DLR 17/2010/M",I171&gt;=9),AND(H171="Avaliação regular",H171="Ponderação Curricular",L171="SIM"))),"Excelente",
IF(AND(H171&lt;&gt;"Procedimento especial",H171&lt;&gt;"Bom administrativo",I171&gt;=8,M171="SIM",COUNTIF($N$4:N170,"Excelente")+COUNTIF($N$4:N170,"Muito Bom")&lt;Percentis!$J$8),"Muito Bom",
IF(AND(Percentis!$J$8&gt;=B171,I171&gt;=8,M171="SIM",OR(H171&lt;&gt;"Procedimento especial",H171="Bom administrativo")),"Muito Bom",
"Bom"))))))</f>
        <v/>
      </c>
      <c r="O171" s="20"/>
      <c r="Q171" s="22"/>
      <c r="R171" s="22"/>
      <c r="S171" s="22"/>
      <c r="T171" s="22"/>
      <c r="U171" s="22"/>
      <c r="V171" s="22"/>
      <c r="W171" s="22"/>
      <c r="X171" s="22"/>
      <c r="Y171" s="22"/>
      <c r="Z171" s="22"/>
      <c r="AA171" s="22"/>
      <c r="AB171" s="22"/>
      <c r="AC171" s="22"/>
      <c r="AD171" s="22"/>
      <c r="AE171" s="22"/>
      <c r="AF171" s="22"/>
      <c r="AG171" s="22"/>
      <c r="AH171" s="22"/>
      <c r="AI171" s="22"/>
      <c r="AJ171" s="22"/>
    </row>
    <row r="172" spans="2:36" s="21" customFormat="1" ht="26.25" customHeight="1" x14ac:dyDescent="0.3">
      <c r="B172" s="42">
        <v>169</v>
      </c>
      <c r="C172" s="52"/>
      <c r="D172" s="52"/>
      <c r="E172" s="53"/>
      <c r="F172" s="54"/>
      <c r="G172" s="54"/>
      <c r="H172" s="52"/>
      <c r="I172" s="53"/>
      <c r="J172" s="53"/>
      <c r="K172" s="55"/>
      <c r="L172" s="56"/>
      <c r="M172" s="56"/>
      <c r="N172" s="57" t="str">
        <f>IF(I172="","",
IF(AND(Percentis!$I$8&gt;=B172,I172&gt;=9,M172="SIM",L172="SIM",OR(H172="Avaliação Regular",H172="Ponderação curricular")),"Excelente",
IF(AND(Percentis!$I$8&gt;=B172,I172&gt;=9,M172="SIM",H172="Ponderação curricular - DLR 17/2010/M"),"Excelente",
IF(AND(COUNTIF($N$4:N171,"Excelente")&lt;Percentis!$I$8,COUNTIF($N$4:N171,"Excelente")+COUNTIF($N$4:N171,"Muito Bom")&lt;Percentis!$J$8,I172&gt;=PERCENTILE($I$4:$I$153,0.75),OR(L172="SIM",AND(H172="Ponderação Curricular - DLR 17/2010/M",I172&gt;=9),AND(H172="Avaliação regular",H172="Ponderação Curricular",L172="SIM"))),"Excelente",
IF(AND(H172&lt;&gt;"Procedimento especial",H172&lt;&gt;"Bom administrativo",I172&gt;=8,M172="SIM",COUNTIF($N$4:N171,"Excelente")+COUNTIF($N$4:N171,"Muito Bom")&lt;Percentis!$J$8),"Muito Bom",
IF(AND(Percentis!$J$8&gt;=B172,I172&gt;=8,M172="SIM",OR(H172&lt;&gt;"Procedimento especial",H172="Bom administrativo")),"Muito Bom",
"Bom"))))))</f>
        <v/>
      </c>
      <c r="O172" s="20"/>
      <c r="Q172" s="22"/>
      <c r="R172" s="22"/>
      <c r="S172" s="22"/>
      <c r="T172" s="22"/>
      <c r="U172" s="22"/>
      <c r="V172" s="22"/>
      <c r="W172" s="22"/>
      <c r="X172" s="22"/>
      <c r="Y172" s="22"/>
      <c r="Z172" s="22"/>
      <c r="AA172" s="22"/>
      <c r="AB172" s="22"/>
      <c r="AC172" s="22"/>
      <c r="AD172" s="22"/>
      <c r="AE172" s="22"/>
      <c r="AF172" s="22"/>
      <c r="AG172" s="22"/>
      <c r="AH172" s="22"/>
      <c r="AI172" s="22"/>
      <c r="AJ172" s="22"/>
    </row>
    <row r="173" spans="2:36" s="21" customFormat="1" ht="26.25" customHeight="1" x14ac:dyDescent="0.3">
      <c r="B173" s="42">
        <v>170</v>
      </c>
      <c r="C173" s="52"/>
      <c r="D173" s="52"/>
      <c r="E173" s="53"/>
      <c r="F173" s="54"/>
      <c r="G173" s="54"/>
      <c r="H173" s="52"/>
      <c r="I173" s="53"/>
      <c r="J173" s="53"/>
      <c r="K173" s="55"/>
      <c r="L173" s="56"/>
      <c r="M173" s="56"/>
      <c r="N173" s="57" t="str">
        <f>IF(I173="","",
IF(AND(Percentis!$I$8&gt;=B173,I173&gt;=9,M173="SIM",L173="SIM",OR(H173="Avaliação Regular",H173="Ponderação curricular")),"Excelente",
IF(AND(Percentis!$I$8&gt;=B173,I173&gt;=9,M173="SIM",H173="Ponderação curricular - DLR 17/2010/M"),"Excelente",
IF(AND(COUNTIF($N$4:N172,"Excelente")&lt;Percentis!$I$8,COUNTIF($N$4:N172,"Excelente")+COUNTIF($N$4:N172,"Muito Bom")&lt;Percentis!$J$8,I173&gt;=PERCENTILE($I$4:$I$153,0.75),OR(L173="SIM",AND(H173="Ponderação Curricular - DLR 17/2010/M",I173&gt;=9),AND(H173="Avaliação regular",H173="Ponderação Curricular",L173="SIM"))),"Excelente",
IF(AND(H173&lt;&gt;"Procedimento especial",H173&lt;&gt;"Bom administrativo",I173&gt;=8,M173="SIM",COUNTIF($N$4:N172,"Excelente")+COUNTIF($N$4:N172,"Muito Bom")&lt;Percentis!$J$8),"Muito Bom",
IF(AND(Percentis!$J$8&gt;=B173,I173&gt;=8,M173="SIM",OR(H173&lt;&gt;"Procedimento especial",H173="Bom administrativo")),"Muito Bom",
"Bom"))))))</f>
        <v/>
      </c>
      <c r="O173" s="20"/>
      <c r="Q173" s="22"/>
      <c r="R173" s="22"/>
      <c r="S173" s="22"/>
      <c r="T173" s="22"/>
      <c r="U173" s="22"/>
      <c r="V173" s="22"/>
      <c r="W173" s="22"/>
      <c r="X173" s="22"/>
      <c r="Y173" s="22"/>
      <c r="Z173" s="22"/>
      <c r="AA173" s="22"/>
      <c r="AB173" s="22"/>
      <c r="AC173" s="22"/>
      <c r="AD173" s="22"/>
      <c r="AE173" s="22"/>
      <c r="AF173" s="22"/>
      <c r="AG173" s="22"/>
      <c r="AH173" s="22"/>
      <c r="AI173" s="22"/>
      <c r="AJ173" s="22"/>
    </row>
    <row r="174" spans="2:36" s="21" customFormat="1" ht="26.25" customHeight="1" x14ac:dyDescent="0.3">
      <c r="B174" s="42">
        <v>171</v>
      </c>
      <c r="C174" s="52"/>
      <c r="D174" s="52"/>
      <c r="E174" s="53"/>
      <c r="F174" s="54"/>
      <c r="G174" s="54"/>
      <c r="H174" s="52"/>
      <c r="I174" s="53"/>
      <c r="J174" s="53"/>
      <c r="K174" s="55"/>
      <c r="L174" s="56"/>
      <c r="M174" s="56"/>
      <c r="N174" s="57" t="str">
        <f>IF(I174="","",
IF(AND(Percentis!$I$8&gt;=B174,I174&gt;=9,M174="SIM",L174="SIM",OR(H174="Avaliação Regular",H174="Ponderação curricular")),"Excelente",
IF(AND(Percentis!$I$8&gt;=B174,I174&gt;=9,M174="SIM",H174="Ponderação curricular - DLR 17/2010/M"),"Excelente",
IF(AND(COUNTIF($N$4:N173,"Excelente")&lt;Percentis!$I$8,COUNTIF($N$4:N173,"Excelente")+COUNTIF($N$4:N173,"Muito Bom")&lt;Percentis!$J$8,I174&gt;=PERCENTILE($I$4:$I$153,0.75),OR(L174="SIM",AND(H174="Ponderação Curricular - DLR 17/2010/M",I174&gt;=9),AND(H174="Avaliação regular",H174="Ponderação Curricular",L174="SIM"))),"Excelente",
IF(AND(H174&lt;&gt;"Procedimento especial",H174&lt;&gt;"Bom administrativo",I174&gt;=8,M174="SIM",COUNTIF($N$4:N173,"Excelente")+COUNTIF($N$4:N173,"Muito Bom")&lt;Percentis!$J$8),"Muito Bom",
IF(AND(Percentis!$J$8&gt;=B174,I174&gt;=8,M174="SIM",OR(H174&lt;&gt;"Procedimento especial",H174="Bom administrativo")),"Muito Bom",
"Bom"))))))</f>
        <v/>
      </c>
      <c r="O174" s="20"/>
      <c r="Q174" s="22"/>
      <c r="R174" s="22"/>
      <c r="S174" s="22"/>
      <c r="T174" s="22"/>
      <c r="U174" s="22"/>
      <c r="V174" s="22"/>
      <c r="W174" s="22"/>
      <c r="X174" s="22"/>
      <c r="Y174" s="22"/>
      <c r="Z174" s="22"/>
      <c r="AA174" s="22"/>
      <c r="AB174" s="22"/>
      <c r="AC174" s="22"/>
      <c r="AD174" s="22"/>
      <c r="AE174" s="22"/>
      <c r="AF174" s="22"/>
      <c r="AG174" s="22"/>
      <c r="AH174" s="22"/>
      <c r="AI174" s="22"/>
      <c r="AJ174" s="22"/>
    </row>
    <row r="175" spans="2:36" s="21" customFormat="1" ht="26.25" customHeight="1" x14ac:dyDescent="0.3">
      <c r="B175" s="42">
        <v>172</v>
      </c>
      <c r="C175" s="52"/>
      <c r="D175" s="52"/>
      <c r="E175" s="53"/>
      <c r="F175" s="54"/>
      <c r="G175" s="54"/>
      <c r="H175" s="52"/>
      <c r="I175" s="53"/>
      <c r="J175" s="53"/>
      <c r="K175" s="55"/>
      <c r="L175" s="56"/>
      <c r="M175" s="56"/>
      <c r="N175" s="57" t="str">
        <f>IF(I175="","",
IF(AND(Percentis!$I$8&gt;=B175,I175&gt;=9,M175="SIM",L175="SIM",OR(H175="Avaliação Regular",H175="Ponderação curricular")),"Excelente",
IF(AND(Percentis!$I$8&gt;=B175,I175&gt;=9,M175="SIM",H175="Ponderação curricular - DLR 17/2010/M"),"Excelente",
IF(AND(COUNTIF($N$4:N174,"Excelente")&lt;Percentis!$I$8,COUNTIF($N$4:N174,"Excelente")+COUNTIF($N$4:N174,"Muito Bom")&lt;Percentis!$J$8,I175&gt;=PERCENTILE($I$4:$I$153,0.75),OR(L175="SIM",AND(H175="Ponderação Curricular - DLR 17/2010/M",I175&gt;=9),AND(H175="Avaliação regular",H175="Ponderação Curricular",L175="SIM"))),"Excelente",
IF(AND(H175&lt;&gt;"Procedimento especial",H175&lt;&gt;"Bom administrativo",I175&gt;=8,M175="SIM",COUNTIF($N$4:N174,"Excelente")+COUNTIF($N$4:N174,"Muito Bom")&lt;Percentis!$J$8),"Muito Bom",
IF(AND(Percentis!$J$8&gt;=B175,I175&gt;=8,M175="SIM",OR(H175&lt;&gt;"Procedimento especial",H175="Bom administrativo")),"Muito Bom",
"Bom"))))))</f>
        <v/>
      </c>
      <c r="O175" s="20"/>
      <c r="Q175" s="22"/>
      <c r="R175" s="22"/>
      <c r="S175" s="22"/>
      <c r="T175" s="22"/>
      <c r="U175" s="22"/>
      <c r="V175" s="22"/>
      <c r="W175" s="22"/>
      <c r="X175" s="22"/>
      <c r="Y175" s="22"/>
      <c r="Z175" s="22"/>
      <c r="AA175" s="22"/>
      <c r="AB175" s="22"/>
      <c r="AC175" s="22"/>
      <c r="AD175" s="22"/>
      <c r="AE175" s="22"/>
      <c r="AF175" s="22"/>
      <c r="AG175" s="22"/>
      <c r="AH175" s="22"/>
      <c r="AI175" s="22"/>
      <c r="AJ175" s="22"/>
    </row>
    <row r="176" spans="2:36" s="21" customFormat="1" ht="26.25" customHeight="1" x14ac:dyDescent="0.3">
      <c r="B176" s="42">
        <v>173</v>
      </c>
      <c r="C176" s="52"/>
      <c r="D176" s="52"/>
      <c r="E176" s="53"/>
      <c r="F176" s="54"/>
      <c r="G176" s="54"/>
      <c r="H176" s="52"/>
      <c r="I176" s="53"/>
      <c r="J176" s="53"/>
      <c r="K176" s="55"/>
      <c r="L176" s="56"/>
      <c r="M176" s="56"/>
      <c r="N176" s="57" t="str">
        <f>IF(I176="","",
IF(AND(Percentis!$I$8&gt;=B176,I176&gt;=9,M176="SIM",L176="SIM",OR(H176="Avaliação Regular",H176="Ponderação curricular")),"Excelente",
IF(AND(Percentis!$I$8&gt;=B176,I176&gt;=9,M176="SIM",H176="Ponderação curricular - DLR 17/2010/M"),"Excelente",
IF(AND(COUNTIF($N$4:N175,"Excelente")&lt;Percentis!$I$8,COUNTIF($N$4:N175,"Excelente")+COUNTIF($N$4:N175,"Muito Bom")&lt;Percentis!$J$8,I176&gt;=PERCENTILE($I$4:$I$153,0.75),OR(L176="SIM",AND(H176="Ponderação Curricular - DLR 17/2010/M",I176&gt;=9),AND(H176="Avaliação regular",H176="Ponderação Curricular",L176="SIM"))),"Excelente",
IF(AND(H176&lt;&gt;"Procedimento especial",H176&lt;&gt;"Bom administrativo",I176&gt;=8,M176="SIM",COUNTIF($N$4:N175,"Excelente")+COUNTIF($N$4:N175,"Muito Bom")&lt;Percentis!$J$8),"Muito Bom",
IF(AND(Percentis!$J$8&gt;=B176,I176&gt;=8,M176="SIM",OR(H176&lt;&gt;"Procedimento especial",H176="Bom administrativo")),"Muito Bom",
"Bom"))))))</f>
        <v/>
      </c>
      <c r="O176" s="20"/>
      <c r="Q176" s="22"/>
      <c r="R176" s="22"/>
      <c r="S176" s="22"/>
      <c r="T176" s="22"/>
      <c r="U176" s="22"/>
      <c r="V176" s="22"/>
      <c r="W176" s="22"/>
      <c r="X176" s="22"/>
      <c r="Y176" s="22"/>
      <c r="Z176" s="22"/>
      <c r="AA176" s="22"/>
      <c r="AB176" s="22"/>
      <c r="AC176" s="22"/>
      <c r="AD176" s="22"/>
      <c r="AE176" s="22"/>
      <c r="AF176" s="22"/>
      <c r="AG176" s="22"/>
      <c r="AH176" s="22"/>
      <c r="AI176" s="22"/>
      <c r="AJ176" s="22"/>
    </row>
    <row r="177" spans="2:36" s="21" customFormat="1" ht="26.25" customHeight="1" x14ac:dyDescent="0.3">
      <c r="B177" s="42">
        <v>174</v>
      </c>
      <c r="C177" s="52"/>
      <c r="D177" s="52"/>
      <c r="E177" s="53"/>
      <c r="F177" s="54"/>
      <c r="G177" s="54"/>
      <c r="H177" s="52"/>
      <c r="I177" s="53"/>
      <c r="J177" s="53"/>
      <c r="K177" s="55"/>
      <c r="L177" s="56"/>
      <c r="M177" s="56"/>
      <c r="N177" s="57" t="str">
        <f>IF(I177="","",
IF(AND(Percentis!$I$8&gt;=B177,I177&gt;=9,M177="SIM",L177="SIM",OR(H177="Avaliação Regular",H177="Ponderação curricular")),"Excelente",
IF(AND(Percentis!$I$8&gt;=B177,I177&gt;=9,M177="SIM",H177="Ponderação curricular - DLR 17/2010/M"),"Excelente",
IF(AND(COUNTIF($N$4:N176,"Excelente")&lt;Percentis!$I$8,COUNTIF($N$4:N176,"Excelente")+COUNTIF($N$4:N176,"Muito Bom")&lt;Percentis!$J$8,I177&gt;=PERCENTILE($I$4:$I$153,0.75),OR(L177="SIM",AND(H177="Ponderação Curricular - DLR 17/2010/M",I177&gt;=9),AND(H177="Avaliação regular",H177="Ponderação Curricular",L177="SIM"))),"Excelente",
IF(AND(H177&lt;&gt;"Procedimento especial",H177&lt;&gt;"Bom administrativo",I177&gt;=8,M177="SIM",COUNTIF($N$4:N176,"Excelente")+COUNTIF($N$4:N176,"Muito Bom")&lt;Percentis!$J$8),"Muito Bom",
IF(AND(Percentis!$J$8&gt;=B177,I177&gt;=8,M177="SIM",OR(H177&lt;&gt;"Procedimento especial",H177="Bom administrativo")),"Muito Bom",
"Bom"))))))</f>
        <v/>
      </c>
      <c r="O177" s="20"/>
      <c r="Q177" s="22"/>
      <c r="R177" s="22"/>
      <c r="S177" s="22"/>
      <c r="T177" s="22"/>
      <c r="U177" s="22"/>
      <c r="V177" s="22"/>
      <c r="W177" s="22"/>
      <c r="X177" s="22"/>
      <c r="Y177" s="22"/>
      <c r="Z177" s="22"/>
      <c r="AA177" s="22"/>
      <c r="AB177" s="22"/>
      <c r="AC177" s="22"/>
      <c r="AD177" s="22"/>
      <c r="AE177" s="22"/>
      <c r="AF177" s="22"/>
      <c r="AG177" s="22"/>
      <c r="AH177" s="22"/>
      <c r="AI177" s="22"/>
      <c r="AJ177" s="22"/>
    </row>
    <row r="178" spans="2:36" s="21" customFormat="1" ht="26.25" customHeight="1" x14ac:dyDescent="0.3">
      <c r="B178" s="42">
        <v>175</v>
      </c>
      <c r="C178" s="52"/>
      <c r="D178" s="52"/>
      <c r="E178" s="53"/>
      <c r="F178" s="54"/>
      <c r="G178" s="54"/>
      <c r="H178" s="52"/>
      <c r="I178" s="53"/>
      <c r="J178" s="53"/>
      <c r="K178" s="55"/>
      <c r="L178" s="56"/>
      <c r="M178" s="56"/>
      <c r="N178" s="57" t="str">
        <f>IF(I178="","",
IF(AND(Percentis!$I$8&gt;=B178,I178&gt;=9,M178="SIM",L178="SIM",OR(H178="Avaliação Regular",H178="Ponderação curricular")),"Excelente",
IF(AND(Percentis!$I$8&gt;=B178,I178&gt;=9,M178="SIM",H178="Ponderação curricular - DLR 17/2010/M"),"Excelente",
IF(AND(COUNTIF($N$4:N177,"Excelente")&lt;Percentis!$I$8,COUNTIF($N$4:N177,"Excelente")+COUNTIF($N$4:N177,"Muito Bom")&lt;Percentis!$J$8,I178&gt;=PERCENTILE($I$4:$I$153,0.75),OR(L178="SIM",AND(H178="Ponderação Curricular - DLR 17/2010/M",I178&gt;=9),AND(H178="Avaliação regular",H178="Ponderação Curricular",L178="SIM"))),"Excelente",
IF(AND(H178&lt;&gt;"Procedimento especial",H178&lt;&gt;"Bom administrativo",I178&gt;=8,M178="SIM",COUNTIF($N$4:N177,"Excelente")+COUNTIF($N$4:N177,"Muito Bom")&lt;Percentis!$J$8),"Muito Bom",
IF(AND(Percentis!$J$8&gt;=B178,I178&gt;=8,M178="SIM",OR(H178&lt;&gt;"Procedimento especial",H178="Bom administrativo")),"Muito Bom",
"Bom"))))))</f>
        <v/>
      </c>
      <c r="O178" s="20"/>
      <c r="Q178" s="22"/>
      <c r="R178" s="22"/>
      <c r="S178" s="22"/>
      <c r="T178" s="22"/>
      <c r="U178" s="22"/>
      <c r="V178" s="22"/>
      <c r="W178" s="22"/>
      <c r="X178" s="22"/>
      <c r="Y178" s="22"/>
      <c r="Z178" s="22"/>
      <c r="AA178" s="22"/>
      <c r="AB178" s="22"/>
      <c r="AC178" s="22"/>
      <c r="AD178" s="22"/>
      <c r="AE178" s="22"/>
      <c r="AF178" s="22"/>
      <c r="AG178" s="22"/>
      <c r="AH178" s="22"/>
      <c r="AI178" s="22"/>
      <c r="AJ178" s="22"/>
    </row>
    <row r="179" spans="2:36" s="21" customFormat="1" ht="26.25" customHeight="1" x14ac:dyDescent="0.3">
      <c r="B179" s="42">
        <v>176</v>
      </c>
      <c r="C179" s="52"/>
      <c r="D179" s="52"/>
      <c r="E179" s="53"/>
      <c r="F179" s="54"/>
      <c r="G179" s="54"/>
      <c r="H179" s="52"/>
      <c r="I179" s="53"/>
      <c r="J179" s="53"/>
      <c r="K179" s="55"/>
      <c r="L179" s="56"/>
      <c r="M179" s="56"/>
      <c r="N179" s="57" t="str">
        <f>IF(I179="","",
IF(AND(Percentis!$I$8&gt;=B179,I179&gt;=9,M179="SIM",L179="SIM",OR(H179="Avaliação Regular",H179="Ponderação curricular")),"Excelente",
IF(AND(Percentis!$I$8&gt;=B179,I179&gt;=9,M179="SIM",H179="Ponderação curricular - DLR 17/2010/M"),"Excelente",
IF(AND(COUNTIF($N$4:N178,"Excelente")&lt;Percentis!$I$8,COUNTIF($N$4:N178,"Excelente")+COUNTIF($N$4:N178,"Muito Bom")&lt;Percentis!$J$8,I179&gt;=PERCENTILE($I$4:$I$153,0.75),OR(L179="SIM",AND(H179="Ponderação Curricular - DLR 17/2010/M",I179&gt;=9),AND(H179="Avaliação regular",H179="Ponderação Curricular",L179="SIM"))),"Excelente",
IF(AND(H179&lt;&gt;"Procedimento especial",H179&lt;&gt;"Bom administrativo",I179&gt;=8,M179="SIM",COUNTIF($N$4:N178,"Excelente")+COUNTIF($N$4:N178,"Muito Bom")&lt;Percentis!$J$8),"Muito Bom",
IF(AND(Percentis!$J$8&gt;=B179,I179&gt;=8,M179="SIM",OR(H179&lt;&gt;"Procedimento especial",H179="Bom administrativo")),"Muito Bom",
"Bom"))))))</f>
        <v/>
      </c>
      <c r="O179" s="20"/>
      <c r="Q179" s="22"/>
      <c r="R179" s="22"/>
      <c r="S179" s="22"/>
      <c r="T179" s="22"/>
      <c r="U179" s="22"/>
      <c r="V179" s="22"/>
      <c r="W179" s="22"/>
      <c r="X179" s="22"/>
      <c r="Y179" s="22"/>
      <c r="Z179" s="22"/>
      <c r="AA179" s="22"/>
      <c r="AB179" s="22"/>
      <c r="AC179" s="22"/>
      <c r="AD179" s="22"/>
      <c r="AE179" s="22"/>
      <c r="AF179" s="22"/>
      <c r="AG179" s="22"/>
      <c r="AH179" s="22"/>
      <c r="AI179" s="22"/>
      <c r="AJ179" s="22"/>
    </row>
    <row r="180" spans="2:36" s="21" customFormat="1" ht="26.25" customHeight="1" x14ac:dyDescent="0.3">
      <c r="B180" s="42">
        <v>177</v>
      </c>
      <c r="C180" s="52"/>
      <c r="D180" s="52"/>
      <c r="E180" s="53"/>
      <c r="F180" s="54"/>
      <c r="G180" s="54"/>
      <c r="H180" s="52"/>
      <c r="I180" s="53"/>
      <c r="J180" s="53"/>
      <c r="K180" s="55"/>
      <c r="L180" s="56"/>
      <c r="M180" s="56"/>
      <c r="N180" s="57" t="str">
        <f>IF(I180="","",
IF(AND(Percentis!$I$8&gt;=B180,I180&gt;=9,M180="SIM",L180="SIM",OR(H180="Avaliação Regular",H180="Ponderação curricular")),"Excelente",
IF(AND(Percentis!$I$8&gt;=B180,I180&gt;=9,M180="SIM",H180="Ponderação curricular - DLR 17/2010/M"),"Excelente",
IF(AND(COUNTIF($N$4:N179,"Excelente")&lt;Percentis!$I$8,COUNTIF($N$4:N179,"Excelente")+COUNTIF($N$4:N179,"Muito Bom")&lt;Percentis!$J$8,I180&gt;=PERCENTILE($I$4:$I$153,0.75),OR(L180="SIM",AND(H180="Ponderação Curricular - DLR 17/2010/M",I180&gt;=9),AND(H180="Avaliação regular",H180="Ponderação Curricular",L180="SIM"))),"Excelente",
IF(AND(H180&lt;&gt;"Procedimento especial",H180&lt;&gt;"Bom administrativo",I180&gt;=8,M180="SIM",COUNTIF($N$4:N179,"Excelente")+COUNTIF($N$4:N179,"Muito Bom")&lt;Percentis!$J$8),"Muito Bom",
IF(AND(Percentis!$J$8&gt;=B180,I180&gt;=8,M180="SIM",OR(H180&lt;&gt;"Procedimento especial",H180="Bom administrativo")),"Muito Bom",
"Bom"))))))</f>
        <v/>
      </c>
      <c r="O180" s="20"/>
      <c r="Q180" s="22"/>
      <c r="R180" s="22"/>
      <c r="S180" s="22"/>
      <c r="T180" s="22"/>
      <c r="U180" s="22"/>
      <c r="V180" s="22"/>
      <c r="W180" s="22"/>
      <c r="X180" s="22"/>
      <c r="Y180" s="22"/>
      <c r="Z180" s="22"/>
      <c r="AA180" s="22"/>
      <c r="AB180" s="22"/>
      <c r="AC180" s="22"/>
      <c r="AD180" s="22"/>
      <c r="AE180" s="22"/>
      <c r="AF180" s="22"/>
      <c r="AG180" s="22"/>
      <c r="AH180" s="22"/>
      <c r="AI180" s="22"/>
      <c r="AJ180" s="22"/>
    </row>
    <row r="181" spans="2:36" s="21" customFormat="1" ht="26.25" customHeight="1" x14ac:dyDescent="0.3">
      <c r="B181" s="42">
        <v>178</v>
      </c>
      <c r="C181" s="52"/>
      <c r="D181" s="52"/>
      <c r="E181" s="53"/>
      <c r="F181" s="54"/>
      <c r="G181" s="54"/>
      <c r="H181" s="52"/>
      <c r="I181" s="53"/>
      <c r="J181" s="53"/>
      <c r="K181" s="55"/>
      <c r="L181" s="56"/>
      <c r="M181" s="56"/>
      <c r="N181" s="57" t="str">
        <f>IF(I181="","",
IF(AND(Percentis!$I$8&gt;=B181,I181&gt;=9,M181="SIM",L181="SIM",OR(H181="Avaliação Regular",H181="Ponderação curricular")),"Excelente",
IF(AND(Percentis!$I$8&gt;=B181,I181&gt;=9,M181="SIM",H181="Ponderação curricular - DLR 17/2010/M"),"Excelente",
IF(AND(COUNTIF($N$4:N180,"Excelente")&lt;Percentis!$I$8,COUNTIF($N$4:N180,"Excelente")+COUNTIF($N$4:N180,"Muito Bom")&lt;Percentis!$J$8,I181&gt;=PERCENTILE($I$4:$I$153,0.75),OR(L181="SIM",AND(H181="Ponderação Curricular - DLR 17/2010/M",I181&gt;=9),AND(H181="Avaliação regular",H181="Ponderação Curricular",L181="SIM"))),"Excelente",
IF(AND(H181&lt;&gt;"Procedimento especial",H181&lt;&gt;"Bom administrativo",I181&gt;=8,M181="SIM",COUNTIF($N$4:N180,"Excelente")+COUNTIF($N$4:N180,"Muito Bom")&lt;Percentis!$J$8),"Muito Bom",
IF(AND(Percentis!$J$8&gt;=B181,I181&gt;=8,M181="SIM",OR(H181&lt;&gt;"Procedimento especial",H181="Bom administrativo")),"Muito Bom",
"Bom"))))))</f>
        <v/>
      </c>
      <c r="O181" s="20"/>
      <c r="Q181" s="22"/>
      <c r="R181" s="22"/>
      <c r="S181" s="22"/>
      <c r="T181" s="22"/>
      <c r="U181" s="22"/>
      <c r="V181" s="22"/>
      <c r="W181" s="22"/>
      <c r="X181" s="22"/>
      <c r="Y181" s="22"/>
      <c r="Z181" s="22"/>
      <c r="AA181" s="22"/>
      <c r="AB181" s="22"/>
      <c r="AC181" s="22"/>
      <c r="AD181" s="22"/>
      <c r="AE181" s="22"/>
      <c r="AF181" s="22"/>
      <c r="AG181" s="22"/>
      <c r="AH181" s="22"/>
      <c r="AI181" s="22"/>
      <c r="AJ181" s="22"/>
    </row>
    <row r="182" spans="2:36" s="21" customFormat="1" ht="26.25" customHeight="1" x14ac:dyDescent="0.3">
      <c r="B182" s="42">
        <v>179</v>
      </c>
      <c r="C182" s="52"/>
      <c r="D182" s="52"/>
      <c r="E182" s="53"/>
      <c r="F182" s="54"/>
      <c r="G182" s="54"/>
      <c r="H182" s="52"/>
      <c r="I182" s="53"/>
      <c r="J182" s="53"/>
      <c r="K182" s="55"/>
      <c r="L182" s="56"/>
      <c r="M182" s="56"/>
      <c r="N182" s="57" t="str">
        <f>IF(I182="","",
IF(AND(Percentis!$I$8&gt;=B182,I182&gt;=9,M182="SIM",L182="SIM",OR(H182="Avaliação Regular",H182="Ponderação curricular")),"Excelente",
IF(AND(Percentis!$I$8&gt;=B182,I182&gt;=9,M182="SIM",H182="Ponderação curricular - DLR 17/2010/M"),"Excelente",
IF(AND(COUNTIF($N$4:N181,"Excelente")&lt;Percentis!$I$8,COUNTIF($N$4:N181,"Excelente")+COUNTIF($N$4:N181,"Muito Bom")&lt;Percentis!$J$8,I182&gt;=PERCENTILE($I$4:$I$153,0.75),OR(L182="SIM",AND(H182="Ponderação Curricular - DLR 17/2010/M",I182&gt;=9),AND(H182="Avaliação regular",H182="Ponderação Curricular",L182="SIM"))),"Excelente",
IF(AND(H182&lt;&gt;"Procedimento especial",H182&lt;&gt;"Bom administrativo",I182&gt;=8,M182="SIM",COUNTIF($N$4:N181,"Excelente")+COUNTIF($N$4:N181,"Muito Bom")&lt;Percentis!$J$8),"Muito Bom",
IF(AND(Percentis!$J$8&gt;=B182,I182&gt;=8,M182="SIM",OR(H182&lt;&gt;"Procedimento especial",H182="Bom administrativo")),"Muito Bom",
"Bom"))))))</f>
        <v/>
      </c>
      <c r="O182" s="20"/>
      <c r="Q182" s="22"/>
      <c r="R182" s="22"/>
      <c r="S182" s="22"/>
      <c r="T182" s="22"/>
      <c r="U182" s="22"/>
      <c r="V182" s="22"/>
      <c r="W182" s="22"/>
      <c r="X182" s="22"/>
      <c r="Y182" s="22"/>
      <c r="Z182" s="22"/>
      <c r="AA182" s="22"/>
      <c r="AB182" s="22"/>
      <c r="AC182" s="22"/>
      <c r="AD182" s="22"/>
      <c r="AE182" s="22"/>
      <c r="AF182" s="22"/>
      <c r="AG182" s="22"/>
      <c r="AH182" s="22"/>
      <c r="AI182" s="22"/>
      <c r="AJ182" s="22"/>
    </row>
    <row r="183" spans="2:36" s="21" customFormat="1" ht="26.25" customHeight="1" x14ac:dyDescent="0.3">
      <c r="B183" s="42">
        <v>180</v>
      </c>
      <c r="C183" s="52"/>
      <c r="D183" s="52"/>
      <c r="E183" s="53"/>
      <c r="F183" s="54"/>
      <c r="G183" s="54"/>
      <c r="H183" s="52"/>
      <c r="I183" s="53"/>
      <c r="J183" s="53"/>
      <c r="K183" s="55"/>
      <c r="L183" s="56"/>
      <c r="M183" s="56"/>
      <c r="N183" s="57" t="str">
        <f>IF(I183="","",
IF(AND(Percentis!$I$8&gt;=B183,I183&gt;=9,M183="SIM",L183="SIM",OR(H183="Avaliação Regular",H183="Ponderação curricular")),"Excelente",
IF(AND(Percentis!$I$8&gt;=B183,I183&gt;=9,M183="SIM",H183="Ponderação curricular - DLR 17/2010/M"),"Excelente",
IF(AND(COUNTIF($N$4:N182,"Excelente")&lt;Percentis!$I$8,COUNTIF($N$4:N182,"Excelente")+COUNTIF($N$4:N182,"Muito Bom")&lt;Percentis!$J$8,I183&gt;=PERCENTILE($I$4:$I$153,0.75),OR(L183="SIM",AND(H183="Ponderação Curricular - DLR 17/2010/M",I183&gt;=9),AND(H183="Avaliação regular",H183="Ponderação Curricular",L183="SIM"))),"Excelente",
IF(AND(H183&lt;&gt;"Procedimento especial",H183&lt;&gt;"Bom administrativo",I183&gt;=8,M183="SIM",COUNTIF($N$4:N182,"Excelente")+COUNTIF($N$4:N182,"Muito Bom")&lt;Percentis!$J$8),"Muito Bom",
IF(AND(Percentis!$J$8&gt;=B183,I183&gt;=8,M183="SIM",OR(H183&lt;&gt;"Procedimento especial",H183="Bom administrativo")),"Muito Bom",
"Bom"))))))</f>
        <v/>
      </c>
      <c r="O183" s="20"/>
      <c r="Q183" s="22"/>
      <c r="R183" s="22"/>
      <c r="S183" s="22"/>
      <c r="T183" s="22"/>
      <c r="U183" s="22"/>
      <c r="V183" s="22"/>
      <c r="W183" s="22"/>
      <c r="X183" s="22"/>
      <c r="Y183" s="22"/>
      <c r="Z183" s="22"/>
      <c r="AA183" s="22"/>
      <c r="AB183" s="22"/>
      <c r="AC183" s="22"/>
      <c r="AD183" s="22"/>
      <c r="AE183" s="22"/>
      <c r="AF183" s="22"/>
      <c r="AG183" s="22"/>
      <c r="AH183" s="22"/>
      <c r="AI183" s="22"/>
      <c r="AJ183" s="22"/>
    </row>
    <row r="184" spans="2:36" s="21" customFormat="1" ht="26.25" customHeight="1" x14ac:dyDescent="0.3">
      <c r="B184" s="42">
        <v>181</v>
      </c>
      <c r="C184" s="52"/>
      <c r="D184" s="52"/>
      <c r="E184" s="53"/>
      <c r="F184" s="54"/>
      <c r="G184" s="54"/>
      <c r="H184" s="52"/>
      <c r="I184" s="53"/>
      <c r="J184" s="53"/>
      <c r="K184" s="55"/>
      <c r="L184" s="56"/>
      <c r="M184" s="56"/>
      <c r="N184" s="57" t="str">
        <f>IF(I184="","",
IF(AND(Percentis!$I$8&gt;=B184,I184&gt;=9,M184="SIM",L184="SIM",OR(H184="Avaliação Regular",H184="Ponderação curricular")),"Excelente",
IF(AND(Percentis!$I$8&gt;=B184,I184&gt;=9,M184="SIM",H184="Ponderação curricular - DLR 17/2010/M"),"Excelente",
IF(AND(COUNTIF($N$4:N183,"Excelente")&lt;Percentis!$I$8,COUNTIF($N$4:N183,"Excelente")+COUNTIF($N$4:N183,"Muito Bom")&lt;Percentis!$J$8,I184&gt;=PERCENTILE($I$4:$I$153,0.75),OR(L184="SIM",AND(H184="Ponderação Curricular - DLR 17/2010/M",I184&gt;=9),AND(H184="Avaliação regular",H184="Ponderação Curricular",L184="SIM"))),"Excelente",
IF(AND(H184&lt;&gt;"Procedimento especial",H184&lt;&gt;"Bom administrativo",I184&gt;=8,M184="SIM",COUNTIF($N$4:N183,"Excelente")+COUNTIF($N$4:N183,"Muito Bom")&lt;Percentis!$J$8),"Muito Bom",
IF(AND(Percentis!$J$8&gt;=B184,I184&gt;=8,M184="SIM",OR(H184&lt;&gt;"Procedimento especial",H184="Bom administrativo")),"Muito Bom",
"Bom"))))))</f>
        <v/>
      </c>
      <c r="O184" s="20"/>
      <c r="Q184" s="22"/>
      <c r="R184" s="22"/>
      <c r="S184" s="22"/>
      <c r="T184" s="22"/>
      <c r="U184" s="22"/>
      <c r="V184" s="22"/>
      <c r="W184" s="22"/>
      <c r="X184" s="22"/>
      <c r="Y184" s="22"/>
      <c r="Z184" s="22"/>
      <c r="AA184" s="22"/>
      <c r="AB184" s="22"/>
      <c r="AC184" s="22"/>
      <c r="AD184" s="22"/>
      <c r="AE184" s="22"/>
      <c r="AF184" s="22"/>
      <c r="AG184" s="22"/>
      <c r="AH184" s="22"/>
      <c r="AI184" s="22"/>
      <c r="AJ184" s="22"/>
    </row>
    <row r="185" spans="2:36" s="21" customFormat="1" ht="26.25" customHeight="1" x14ac:dyDescent="0.3">
      <c r="B185" s="42">
        <v>182</v>
      </c>
      <c r="C185" s="52"/>
      <c r="D185" s="52"/>
      <c r="E185" s="53"/>
      <c r="F185" s="54"/>
      <c r="G185" s="54"/>
      <c r="H185" s="52"/>
      <c r="I185" s="53"/>
      <c r="J185" s="53"/>
      <c r="K185" s="55"/>
      <c r="L185" s="56"/>
      <c r="M185" s="56"/>
      <c r="N185" s="57" t="str">
        <f>IF(I185="","",
IF(AND(Percentis!$I$8&gt;=B185,I185&gt;=9,M185="SIM",L185="SIM",OR(H185="Avaliação Regular",H185="Ponderação curricular")),"Excelente",
IF(AND(Percentis!$I$8&gt;=B185,I185&gt;=9,M185="SIM",H185="Ponderação curricular - DLR 17/2010/M"),"Excelente",
IF(AND(COUNTIF($N$4:N184,"Excelente")&lt;Percentis!$I$8,COUNTIF($N$4:N184,"Excelente")+COUNTIF($N$4:N184,"Muito Bom")&lt;Percentis!$J$8,I185&gt;=PERCENTILE($I$4:$I$153,0.75),OR(L185="SIM",AND(H185="Ponderação Curricular - DLR 17/2010/M",I185&gt;=9),AND(H185="Avaliação regular",H185="Ponderação Curricular",L185="SIM"))),"Excelente",
IF(AND(H185&lt;&gt;"Procedimento especial",H185&lt;&gt;"Bom administrativo",I185&gt;=8,M185="SIM",COUNTIF($N$4:N184,"Excelente")+COUNTIF($N$4:N184,"Muito Bom")&lt;Percentis!$J$8),"Muito Bom",
IF(AND(Percentis!$J$8&gt;=B185,I185&gt;=8,M185="SIM",OR(H185&lt;&gt;"Procedimento especial",H185="Bom administrativo")),"Muito Bom",
"Bom"))))))</f>
        <v/>
      </c>
      <c r="O185" s="20"/>
      <c r="Q185" s="22"/>
      <c r="R185" s="22"/>
      <c r="S185" s="22"/>
      <c r="T185" s="22"/>
      <c r="U185" s="22"/>
      <c r="V185" s="22"/>
      <c r="W185" s="22"/>
      <c r="X185" s="22"/>
      <c r="Y185" s="22"/>
      <c r="Z185" s="22"/>
      <c r="AA185" s="22"/>
      <c r="AB185" s="22"/>
      <c r="AC185" s="22"/>
      <c r="AD185" s="22"/>
      <c r="AE185" s="22"/>
      <c r="AF185" s="22"/>
      <c r="AG185" s="22"/>
      <c r="AH185" s="22"/>
      <c r="AI185" s="22"/>
      <c r="AJ185" s="22"/>
    </row>
    <row r="186" spans="2:36" s="21" customFormat="1" ht="26.25" customHeight="1" x14ac:dyDescent="0.3">
      <c r="B186" s="42">
        <v>183</v>
      </c>
      <c r="C186" s="52"/>
      <c r="D186" s="52"/>
      <c r="E186" s="53"/>
      <c r="F186" s="54"/>
      <c r="G186" s="54"/>
      <c r="H186" s="52"/>
      <c r="I186" s="53"/>
      <c r="J186" s="53"/>
      <c r="K186" s="55"/>
      <c r="L186" s="56"/>
      <c r="M186" s="56"/>
      <c r="N186" s="57" t="str">
        <f>IF(I186="","",
IF(AND(Percentis!$I$8&gt;=B186,I186&gt;=9,M186="SIM",L186="SIM",OR(H186="Avaliação Regular",H186="Ponderação curricular")),"Excelente",
IF(AND(Percentis!$I$8&gt;=B186,I186&gt;=9,M186="SIM",H186="Ponderação curricular - DLR 17/2010/M"),"Excelente",
IF(AND(COUNTIF($N$4:N185,"Excelente")&lt;Percentis!$I$8,COUNTIF($N$4:N185,"Excelente")+COUNTIF($N$4:N185,"Muito Bom")&lt;Percentis!$J$8,I186&gt;=PERCENTILE($I$4:$I$153,0.75),OR(L186="SIM",AND(H186="Ponderação Curricular - DLR 17/2010/M",I186&gt;=9),AND(H186="Avaliação regular",H186="Ponderação Curricular",L186="SIM"))),"Excelente",
IF(AND(H186&lt;&gt;"Procedimento especial",H186&lt;&gt;"Bom administrativo",I186&gt;=8,M186="SIM",COUNTIF($N$4:N185,"Excelente")+COUNTIF($N$4:N185,"Muito Bom")&lt;Percentis!$J$8),"Muito Bom",
IF(AND(Percentis!$J$8&gt;=B186,I186&gt;=8,M186="SIM",OR(H186&lt;&gt;"Procedimento especial",H186="Bom administrativo")),"Muito Bom",
"Bom"))))))</f>
        <v/>
      </c>
      <c r="O186" s="20"/>
      <c r="Q186" s="22"/>
      <c r="R186" s="22"/>
      <c r="S186" s="22"/>
      <c r="T186" s="22"/>
      <c r="U186" s="22"/>
      <c r="V186" s="22"/>
      <c r="W186" s="22"/>
      <c r="X186" s="22"/>
      <c r="Y186" s="22"/>
      <c r="Z186" s="22"/>
      <c r="AA186" s="22"/>
      <c r="AB186" s="22"/>
      <c r="AC186" s="22"/>
      <c r="AD186" s="22"/>
      <c r="AE186" s="22"/>
      <c r="AF186" s="22"/>
      <c r="AG186" s="22"/>
      <c r="AH186" s="22"/>
      <c r="AI186" s="22"/>
      <c r="AJ186" s="22"/>
    </row>
    <row r="187" spans="2:36" s="21" customFormat="1" ht="26.25" customHeight="1" x14ac:dyDescent="0.3">
      <c r="B187" s="42">
        <v>184</v>
      </c>
      <c r="C187" s="52"/>
      <c r="D187" s="52"/>
      <c r="E187" s="53"/>
      <c r="F187" s="54"/>
      <c r="G187" s="54"/>
      <c r="H187" s="52"/>
      <c r="I187" s="53"/>
      <c r="J187" s="53"/>
      <c r="K187" s="55"/>
      <c r="L187" s="56"/>
      <c r="M187" s="56"/>
      <c r="N187" s="57" t="str">
        <f>IF(I187="","",
IF(AND(Percentis!$I$8&gt;=B187,I187&gt;=9,M187="SIM",L187="SIM",OR(H187="Avaliação Regular",H187="Ponderação curricular")),"Excelente",
IF(AND(Percentis!$I$8&gt;=B187,I187&gt;=9,M187="SIM",H187="Ponderação curricular - DLR 17/2010/M"),"Excelente",
IF(AND(COUNTIF($N$4:N186,"Excelente")&lt;Percentis!$I$8,COUNTIF($N$4:N186,"Excelente")+COUNTIF($N$4:N186,"Muito Bom")&lt;Percentis!$J$8,I187&gt;=PERCENTILE($I$4:$I$153,0.75),OR(L187="SIM",AND(H187="Ponderação Curricular - DLR 17/2010/M",I187&gt;=9),AND(H187="Avaliação regular",H187="Ponderação Curricular",L187="SIM"))),"Excelente",
IF(AND(H187&lt;&gt;"Procedimento especial",H187&lt;&gt;"Bom administrativo",I187&gt;=8,M187="SIM",COUNTIF($N$4:N186,"Excelente")+COUNTIF($N$4:N186,"Muito Bom")&lt;Percentis!$J$8),"Muito Bom",
IF(AND(Percentis!$J$8&gt;=B187,I187&gt;=8,M187="SIM",OR(H187&lt;&gt;"Procedimento especial",H187="Bom administrativo")),"Muito Bom",
"Bom"))))))</f>
        <v/>
      </c>
      <c r="O187" s="20"/>
      <c r="Q187" s="22"/>
      <c r="R187" s="22"/>
      <c r="S187" s="22"/>
      <c r="T187" s="22"/>
      <c r="U187" s="22"/>
      <c r="V187" s="22"/>
      <c r="W187" s="22"/>
      <c r="X187" s="22"/>
      <c r="Y187" s="22"/>
      <c r="Z187" s="22"/>
      <c r="AA187" s="22"/>
      <c r="AB187" s="22"/>
      <c r="AC187" s="22"/>
      <c r="AD187" s="22"/>
      <c r="AE187" s="22"/>
      <c r="AF187" s="22"/>
      <c r="AG187" s="22"/>
      <c r="AH187" s="22"/>
      <c r="AI187" s="22"/>
      <c r="AJ187" s="22"/>
    </row>
    <row r="188" spans="2:36" s="21" customFormat="1" ht="26.25" customHeight="1" x14ac:dyDescent="0.3">
      <c r="B188" s="42">
        <v>185</v>
      </c>
      <c r="C188" s="52"/>
      <c r="D188" s="52"/>
      <c r="E188" s="53"/>
      <c r="F188" s="54"/>
      <c r="G188" s="54"/>
      <c r="H188" s="52"/>
      <c r="I188" s="53"/>
      <c r="J188" s="53"/>
      <c r="K188" s="55"/>
      <c r="L188" s="56"/>
      <c r="M188" s="56"/>
      <c r="N188" s="57" t="str">
        <f>IF(I188="","",
IF(AND(Percentis!$I$8&gt;=B188,I188&gt;=9,M188="SIM",L188="SIM",OR(H188="Avaliação Regular",H188="Ponderação curricular")),"Excelente",
IF(AND(Percentis!$I$8&gt;=B188,I188&gt;=9,M188="SIM",H188="Ponderação curricular - DLR 17/2010/M"),"Excelente",
IF(AND(COUNTIF($N$4:N187,"Excelente")&lt;Percentis!$I$8,COUNTIF($N$4:N187,"Excelente")+COUNTIF($N$4:N187,"Muito Bom")&lt;Percentis!$J$8,I188&gt;=PERCENTILE($I$4:$I$153,0.75),OR(L188="SIM",AND(H188="Ponderação Curricular - DLR 17/2010/M",I188&gt;=9),AND(H188="Avaliação regular",H188="Ponderação Curricular",L188="SIM"))),"Excelente",
IF(AND(H188&lt;&gt;"Procedimento especial",H188&lt;&gt;"Bom administrativo",I188&gt;=8,M188="SIM",COUNTIF($N$4:N187,"Excelente")+COUNTIF($N$4:N187,"Muito Bom")&lt;Percentis!$J$8),"Muito Bom",
IF(AND(Percentis!$J$8&gt;=B188,I188&gt;=8,M188="SIM",OR(H188&lt;&gt;"Procedimento especial",H188="Bom administrativo")),"Muito Bom",
"Bom"))))))</f>
        <v/>
      </c>
      <c r="O188" s="20"/>
      <c r="Q188" s="22"/>
      <c r="R188" s="22"/>
      <c r="S188" s="22"/>
      <c r="T188" s="22"/>
      <c r="U188" s="22"/>
      <c r="V188" s="22"/>
      <c r="W188" s="22"/>
      <c r="X188" s="22"/>
      <c r="Y188" s="22"/>
      <c r="Z188" s="22"/>
      <c r="AA188" s="22"/>
      <c r="AB188" s="22"/>
      <c r="AC188" s="22"/>
      <c r="AD188" s="22"/>
      <c r="AE188" s="22"/>
      <c r="AF188" s="22"/>
      <c r="AG188" s="22"/>
      <c r="AH188" s="22"/>
      <c r="AI188" s="22"/>
      <c r="AJ188" s="22"/>
    </row>
    <row r="189" spans="2:36" s="21" customFormat="1" ht="26.25" customHeight="1" x14ac:dyDescent="0.3">
      <c r="B189" s="42">
        <v>186</v>
      </c>
      <c r="C189" s="52"/>
      <c r="D189" s="52"/>
      <c r="E189" s="53"/>
      <c r="F189" s="54"/>
      <c r="G189" s="54"/>
      <c r="H189" s="52"/>
      <c r="I189" s="53"/>
      <c r="J189" s="53"/>
      <c r="K189" s="55"/>
      <c r="L189" s="56"/>
      <c r="M189" s="56"/>
      <c r="N189" s="57" t="str">
        <f>IF(I189="","",
IF(AND(Percentis!$I$8&gt;=B189,I189&gt;=9,M189="SIM",L189="SIM",OR(H189="Avaliação Regular",H189="Ponderação curricular")),"Excelente",
IF(AND(Percentis!$I$8&gt;=B189,I189&gt;=9,M189="SIM",H189="Ponderação curricular - DLR 17/2010/M"),"Excelente",
IF(AND(COUNTIF($N$4:N188,"Excelente")&lt;Percentis!$I$8,COUNTIF($N$4:N188,"Excelente")+COUNTIF($N$4:N188,"Muito Bom")&lt;Percentis!$J$8,I189&gt;=PERCENTILE($I$4:$I$153,0.75),OR(L189="SIM",AND(H189="Ponderação Curricular - DLR 17/2010/M",I189&gt;=9),AND(H189="Avaliação regular",H189="Ponderação Curricular",L189="SIM"))),"Excelente",
IF(AND(H189&lt;&gt;"Procedimento especial",H189&lt;&gt;"Bom administrativo",I189&gt;=8,M189="SIM",COUNTIF($N$4:N188,"Excelente")+COUNTIF($N$4:N188,"Muito Bom")&lt;Percentis!$J$8),"Muito Bom",
IF(AND(Percentis!$J$8&gt;=B189,I189&gt;=8,M189="SIM",OR(H189&lt;&gt;"Procedimento especial",H189="Bom administrativo")),"Muito Bom",
"Bom"))))))</f>
        <v/>
      </c>
      <c r="O189" s="20"/>
      <c r="Q189" s="22"/>
      <c r="R189" s="22"/>
      <c r="S189" s="22"/>
      <c r="T189" s="22"/>
      <c r="U189" s="22"/>
      <c r="V189" s="22"/>
      <c r="W189" s="22"/>
      <c r="X189" s="22"/>
      <c r="Y189" s="22"/>
      <c r="Z189" s="22"/>
      <c r="AA189" s="22"/>
      <c r="AB189" s="22"/>
      <c r="AC189" s="22"/>
      <c r="AD189" s="22"/>
      <c r="AE189" s="22"/>
      <c r="AF189" s="22"/>
      <c r="AG189" s="22"/>
      <c r="AH189" s="22"/>
      <c r="AI189" s="22"/>
      <c r="AJ189" s="22"/>
    </row>
    <row r="190" spans="2:36" s="21" customFormat="1" ht="26.25" customHeight="1" x14ac:dyDescent="0.3">
      <c r="B190" s="42">
        <v>187</v>
      </c>
      <c r="C190" s="52"/>
      <c r="D190" s="52"/>
      <c r="E190" s="53"/>
      <c r="F190" s="54"/>
      <c r="G190" s="54"/>
      <c r="H190" s="52"/>
      <c r="I190" s="53"/>
      <c r="J190" s="53"/>
      <c r="K190" s="55"/>
      <c r="L190" s="56"/>
      <c r="M190" s="56"/>
      <c r="N190" s="57" t="str">
        <f>IF(I190="","",
IF(AND(Percentis!$I$8&gt;=B190,I190&gt;=9,M190="SIM",L190="SIM",OR(H190="Avaliação Regular",H190="Ponderação curricular")),"Excelente",
IF(AND(Percentis!$I$8&gt;=B190,I190&gt;=9,M190="SIM",H190="Ponderação curricular - DLR 17/2010/M"),"Excelente",
IF(AND(COUNTIF($N$4:N189,"Excelente")&lt;Percentis!$I$8,COUNTIF($N$4:N189,"Excelente")+COUNTIF($N$4:N189,"Muito Bom")&lt;Percentis!$J$8,I190&gt;=PERCENTILE($I$4:$I$153,0.75),OR(L190="SIM",AND(H190="Ponderação Curricular - DLR 17/2010/M",I190&gt;=9),AND(H190="Avaliação regular",H190="Ponderação Curricular",L190="SIM"))),"Excelente",
IF(AND(H190&lt;&gt;"Procedimento especial",H190&lt;&gt;"Bom administrativo",I190&gt;=8,M190="SIM",COUNTIF($N$4:N189,"Excelente")+COUNTIF($N$4:N189,"Muito Bom")&lt;Percentis!$J$8),"Muito Bom",
IF(AND(Percentis!$J$8&gt;=B190,I190&gt;=8,M190="SIM",OR(H190&lt;&gt;"Procedimento especial",H190="Bom administrativo")),"Muito Bom",
"Bom"))))))</f>
        <v/>
      </c>
      <c r="O190" s="20"/>
      <c r="Q190" s="22"/>
      <c r="R190" s="22"/>
      <c r="S190" s="22"/>
      <c r="T190" s="22"/>
      <c r="U190" s="22"/>
      <c r="V190" s="22"/>
      <c r="W190" s="22"/>
      <c r="X190" s="22"/>
      <c r="Y190" s="22"/>
      <c r="Z190" s="22"/>
      <c r="AA190" s="22"/>
      <c r="AB190" s="22"/>
      <c r="AC190" s="22"/>
      <c r="AD190" s="22"/>
      <c r="AE190" s="22"/>
      <c r="AF190" s="22"/>
      <c r="AG190" s="22"/>
      <c r="AH190" s="22"/>
      <c r="AI190" s="22"/>
      <c r="AJ190" s="22"/>
    </row>
    <row r="191" spans="2:36" s="21" customFormat="1" ht="26.25" customHeight="1" x14ac:dyDescent="0.3">
      <c r="B191" s="42">
        <v>188</v>
      </c>
      <c r="C191" s="52"/>
      <c r="D191" s="52"/>
      <c r="E191" s="53"/>
      <c r="F191" s="54"/>
      <c r="G191" s="54"/>
      <c r="H191" s="52"/>
      <c r="I191" s="53"/>
      <c r="J191" s="53"/>
      <c r="K191" s="55"/>
      <c r="L191" s="56"/>
      <c r="M191" s="56"/>
      <c r="N191" s="57" t="str">
        <f>IF(I191="","",
IF(AND(Percentis!$I$8&gt;=B191,I191&gt;=9,M191="SIM",L191="SIM",OR(H191="Avaliação Regular",H191="Ponderação curricular")),"Excelente",
IF(AND(Percentis!$I$8&gt;=B191,I191&gt;=9,M191="SIM",H191="Ponderação curricular - DLR 17/2010/M"),"Excelente",
IF(AND(COUNTIF($N$4:N190,"Excelente")&lt;Percentis!$I$8,COUNTIF($N$4:N190,"Excelente")+COUNTIF($N$4:N190,"Muito Bom")&lt;Percentis!$J$8,I191&gt;=PERCENTILE($I$4:$I$153,0.75),OR(L191="SIM",AND(H191="Ponderação Curricular - DLR 17/2010/M",I191&gt;=9),AND(H191="Avaliação regular",H191="Ponderação Curricular",L191="SIM"))),"Excelente",
IF(AND(H191&lt;&gt;"Procedimento especial",H191&lt;&gt;"Bom administrativo",I191&gt;=8,M191="SIM",COUNTIF($N$4:N190,"Excelente")+COUNTIF($N$4:N190,"Muito Bom")&lt;Percentis!$J$8),"Muito Bom",
IF(AND(Percentis!$J$8&gt;=B191,I191&gt;=8,M191="SIM",OR(H191&lt;&gt;"Procedimento especial",H191="Bom administrativo")),"Muito Bom",
"Bom"))))))</f>
        <v/>
      </c>
      <c r="O191" s="20"/>
      <c r="Q191" s="22"/>
      <c r="R191" s="22"/>
      <c r="S191" s="22"/>
      <c r="T191" s="22"/>
      <c r="U191" s="22"/>
      <c r="V191" s="22"/>
      <c r="W191" s="22"/>
      <c r="X191" s="22"/>
      <c r="Y191" s="22"/>
      <c r="Z191" s="22"/>
      <c r="AA191" s="22"/>
      <c r="AB191" s="22"/>
      <c r="AC191" s="22"/>
      <c r="AD191" s="22"/>
      <c r="AE191" s="22"/>
      <c r="AF191" s="22"/>
      <c r="AG191" s="22"/>
      <c r="AH191" s="22"/>
      <c r="AI191" s="22"/>
      <c r="AJ191" s="22"/>
    </row>
    <row r="192" spans="2:36" s="21" customFormat="1" ht="26.25" customHeight="1" x14ac:dyDescent="0.3">
      <c r="B192" s="42">
        <v>189</v>
      </c>
      <c r="C192" s="52"/>
      <c r="D192" s="52"/>
      <c r="E192" s="53"/>
      <c r="F192" s="54"/>
      <c r="G192" s="54"/>
      <c r="H192" s="52"/>
      <c r="I192" s="53"/>
      <c r="J192" s="53"/>
      <c r="K192" s="55"/>
      <c r="L192" s="56"/>
      <c r="M192" s="56"/>
      <c r="N192" s="57" t="str">
        <f>IF(I192="","",
IF(AND(Percentis!$I$8&gt;=B192,I192&gt;=9,M192="SIM",L192="SIM",OR(H192="Avaliação Regular",H192="Ponderação curricular")),"Excelente",
IF(AND(Percentis!$I$8&gt;=B192,I192&gt;=9,M192="SIM",H192="Ponderação curricular - DLR 17/2010/M"),"Excelente",
IF(AND(COUNTIF($N$4:N191,"Excelente")&lt;Percentis!$I$8,COUNTIF($N$4:N191,"Excelente")+COUNTIF($N$4:N191,"Muito Bom")&lt;Percentis!$J$8,I192&gt;=PERCENTILE($I$4:$I$153,0.75),OR(L192="SIM",AND(H192="Ponderação Curricular - DLR 17/2010/M",I192&gt;=9),AND(H192="Avaliação regular",H192="Ponderação Curricular",L192="SIM"))),"Excelente",
IF(AND(H192&lt;&gt;"Procedimento especial",H192&lt;&gt;"Bom administrativo",I192&gt;=8,M192="SIM",COUNTIF($N$4:N191,"Excelente")+COUNTIF($N$4:N191,"Muito Bom")&lt;Percentis!$J$8),"Muito Bom",
IF(AND(Percentis!$J$8&gt;=B192,I192&gt;=8,M192="SIM",OR(H192&lt;&gt;"Procedimento especial",H192="Bom administrativo")),"Muito Bom",
"Bom"))))))</f>
        <v/>
      </c>
      <c r="O192" s="20"/>
      <c r="Q192" s="22"/>
      <c r="R192" s="22"/>
      <c r="S192" s="22"/>
      <c r="T192" s="22"/>
      <c r="U192" s="22"/>
      <c r="V192" s="22"/>
      <c r="W192" s="22"/>
      <c r="X192" s="22"/>
      <c r="Y192" s="22"/>
      <c r="Z192" s="22"/>
      <c r="AA192" s="22"/>
      <c r="AB192" s="22"/>
      <c r="AC192" s="22"/>
      <c r="AD192" s="22"/>
      <c r="AE192" s="22"/>
      <c r="AF192" s="22"/>
      <c r="AG192" s="22"/>
      <c r="AH192" s="22"/>
      <c r="AI192" s="22"/>
      <c r="AJ192" s="22"/>
    </row>
    <row r="193" spans="2:36" s="21" customFormat="1" ht="26.25" customHeight="1" x14ac:dyDescent="0.3">
      <c r="B193" s="42">
        <v>190</v>
      </c>
      <c r="C193" s="52"/>
      <c r="D193" s="52"/>
      <c r="E193" s="53"/>
      <c r="F193" s="54"/>
      <c r="G193" s="54"/>
      <c r="H193" s="52"/>
      <c r="I193" s="53"/>
      <c r="J193" s="53"/>
      <c r="K193" s="55"/>
      <c r="L193" s="56"/>
      <c r="M193" s="56"/>
      <c r="N193" s="57" t="str">
        <f>IF(I193="","",
IF(AND(Percentis!$I$8&gt;=B193,I193&gt;=9,M193="SIM",L193="SIM",OR(H193="Avaliação Regular",H193="Ponderação curricular")),"Excelente",
IF(AND(Percentis!$I$8&gt;=B193,I193&gt;=9,M193="SIM",H193="Ponderação curricular - DLR 17/2010/M"),"Excelente",
IF(AND(COUNTIF($N$4:N192,"Excelente")&lt;Percentis!$I$8,COUNTIF($N$4:N192,"Excelente")+COUNTIF($N$4:N192,"Muito Bom")&lt;Percentis!$J$8,I193&gt;=PERCENTILE($I$4:$I$153,0.75),OR(L193="SIM",AND(H193="Ponderação Curricular - DLR 17/2010/M",I193&gt;=9),AND(H193="Avaliação regular",H193="Ponderação Curricular",L193="SIM"))),"Excelente",
IF(AND(H193&lt;&gt;"Procedimento especial",H193&lt;&gt;"Bom administrativo",I193&gt;=8,M193="SIM",COUNTIF($N$4:N192,"Excelente")+COUNTIF($N$4:N192,"Muito Bom")&lt;Percentis!$J$8),"Muito Bom",
IF(AND(Percentis!$J$8&gt;=B193,I193&gt;=8,M193="SIM",OR(H193&lt;&gt;"Procedimento especial",H193="Bom administrativo")),"Muito Bom",
"Bom"))))))</f>
        <v/>
      </c>
      <c r="O193" s="20"/>
      <c r="Q193" s="22"/>
      <c r="R193" s="22"/>
      <c r="S193" s="22"/>
      <c r="T193" s="22"/>
      <c r="U193" s="22"/>
      <c r="V193" s="22"/>
      <c r="W193" s="22"/>
      <c r="X193" s="22"/>
      <c r="Y193" s="22"/>
      <c r="Z193" s="22"/>
      <c r="AA193" s="22"/>
      <c r="AB193" s="22"/>
      <c r="AC193" s="22"/>
      <c r="AD193" s="22"/>
      <c r="AE193" s="22"/>
      <c r="AF193" s="22"/>
      <c r="AG193" s="22"/>
      <c r="AH193" s="22"/>
      <c r="AI193" s="22"/>
      <c r="AJ193" s="22"/>
    </row>
    <row r="194" spans="2:36" s="21" customFormat="1" ht="26.25" customHeight="1" x14ac:dyDescent="0.3">
      <c r="B194" s="42">
        <v>191</v>
      </c>
      <c r="C194" s="52"/>
      <c r="D194" s="52"/>
      <c r="E194" s="53"/>
      <c r="F194" s="54"/>
      <c r="G194" s="54"/>
      <c r="H194" s="52"/>
      <c r="I194" s="53"/>
      <c r="J194" s="53"/>
      <c r="K194" s="55"/>
      <c r="L194" s="56"/>
      <c r="M194" s="56"/>
      <c r="N194" s="57" t="str">
        <f>IF(I194="","",
IF(AND(Percentis!$I$8&gt;=B194,I194&gt;=9,M194="SIM",L194="SIM",OR(H194="Avaliação Regular",H194="Ponderação curricular")),"Excelente",
IF(AND(Percentis!$I$8&gt;=B194,I194&gt;=9,M194="SIM",H194="Ponderação curricular - DLR 17/2010/M"),"Excelente",
IF(AND(COUNTIF($N$4:N193,"Excelente")&lt;Percentis!$I$8,COUNTIF($N$4:N193,"Excelente")+COUNTIF($N$4:N193,"Muito Bom")&lt;Percentis!$J$8,I194&gt;=PERCENTILE($I$4:$I$153,0.75),OR(L194="SIM",AND(H194="Ponderação Curricular - DLR 17/2010/M",I194&gt;=9),AND(H194="Avaliação regular",H194="Ponderação Curricular",L194="SIM"))),"Excelente",
IF(AND(H194&lt;&gt;"Procedimento especial",H194&lt;&gt;"Bom administrativo",I194&gt;=8,M194="SIM",COUNTIF($N$4:N193,"Excelente")+COUNTIF($N$4:N193,"Muito Bom")&lt;Percentis!$J$8),"Muito Bom",
IF(AND(Percentis!$J$8&gt;=B194,I194&gt;=8,M194="SIM",OR(H194&lt;&gt;"Procedimento especial",H194="Bom administrativo")),"Muito Bom",
"Bom"))))))</f>
        <v/>
      </c>
      <c r="O194" s="20"/>
      <c r="Q194" s="22"/>
      <c r="R194" s="22"/>
      <c r="S194" s="22"/>
      <c r="T194" s="22"/>
      <c r="U194" s="22"/>
      <c r="V194" s="22"/>
      <c r="W194" s="22"/>
      <c r="X194" s="22"/>
      <c r="Y194" s="22"/>
      <c r="Z194" s="22"/>
      <c r="AA194" s="22"/>
      <c r="AB194" s="22"/>
      <c r="AC194" s="22"/>
      <c r="AD194" s="22"/>
      <c r="AE194" s="22"/>
      <c r="AF194" s="22"/>
      <c r="AG194" s="22"/>
      <c r="AH194" s="22"/>
      <c r="AI194" s="22"/>
      <c r="AJ194" s="22"/>
    </row>
    <row r="195" spans="2:36" s="21" customFormat="1" ht="26.25" customHeight="1" x14ac:dyDescent="0.3">
      <c r="B195" s="42">
        <v>192</v>
      </c>
      <c r="C195" s="52"/>
      <c r="D195" s="52"/>
      <c r="E195" s="53"/>
      <c r="F195" s="54"/>
      <c r="G195" s="54"/>
      <c r="H195" s="52"/>
      <c r="I195" s="53"/>
      <c r="J195" s="53"/>
      <c r="K195" s="55"/>
      <c r="L195" s="56"/>
      <c r="M195" s="56"/>
      <c r="N195" s="57" t="str">
        <f>IF(I195="","",
IF(AND(Percentis!$I$8&gt;=B195,I195&gt;=9,M195="SIM",L195="SIM",OR(H195="Avaliação Regular",H195="Ponderação curricular")),"Excelente",
IF(AND(Percentis!$I$8&gt;=B195,I195&gt;=9,M195="SIM",H195="Ponderação curricular - DLR 17/2010/M"),"Excelente",
IF(AND(COUNTIF($N$4:N194,"Excelente")&lt;Percentis!$I$8,COUNTIF($N$4:N194,"Excelente")+COUNTIF($N$4:N194,"Muito Bom")&lt;Percentis!$J$8,I195&gt;=PERCENTILE($I$4:$I$153,0.75),OR(L195="SIM",AND(H195="Ponderação Curricular - DLR 17/2010/M",I195&gt;=9),AND(H195="Avaliação regular",H195="Ponderação Curricular",L195="SIM"))),"Excelente",
IF(AND(H195&lt;&gt;"Procedimento especial",H195&lt;&gt;"Bom administrativo",I195&gt;=8,M195="SIM",COUNTIF($N$4:N194,"Excelente")+COUNTIF($N$4:N194,"Muito Bom")&lt;Percentis!$J$8),"Muito Bom",
IF(AND(Percentis!$J$8&gt;=B195,I195&gt;=8,M195="SIM",OR(H195&lt;&gt;"Procedimento especial",H195="Bom administrativo")),"Muito Bom",
"Bom"))))))</f>
        <v/>
      </c>
      <c r="O195" s="20"/>
      <c r="Q195" s="22"/>
      <c r="R195" s="22"/>
      <c r="S195" s="22"/>
      <c r="T195" s="22"/>
      <c r="U195" s="22"/>
      <c r="V195" s="22"/>
      <c r="W195" s="22"/>
      <c r="X195" s="22"/>
      <c r="Y195" s="22"/>
      <c r="Z195" s="22"/>
      <c r="AA195" s="22"/>
      <c r="AB195" s="22"/>
      <c r="AC195" s="22"/>
      <c r="AD195" s="22"/>
      <c r="AE195" s="22"/>
      <c r="AF195" s="22"/>
      <c r="AG195" s="22"/>
      <c r="AH195" s="22"/>
      <c r="AI195" s="22"/>
      <c r="AJ195" s="22"/>
    </row>
    <row r="196" spans="2:36" s="21" customFormat="1" ht="26.25" customHeight="1" x14ac:dyDescent="0.3">
      <c r="B196" s="42">
        <v>193</v>
      </c>
      <c r="C196" s="52"/>
      <c r="D196" s="52"/>
      <c r="E196" s="53"/>
      <c r="F196" s="54"/>
      <c r="G196" s="54"/>
      <c r="H196" s="52"/>
      <c r="I196" s="53"/>
      <c r="J196" s="53"/>
      <c r="K196" s="55"/>
      <c r="L196" s="56"/>
      <c r="M196" s="56"/>
      <c r="N196" s="57" t="str">
        <f>IF(I196="","",
IF(AND(Percentis!$I$8&gt;=B196,I196&gt;=9,M196="SIM",L196="SIM",OR(H196="Avaliação Regular",H196="Ponderação curricular")),"Excelente",
IF(AND(Percentis!$I$8&gt;=B196,I196&gt;=9,M196="SIM",H196="Ponderação curricular - DLR 17/2010/M"),"Excelente",
IF(AND(COUNTIF($N$4:N195,"Excelente")&lt;Percentis!$I$8,COUNTIF($N$4:N195,"Excelente")+COUNTIF($N$4:N195,"Muito Bom")&lt;Percentis!$J$8,I196&gt;=PERCENTILE($I$4:$I$153,0.75),OR(L196="SIM",AND(H196="Ponderação Curricular - DLR 17/2010/M",I196&gt;=9),AND(H196="Avaliação regular",H196="Ponderação Curricular",L196="SIM"))),"Excelente",
IF(AND(H196&lt;&gt;"Procedimento especial",H196&lt;&gt;"Bom administrativo",I196&gt;=8,M196="SIM",COUNTIF($N$4:N195,"Excelente")+COUNTIF($N$4:N195,"Muito Bom")&lt;Percentis!$J$8),"Muito Bom",
IF(AND(Percentis!$J$8&gt;=B196,I196&gt;=8,M196="SIM",OR(H196&lt;&gt;"Procedimento especial",H196="Bom administrativo")),"Muito Bom",
"Bom"))))))</f>
        <v/>
      </c>
      <c r="O196" s="20"/>
      <c r="Q196" s="22"/>
      <c r="R196" s="22"/>
      <c r="S196" s="22"/>
      <c r="T196" s="22"/>
      <c r="U196" s="22"/>
      <c r="V196" s="22"/>
      <c r="W196" s="22"/>
      <c r="X196" s="22"/>
      <c r="Y196" s="22"/>
      <c r="Z196" s="22"/>
      <c r="AA196" s="22"/>
      <c r="AB196" s="22"/>
      <c r="AC196" s="22"/>
      <c r="AD196" s="22"/>
      <c r="AE196" s="22"/>
      <c r="AF196" s="22"/>
      <c r="AG196" s="22"/>
      <c r="AH196" s="22"/>
      <c r="AI196" s="22"/>
      <c r="AJ196" s="22"/>
    </row>
    <row r="197" spans="2:36" s="21" customFormat="1" ht="26.25" customHeight="1" x14ac:dyDescent="0.3">
      <c r="B197" s="42">
        <v>194</v>
      </c>
      <c r="C197" s="52"/>
      <c r="D197" s="52"/>
      <c r="E197" s="53"/>
      <c r="F197" s="54"/>
      <c r="G197" s="54"/>
      <c r="H197" s="52"/>
      <c r="I197" s="53"/>
      <c r="J197" s="53"/>
      <c r="K197" s="55"/>
      <c r="L197" s="56"/>
      <c r="M197" s="56"/>
      <c r="N197" s="57" t="str">
        <f>IF(I197="","",
IF(AND(Percentis!$I$8&gt;=B197,I197&gt;=9,M197="SIM",L197="SIM",OR(H197="Avaliação Regular",H197="Ponderação curricular")),"Excelente",
IF(AND(Percentis!$I$8&gt;=B197,I197&gt;=9,M197="SIM",H197="Ponderação curricular - DLR 17/2010/M"),"Excelente",
IF(AND(COUNTIF($N$4:N196,"Excelente")&lt;Percentis!$I$8,COUNTIF($N$4:N196,"Excelente")+COUNTIF($N$4:N196,"Muito Bom")&lt;Percentis!$J$8,I197&gt;=PERCENTILE($I$4:$I$153,0.75),OR(L197="SIM",AND(H197="Ponderação Curricular - DLR 17/2010/M",I197&gt;=9),AND(H197="Avaliação regular",H197="Ponderação Curricular",L197="SIM"))),"Excelente",
IF(AND(H197&lt;&gt;"Procedimento especial",H197&lt;&gt;"Bom administrativo",I197&gt;=8,M197="SIM",COUNTIF($N$4:N196,"Excelente")+COUNTIF($N$4:N196,"Muito Bom")&lt;Percentis!$J$8),"Muito Bom",
IF(AND(Percentis!$J$8&gt;=B197,I197&gt;=8,M197="SIM",OR(H197&lt;&gt;"Procedimento especial",H197="Bom administrativo")),"Muito Bom",
"Bom"))))))</f>
        <v/>
      </c>
      <c r="O197" s="20"/>
      <c r="Q197" s="22"/>
      <c r="R197" s="22"/>
      <c r="S197" s="22"/>
      <c r="T197" s="22"/>
      <c r="U197" s="22"/>
      <c r="V197" s="22"/>
      <c r="W197" s="22"/>
      <c r="X197" s="22"/>
      <c r="Y197" s="22"/>
      <c r="Z197" s="22"/>
      <c r="AA197" s="22"/>
      <c r="AB197" s="22"/>
      <c r="AC197" s="22"/>
      <c r="AD197" s="22"/>
      <c r="AE197" s="22"/>
      <c r="AF197" s="22"/>
      <c r="AG197" s="22"/>
      <c r="AH197" s="22"/>
      <c r="AI197" s="22"/>
      <c r="AJ197" s="22"/>
    </row>
    <row r="198" spans="2:36" s="21" customFormat="1" ht="26.25" customHeight="1" x14ac:dyDescent="0.3">
      <c r="B198" s="42">
        <v>195</v>
      </c>
      <c r="C198" s="52"/>
      <c r="D198" s="52"/>
      <c r="E198" s="53"/>
      <c r="F198" s="54"/>
      <c r="G198" s="54"/>
      <c r="H198" s="52"/>
      <c r="I198" s="53"/>
      <c r="J198" s="53"/>
      <c r="K198" s="55"/>
      <c r="L198" s="56"/>
      <c r="M198" s="56"/>
      <c r="N198" s="57" t="str">
        <f>IF(I198="","",
IF(AND(Percentis!$I$8&gt;=B198,I198&gt;=9,M198="SIM",L198="SIM",OR(H198="Avaliação Regular",H198="Ponderação curricular")),"Excelente",
IF(AND(Percentis!$I$8&gt;=B198,I198&gt;=9,M198="SIM",H198="Ponderação curricular - DLR 17/2010/M"),"Excelente",
IF(AND(COUNTIF($N$4:N197,"Excelente")&lt;Percentis!$I$8,COUNTIF($N$4:N197,"Excelente")+COUNTIF($N$4:N197,"Muito Bom")&lt;Percentis!$J$8,I198&gt;=PERCENTILE($I$4:$I$153,0.75),OR(L198="SIM",AND(H198="Ponderação Curricular - DLR 17/2010/M",I198&gt;=9),AND(H198="Avaliação regular",H198="Ponderação Curricular",L198="SIM"))),"Excelente",
IF(AND(H198&lt;&gt;"Procedimento especial",H198&lt;&gt;"Bom administrativo",I198&gt;=8,M198="SIM",COUNTIF($N$4:N197,"Excelente")+COUNTIF($N$4:N197,"Muito Bom")&lt;Percentis!$J$8),"Muito Bom",
IF(AND(Percentis!$J$8&gt;=B198,I198&gt;=8,M198="SIM",OR(H198&lt;&gt;"Procedimento especial",H198="Bom administrativo")),"Muito Bom",
"Bom"))))))</f>
        <v/>
      </c>
      <c r="O198" s="20"/>
      <c r="Q198" s="22"/>
      <c r="R198" s="22"/>
      <c r="S198" s="22"/>
      <c r="T198" s="22"/>
      <c r="U198" s="22"/>
      <c r="V198" s="22"/>
      <c r="W198" s="22"/>
      <c r="X198" s="22"/>
      <c r="Y198" s="22"/>
      <c r="Z198" s="22"/>
      <c r="AA198" s="22"/>
      <c r="AB198" s="22"/>
      <c r="AC198" s="22"/>
      <c r="AD198" s="22"/>
      <c r="AE198" s="22"/>
      <c r="AF198" s="22"/>
      <c r="AG198" s="22"/>
      <c r="AH198" s="22"/>
      <c r="AI198" s="22"/>
      <c r="AJ198" s="22"/>
    </row>
    <row r="199" spans="2:36" s="21" customFormat="1" ht="26.25" customHeight="1" x14ac:dyDescent="0.3">
      <c r="B199" s="42">
        <v>196</v>
      </c>
      <c r="C199" s="52"/>
      <c r="D199" s="52"/>
      <c r="E199" s="53"/>
      <c r="F199" s="54"/>
      <c r="G199" s="54"/>
      <c r="H199" s="52"/>
      <c r="I199" s="53"/>
      <c r="J199" s="53"/>
      <c r="K199" s="55"/>
      <c r="L199" s="56"/>
      <c r="M199" s="56"/>
      <c r="N199" s="57" t="str">
        <f>IF(I199="","",
IF(AND(Percentis!$I$8&gt;=B199,I199&gt;=9,M199="SIM",L199="SIM",OR(H199="Avaliação Regular",H199="Ponderação curricular")),"Excelente",
IF(AND(Percentis!$I$8&gt;=B199,I199&gt;=9,M199="SIM",H199="Ponderação curricular - DLR 17/2010/M"),"Excelente",
IF(AND(COUNTIF($N$4:N198,"Excelente")&lt;Percentis!$I$8,COUNTIF($N$4:N198,"Excelente")+COUNTIF($N$4:N198,"Muito Bom")&lt;Percentis!$J$8,I199&gt;=PERCENTILE($I$4:$I$153,0.75),OR(L199="SIM",AND(H199="Ponderação Curricular - DLR 17/2010/M",I199&gt;=9),AND(H199="Avaliação regular",H199="Ponderação Curricular",L199="SIM"))),"Excelente",
IF(AND(H199&lt;&gt;"Procedimento especial",H199&lt;&gt;"Bom administrativo",I199&gt;=8,M199="SIM",COUNTIF($N$4:N198,"Excelente")+COUNTIF($N$4:N198,"Muito Bom")&lt;Percentis!$J$8),"Muito Bom",
IF(AND(Percentis!$J$8&gt;=B199,I199&gt;=8,M199="SIM",OR(H199&lt;&gt;"Procedimento especial",H199="Bom administrativo")),"Muito Bom",
"Bom"))))))</f>
        <v/>
      </c>
      <c r="O199" s="20"/>
      <c r="Q199" s="22"/>
      <c r="R199" s="22"/>
      <c r="S199" s="22"/>
      <c r="T199" s="22"/>
      <c r="U199" s="22"/>
      <c r="V199" s="22"/>
      <c r="W199" s="22"/>
      <c r="X199" s="22"/>
      <c r="Y199" s="22"/>
      <c r="Z199" s="22"/>
      <c r="AA199" s="22"/>
      <c r="AB199" s="22"/>
      <c r="AC199" s="22"/>
      <c r="AD199" s="22"/>
      <c r="AE199" s="22"/>
      <c r="AF199" s="22"/>
      <c r="AG199" s="22"/>
      <c r="AH199" s="22"/>
      <c r="AI199" s="22"/>
      <c r="AJ199" s="22"/>
    </row>
    <row r="200" spans="2:36" s="21" customFormat="1" ht="26.25" customHeight="1" x14ac:dyDescent="0.3">
      <c r="B200" s="42">
        <v>197</v>
      </c>
      <c r="C200" s="52"/>
      <c r="D200" s="52"/>
      <c r="E200" s="53"/>
      <c r="F200" s="54"/>
      <c r="G200" s="54"/>
      <c r="H200" s="52"/>
      <c r="I200" s="53"/>
      <c r="J200" s="53"/>
      <c r="K200" s="55"/>
      <c r="L200" s="56"/>
      <c r="M200" s="56"/>
      <c r="N200" s="57" t="str">
        <f>IF(I200="","",
IF(AND(Percentis!$I$8&gt;=B200,I200&gt;=9,M200="SIM",L200="SIM",OR(H200="Avaliação Regular",H200="Ponderação curricular")),"Excelente",
IF(AND(Percentis!$I$8&gt;=B200,I200&gt;=9,M200="SIM",H200="Ponderação curricular - DLR 17/2010/M"),"Excelente",
IF(AND(COUNTIF($N$4:N199,"Excelente")&lt;Percentis!$I$8,COUNTIF($N$4:N199,"Excelente")+COUNTIF($N$4:N199,"Muito Bom")&lt;Percentis!$J$8,I200&gt;=PERCENTILE($I$4:$I$153,0.75),OR(L200="SIM",AND(H200="Ponderação Curricular - DLR 17/2010/M",I200&gt;=9),AND(H200="Avaliação regular",H200="Ponderação Curricular",L200="SIM"))),"Excelente",
IF(AND(H200&lt;&gt;"Procedimento especial",H200&lt;&gt;"Bom administrativo",I200&gt;=8,M200="SIM",COUNTIF($N$4:N199,"Excelente")+COUNTIF($N$4:N199,"Muito Bom")&lt;Percentis!$J$8),"Muito Bom",
IF(AND(Percentis!$J$8&gt;=B200,I200&gt;=8,M200="SIM",OR(H200&lt;&gt;"Procedimento especial",H200="Bom administrativo")),"Muito Bom",
"Bom"))))))</f>
        <v/>
      </c>
      <c r="O200" s="20"/>
      <c r="Q200" s="22"/>
      <c r="R200" s="22"/>
      <c r="S200" s="22"/>
      <c r="T200" s="22"/>
      <c r="U200" s="22"/>
      <c r="V200" s="22"/>
      <c r="W200" s="22"/>
      <c r="X200" s="22"/>
      <c r="Y200" s="22"/>
      <c r="Z200" s="22"/>
      <c r="AA200" s="22"/>
      <c r="AB200" s="22"/>
      <c r="AC200" s="22"/>
      <c r="AD200" s="22"/>
      <c r="AE200" s="22"/>
      <c r="AF200" s="22"/>
      <c r="AG200" s="22"/>
      <c r="AH200" s="22"/>
      <c r="AI200" s="22"/>
      <c r="AJ200" s="22"/>
    </row>
    <row r="201" spans="2:36" s="21" customFormat="1" ht="26.25" customHeight="1" x14ac:dyDescent="0.3">
      <c r="B201" s="42">
        <v>198</v>
      </c>
      <c r="C201" s="52"/>
      <c r="D201" s="52"/>
      <c r="E201" s="53"/>
      <c r="F201" s="54"/>
      <c r="G201" s="54"/>
      <c r="H201" s="52"/>
      <c r="I201" s="53"/>
      <c r="J201" s="53"/>
      <c r="K201" s="55"/>
      <c r="L201" s="56"/>
      <c r="M201" s="56"/>
      <c r="N201" s="57" t="str">
        <f>IF(I201="","",
IF(AND(Percentis!$I$8&gt;=B201,I201&gt;=9,M201="SIM",L201="SIM",OR(H201="Avaliação Regular",H201="Ponderação curricular")),"Excelente",
IF(AND(Percentis!$I$8&gt;=B201,I201&gt;=9,M201="SIM",H201="Ponderação curricular - DLR 17/2010/M"),"Excelente",
IF(AND(COUNTIF($N$4:N200,"Excelente")&lt;Percentis!$I$8,COUNTIF($N$4:N200,"Excelente")+COUNTIF($N$4:N200,"Muito Bom")&lt;Percentis!$J$8,I201&gt;=PERCENTILE($I$4:$I$153,0.75),OR(L201="SIM",AND(H201="Ponderação Curricular - DLR 17/2010/M",I201&gt;=9),AND(H201="Avaliação regular",H201="Ponderação Curricular",L201="SIM"))),"Excelente",
IF(AND(H201&lt;&gt;"Procedimento especial",H201&lt;&gt;"Bom administrativo",I201&gt;=8,M201="SIM",COUNTIF($N$4:N200,"Excelente")+COUNTIF($N$4:N200,"Muito Bom")&lt;Percentis!$J$8),"Muito Bom",
IF(AND(Percentis!$J$8&gt;=B201,I201&gt;=8,M201="SIM",OR(H201&lt;&gt;"Procedimento especial",H201="Bom administrativo")),"Muito Bom",
"Bom"))))))</f>
        <v/>
      </c>
      <c r="O201" s="20"/>
      <c r="Q201" s="22"/>
      <c r="R201" s="22"/>
      <c r="S201" s="22"/>
      <c r="T201" s="22"/>
      <c r="U201" s="22"/>
      <c r="V201" s="22"/>
      <c r="W201" s="22"/>
      <c r="X201" s="22"/>
      <c r="Y201" s="22"/>
      <c r="Z201" s="22"/>
      <c r="AA201" s="22"/>
      <c r="AB201" s="22"/>
      <c r="AC201" s="22"/>
      <c r="AD201" s="22"/>
      <c r="AE201" s="22"/>
      <c r="AF201" s="22"/>
      <c r="AG201" s="22"/>
      <c r="AH201" s="22"/>
      <c r="AI201" s="22"/>
      <c r="AJ201" s="22"/>
    </row>
    <row r="202" spans="2:36" s="21" customFormat="1" ht="26.25" customHeight="1" x14ac:dyDescent="0.3">
      <c r="B202" s="42">
        <v>199</v>
      </c>
      <c r="C202" s="52"/>
      <c r="D202" s="52"/>
      <c r="E202" s="53"/>
      <c r="F202" s="54"/>
      <c r="G202" s="54"/>
      <c r="H202" s="52"/>
      <c r="I202" s="53"/>
      <c r="J202" s="53"/>
      <c r="K202" s="55"/>
      <c r="L202" s="56"/>
      <c r="M202" s="56"/>
      <c r="N202" s="57" t="str">
        <f>IF(I202="","",
IF(AND(Percentis!$I$8&gt;=B202,I202&gt;=9,M202="SIM",L202="SIM",OR(H202="Avaliação Regular",H202="Ponderação curricular")),"Excelente",
IF(AND(Percentis!$I$8&gt;=B202,I202&gt;=9,M202="SIM",H202="Ponderação curricular - DLR 17/2010/M"),"Excelente",
IF(AND(COUNTIF($N$4:N201,"Excelente")&lt;Percentis!$I$8,COUNTIF($N$4:N201,"Excelente")+COUNTIF($N$4:N201,"Muito Bom")&lt;Percentis!$J$8,I202&gt;=PERCENTILE($I$4:$I$153,0.75),OR(L202="SIM",AND(H202="Ponderação Curricular - DLR 17/2010/M",I202&gt;=9),AND(H202="Avaliação regular",H202="Ponderação Curricular",L202="SIM"))),"Excelente",
IF(AND(H202&lt;&gt;"Procedimento especial",H202&lt;&gt;"Bom administrativo",I202&gt;=8,M202="SIM",COUNTIF($N$4:N201,"Excelente")+COUNTIF($N$4:N201,"Muito Bom")&lt;Percentis!$J$8),"Muito Bom",
IF(AND(Percentis!$J$8&gt;=B202,I202&gt;=8,M202="SIM",OR(H202&lt;&gt;"Procedimento especial",H202="Bom administrativo")),"Muito Bom",
"Bom"))))))</f>
        <v/>
      </c>
      <c r="O202" s="20"/>
      <c r="Q202" s="22"/>
      <c r="R202" s="22"/>
      <c r="S202" s="22"/>
      <c r="T202" s="22"/>
      <c r="U202" s="22"/>
      <c r="V202" s="22"/>
      <c r="W202" s="22"/>
      <c r="X202" s="22"/>
      <c r="Y202" s="22"/>
      <c r="Z202" s="22"/>
      <c r="AA202" s="22"/>
      <c r="AB202" s="22"/>
      <c r="AC202" s="22"/>
      <c r="AD202" s="22"/>
      <c r="AE202" s="22"/>
      <c r="AF202" s="22"/>
      <c r="AG202" s="22"/>
      <c r="AH202" s="22"/>
      <c r="AI202" s="22"/>
      <c r="AJ202" s="22"/>
    </row>
    <row r="203" spans="2:36" s="21" customFormat="1" ht="26.25" customHeight="1" x14ac:dyDescent="0.3">
      <c r="B203" s="42">
        <v>200</v>
      </c>
      <c r="C203" s="52"/>
      <c r="D203" s="52"/>
      <c r="E203" s="53"/>
      <c r="F203" s="54"/>
      <c r="G203" s="54"/>
      <c r="H203" s="52"/>
      <c r="I203" s="53"/>
      <c r="J203" s="53"/>
      <c r="K203" s="55"/>
      <c r="L203" s="56"/>
      <c r="M203" s="56"/>
      <c r="N203" s="57" t="str">
        <f>IF(I203="","",
IF(AND(Percentis!$I$8&gt;=B203,I203&gt;=9,M203="SIM",L203="SIM",OR(H203="Avaliação Regular",H203="Ponderação curricular")),"Excelente",
IF(AND(Percentis!$I$8&gt;=B203,I203&gt;=9,M203="SIM",H203="Ponderação curricular - DLR 17/2010/M"),"Excelente",
IF(AND(COUNTIF($N$4:N202,"Excelente")&lt;Percentis!$I$8,COUNTIF($N$4:N202,"Excelente")+COUNTIF($N$4:N202,"Muito Bom")&lt;Percentis!$J$8,I203&gt;=PERCENTILE($I$4:$I$153,0.75),OR(L203="SIM",AND(H203="Ponderação Curricular - DLR 17/2010/M",I203&gt;=9),AND(H203="Avaliação regular",H203="Ponderação Curricular",L203="SIM"))),"Excelente",
IF(AND(H203&lt;&gt;"Procedimento especial",H203&lt;&gt;"Bom administrativo",I203&gt;=8,M203="SIM",COUNTIF($N$4:N202,"Excelente")+COUNTIF($N$4:N202,"Muito Bom")&lt;Percentis!$J$8),"Muito Bom",
IF(AND(Percentis!$J$8&gt;=B203,I203&gt;=8,M203="SIM",OR(H203&lt;&gt;"Procedimento especial",H203="Bom administrativo")),"Muito Bom",
"Bom"))))))</f>
        <v/>
      </c>
      <c r="O203" s="20"/>
      <c r="Q203" s="22"/>
      <c r="R203" s="22"/>
      <c r="S203" s="22"/>
      <c r="T203" s="22"/>
      <c r="U203" s="22"/>
      <c r="V203" s="22"/>
      <c r="W203" s="22"/>
      <c r="X203" s="22"/>
      <c r="Y203" s="22"/>
      <c r="Z203" s="22"/>
      <c r="AA203" s="22"/>
      <c r="AB203" s="22"/>
      <c r="AC203" s="22"/>
      <c r="AD203" s="22"/>
      <c r="AE203" s="22"/>
      <c r="AF203" s="22"/>
      <c r="AG203" s="22"/>
      <c r="AH203" s="22"/>
      <c r="AI203" s="22"/>
      <c r="AJ203" s="22"/>
    </row>
    <row r="205" spans="2:36" ht="14.25" x14ac:dyDescent="0.3">
      <c r="B205" s="23"/>
      <c r="C205" s="32"/>
      <c r="H205" s="12"/>
    </row>
    <row r="206" spans="2:36" ht="133.9" customHeight="1" x14ac:dyDescent="0.25">
      <c r="B206" s="67" t="s">
        <v>25</v>
      </c>
      <c r="C206" s="67"/>
      <c r="D206" s="67"/>
      <c r="E206" s="67"/>
      <c r="F206" s="67"/>
      <c r="G206" s="67"/>
      <c r="H206" s="67"/>
      <c r="I206" s="67"/>
      <c r="J206" s="67"/>
      <c r="K206" s="67"/>
      <c r="L206" s="67"/>
      <c r="M206" s="67"/>
      <c r="N206" s="67"/>
      <c r="P206" s="14"/>
    </row>
    <row r="207" spans="2:36" ht="133.5" customHeight="1" x14ac:dyDescent="0.25">
      <c r="B207" s="67" t="s">
        <v>30</v>
      </c>
      <c r="C207" s="67"/>
      <c r="D207" s="67"/>
      <c r="E207" s="67"/>
      <c r="F207" s="67"/>
      <c r="G207" s="67"/>
      <c r="H207" s="67"/>
      <c r="I207" s="67"/>
      <c r="J207" s="67"/>
      <c r="K207" s="67"/>
      <c r="L207" s="67"/>
      <c r="M207" s="67"/>
      <c r="N207" s="67"/>
      <c r="P207" s="14"/>
    </row>
  </sheetData>
  <sheetProtection algorithmName="SHA-512" hashValue="oeFQA0CfRulYUx5NQE+sB1LEUdmUTm/zAHnyWtvOKIEDaXzaXC7avac4kVVnvzxsiT+dmpxIRAy1UWs0Fpq/5Q==" saltValue="e46bvFs5bwHglnpXN+wvcg==" spinCount="100000" sheet="1" objects="1" scenarios="1"/>
  <autoFilter ref="D3:J3" xr:uid="{00000000-0009-0000-0000-000004000000}"/>
  <dataConsolidate/>
  <mergeCells count="3">
    <mergeCell ref="B1:N2"/>
    <mergeCell ref="B206:N206"/>
    <mergeCell ref="B207:N207"/>
  </mergeCells>
  <conditionalFormatting sqref="L4:L203">
    <cfRule type="expression" dxfId="0" priority="2">
      <formula>$H4="Ponderação Curricular - DLR 17/2010/M"</formula>
    </cfRule>
  </conditionalFormatting>
  <dataValidations count="9">
    <dataValidation allowBlank="1" showInputMessage="1" showErrorMessage="1" error="Introduzir um valor entre 1 e 10." sqref="K205:M205 B145 B142 B139 B136 B133 B130 B127 B124 B121 B118 B115 B112 B109 B106 B103 B100 B97 B94 B91 B88 B85 B82 B79 B76 B73 B70 B67 B64 B61 B58 B55 B52 B49 B46 B43 B40 B37 B34 B31 B28 B25 B22 B19 B16 B13 B10 B7 B151 B4 K4:K203 D4:D203 H3 H204 H208:H1048576 O208:O1048576 O1:O205 B148 N4:N203" xr:uid="{00000000-0002-0000-0400-000000000000}"/>
    <dataValidation type="decimal" allowBlank="1" showInputMessage="1" showErrorMessage="1" error="Introduzir um valor entre 1 e 10." sqref="I25:I203" xr:uid="{00000000-0002-0000-0400-000001000000}">
      <formula1>1</formula1>
      <formula2>10</formula2>
    </dataValidation>
    <dataValidation type="list" allowBlank="1" showInputMessage="1" showErrorMessage="1" error="Introduzir um valor entre 1 e 10." sqref="L4:M203" xr:uid="{00000000-0002-0000-0400-000002000000}">
      <formula1>"SIM,NÃO"</formula1>
    </dataValidation>
    <dataValidation type="decimal" allowBlank="1" showInputMessage="1" showErrorMessage="1" error="Introduzir um valor entre 1 e 10." sqref="I4:I24" xr:uid="{00000000-0002-0000-0400-000003000000}">
      <formula1>IF(H4="Bom Administrativo",6.5,0)</formula1>
      <formula2>IF(H4="Bom Administrativo",6.5,10)</formula2>
    </dataValidation>
    <dataValidation type="textLength" operator="equal" allowBlank="1" showInputMessage="1" showErrorMessage="1" error="Introduzir um valor entre 1 e 10." sqref="C4:C203" xr:uid="{00000000-0002-0000-0400-000004000000}">
      <formula1>9</formula1>
    </dataValidation>
    <dataValidation type="list" allowBlank="1" showInputMessage="1" showErrorMessage="1" error="Introduzir um valor entre 1 e 10." sqref="H4:H203" xr:uid="{00000000-0002-0000-0400-000005000000}">
      <formula1>"Avaliação regular,Procedimento especial,Ponderação Curricular,Bom Administrativo,Ponderação Curricular - DLR 17/2010/M"</formula1>
    </dataValidation>
    <dataValidation type="list" allowBlank="1" showInputMessage="1" showErrorMessage="1" error="Introduzir um valor entre 1 e 10." sqref="H4:H203" xr:uid="{00000000-0002-0000-0400-000006000000}">
      <formula1>"Bom Administrativo,Avaliação regular,Procedimento especial,Ponderação curricular,Ponderação curricular - DLR 17/2010/M"</formula1>
    </dataValidation>
    <dataValidation type="list" allowBlank="1" showInputMessage="1" showErrorMessage="1" error="Introduzir um valor entre 1 e 10." sqref="E4:E203" xr:uid="{00000000-0002-0000-0400-000007000000}">
      <formula1>"1.º,2.º,3.º,4.º,5.º,6.º,7.º,8.º,9.º,10.º"</formula1>
    </dataValidation>
    <dataValidation type="list" allowBlank="1" showInputMessage="1" showErrorMessage="1" error="Introduzir um valor entre 1 e 10." sqref="J4:J203" xr:uid="{00000000-0002-0000-0400-000008000000}">
      <formula1>"a),b),c),d),e),f),g),h)"</formula1>
    </dataValidation>
  </dataValidations>
  <pageMargins left="0.25" right="0.25" top="0.75" bottom="0.75" header="0.3" footer="0.3"/>
  <pageSetup paperSize="9" scale="65" fitToHeight="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10</vt:i4>
      </vt:variant>
    </vt:vector>
  </HeadingPairs>
  <TitlesOfParts>
    <vt:vector size="15" baseType="lpstr">
      <vt:lpstr>Percentis</vt:lpstr>
      <vt:lpstr>Contratados</vt:lpstr>
      <vt:lpstr>Docentes Integrados na Carreira</vt:lpstr>
      <vt:lpstr>Avaliadores Internos</vt:lpstr>
      <vt:lpstr>Membros da Seção de Avaliação</vt:lpstr>
      <vt:lpstr>'Avaliadores Internos'!Área_de_Impressão</vt:lpstr>
      <vt:lpstr>Contratados!Área_de_Impressão</vt:lpstr>
      <vt:lpstr>'Docentes Integrados na Carreira'!Área_de_Impressão</vt:lpstr>
      <vt:lpstr>'Membros da Seção de Avaliação'!Área_de_Impressão</vt:lpstr>
      <vt:lpstr>Percentis!Área_de_Impressão</vt:lpstr>
      <vt:lpstr>'Avaliadores Internos'!dados</vt:lpstr>
      <vt:lpstr>'Docentes Integrados na Carreira'!dados</vt:lpstr>
      <vt:lpstr>'Membros da Seção de Avaliação'!dados</vt:lpstr>
      <vt:lpstr>dados</vt:lpstr>
      <vt:lpstr>Contratados!Títulos_de_Impressão</vt:lpstr>
    </vt:vector>
  </TitlesOfParts>
  <Company>SREC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joao.pereira</dc:creator>
  <cp:lastModifiedBy>Carlos Miguel Vasconcelos Ponte</cp:lastModifiedBy>
  <cp:lastPrinted>2019-04-05T12:54:08Z</cp:lastPrinted>
  <dcterms:created xsi:type="dcterms:W3CDTF">2012-12-05T11:50:06Z</dcterms:created>
  <dcterms:modified xsi:type="dcterms:W3CDTF">2019-09-06T14:56:09Z</dcterms:modified>
</cp:coreProperties>
</file>