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m_users\users$\pereirama\Desktop\Página Internet GUG\Documentação\08_Juros de Mora\"/>
    </mc:Choice>
  </mc:AlternateContent>
  <bookViews>
    <workbookView xWindow="0" yWindow="15" windowWidth="15480" windowHeight="11640"/>
  </bookViews>
  <sheets>
    <sheet name="cálculo juros mora" sheetId="1" r:id="rId1"/>
    <sheet name="taxas" sheetId="2" r:id="rId2"/>
  </sheets>
  <calcPr calcId="152511"/>
</workbook>
</file>

<file path=xl/calcChain.xml><?xml version="1.0" encoding="utf-8"?>
<calcChain xmlns="http://schemas.openxmlformats.org/spreadsheetml/2006/main">
  <c r="J41" i="1" l="1"/>
  <c r="I41" i="1"/>
  <c r="K41" i="1" s="1"/>
  <c r="J40" i="1"/>
  <c r="I40" i="1"/>
  <c r="J39" i="1"/>
  <c r="I39" i="1"/>
  <c r="K39" i="1" s="1"/>
  <c r="J38" i="1"/>
  <c r="I38" i="1"/>
  <c r="J37" i="1"/>
  <c r="I37" i="1"/>
  <c r="K37" i="1" s="1"/>
  <c r="J36" i="1"/>
  <c r="I36" i="1"/>
  <c r="K40" i="1" l="1"/>
  <c r="K38" i="1"/>
  <c r="K36" i="1"/>
  <c r="J46" i="1"/>
  <c r="I46" i="1"/>
  <c r="J44" i="1"/>
  <c r="I44" i="1"/>
  <c r="J42" i="1"/>
  <c r="I42" i="1"/>
  <c r="J34" i="1"/>
  <c r="I34" i="1"/>
  <c r="J32" i="1"/>
  <c r="I32" i="1"/>
  <c r="J30" i="1"/>
  <c r="I30" i="1"/>
  <c r="J28" i="1"/>
  <c r="I28" i="1"/>
  <c r="J26" i="1"/>
  <c r="I26" i="1"/>
  <c r="J24" i="1"/>
  <c r="I24" i="1"/>
  <c r="K44" i="1" l="1"/>
  <c r="K46" i="1"/>
  <c r="K24" i="1"/>
  <c r="K26" i="1"/>
  <c r="K28" i="1"/>
  <c r="K30" i="1"/>
  <c r="K32" i="1"/>
  <c r="K34" i="1"/>
  <c r="K42" i="1"/>
  <c r="J47" i="1"/>
  <c r="I47" i="1"/>
  <c r="J43" i="1"/>
  <c r="I43" i="1"/>
  <c r="J35" i="1"/>
  <c r="I35" i="1"/>
  <c r="J33" i="1"/>
  <c r="I33" i="1"/>
  <c r="J29" i="1"/>
  <c r="K47" i="1" l="1"/>
  <c r="K43" i="1"/>
  <c r="K35" i="1"/>
  <c r="K33" i="1"/>
  <c r="J25" i="1"/>
  <c r="I25" i="1"/>
  <c r="K25" i="1" l="1"/>
  <c r="J45" i="1"/>
  <c r="I45" i="1"/>
  <c r="I29" i="1"/>
  <c r="J27" i="1"/>
  <c r="I27" i="1"/>
  <c r="K45" i="1" l="1"/>
  <c r="K29" i="1"/>
  <c r="K27" i="1"/>
  <c r="K15" i="1"/>
  <c r="J31" i="1" l="1"/>
  <c r="I31" i="1"/>
  <c r="K31" i="1" l="1"/>
  <c r="K50" i="1" s="1"/>
</calcChain>
</file>

<file path=xl/sharedStrings.xml><?xml version="1.0" encoding="utf-8"?>
<sst xmlns="http://schemas.openxmlformats.org/spreadsheetml/2006/main" count="130" uniqueCount="80">
  <si>
    <t>Data de fim</t>
  </si>
  <si>
    <t>Nº de Dias</t>
  </si>
  <si>
    <t>Valor em dívida</t>
  </si>
  <si>
    <t>Taxa juro anual</t>
  </si>
  <si>
    <t>Legislação aplicável:</t>
  </si>
  <si>
    <t xml:space="preserve">Período </t>
  </si>
  <si>
    <t>12/04/99 a 30/09/04</t>
  </si>
  <si>
    <t>01/10/04 a 31/12/04</t>
  </si>
  <si>
    <t>01/01/05 a 30/06/05</t>
  </si>
  <si>
    <t>01/07/05 a 31/12/05</t>
  </si>
  <si>
    <t>01/01/06 a 30/06/06</t>
  </si>
  <si>
    <t>01/07/06 a 31/12/06</t>
  </si>
  <si>
    <t>Aviso 7706/2006 (2ª série), de 10/7</t>
  </si>
  <si>
    <t>01/01/07 a 30/06/07</t>
  </si>
  <si>
    <t xml:space="preserve">   Aviso 191/2007 (2ª série), de 05/01</t>
  </si>
  <si>
    <t>01/07/07 a 31/12/07</t>
  </si>
  <si>
    <t>Aviso n.º 13665/2007 (2ª Série), de 30/07</t>
  </si>
  <si>
    <t>01/01/08 a 30/06/08</t>
  </si>
  <si>
    <t xml:space="preserve">   Aviso 2152/2008 (2ª série), de 28/01</t>
  </si>
  <si>
    <t>01/07/08 a 31/12/08</t>
  </si>
  <si>
    <t>Aviso  n.º 19995/2008, de 02/07, DR II Série, n.º134 de 14/02</t>
  </si>
  <si>
    <t>01/01/09 a 30/06/09</t>
  </si>
  <si>
    <t>Aviso n.º 1261/2009, de 02/01, DR II Série, n.º 9 de 14/01</t>
  </si>
  <si>
    <t>01/07/09 a 31/12/09</t>
  </si>
  <si>
    <t>01/01/10 a 30/06/10</t>
  </si>
  <si>
    <t>01/07/10 a 31/12/10</t>
  </si>
  <si>
    <t>01/01/11 a 30/06/11</t>
  </si>
  <si>
    <t>01/07/11 a 31/12/11</t>
  </si>
  <si>
    <t>01/01/12 a 30/06/12</t>
  </si>
  <si>
    <t>01/07/12 a 31/12/12</t>
  </si>
  <si>
    <t>01/01/13 a 30/06/13</t>
  </si>
  <si>
    <t>01/07/13 a 31/12/13</t>
  </si>
  <si>
    <t>Legislação aplicável</t>
  </si>
  <si>
    <t>Portaria 597/2005 de 19 julho, 1.ª série-B, n.º 137</t>
  </si>
  <si>
    <t>a) Taxa supletiva de juros moratórios relativamente a créditos de que sejam titulares empresas comerciais, singulares ou colectivas, nos termos do § 3.º do artigo 102.º do Código Comercial</t>
  </si>
  <si>
    <r>
      <t xml:space="preserve">Taxa anual </t>
    </r>
    <r>
      <rPr>
        <sz val="10"/>
        <rFont val="Arial"/>
        <family val="2"/>
      </rPr>
      <t>a)</t>
    </r>
  </si>
  <si>
    <t>Aviso n.º 9944/2012, de 02/07</t>
  </si>
  <si>
    <t>Aviso n.º 594/2013 de 11/01.</t>
  </si>
  <si>
    <t>Portaria 262/99,  de 12/04</t>
  </si>
  <si>
    <t>Aviso 10 097/2004 de 16/10 (2ª série)</t>
  </si>
  <si>
    <t>Aviso 310/2005 de 14/01 (2ª série)</t>
  </si>
  <si>
    <t>Aviso 6 923/2005 de 19/07 (2ª série)</t>
  </si>
  <si>
    <t>Aviso 240/2006 de 11/01(2ª série)</t>
  </si>
  <si>
    <t>Taxa de juros moratórios
Créditos titulados por empresas comerciais (n.º 3 do artigo 102 C.Comercial)</t>
  </si>
  <si>
    <t>Aviso n.º 12184/2009, de 10/07</t>
  </si>
  <si>
    <t>Despacho n.º 597/2010, de 11/01</t>
  </si>
  <si>
    <t>Aviso n.º 13746/2010, de 12/07</t>
  </si>
  <si>
    <t>Aviso n.º 2284/2011, de 21/01</t>
  </si>
  <si>
    <t>Aviso n.º 14190/2011, de 14/07</t>
  </si>
  <si>
    <t>Aviso n.º 692/2012, de 02/01</t>
  </si>
  <si>
    <t>Data de emissão:</t>
  </si>
  <si>
    <t>Montante:</t>
  </si>
  <si>
    <t>CÁLCULO JUROS DE MORA:</t>
  </si>
  <si>
    <t xml:space="preserve">Data início </t>
  </si>
  <si>
    <t>Datas Contagem de Juros</t>
  </si>
  <si>
    <t>Descrição:</t>
  </si>
  <si>
    <t>Montante  apurado</t>
  </si>
  <si>
    <t>TOTAL DE JUROS DA NOTA DÉBITO</t>
  </si>
  <si>
    <t>CÁLCULO E APURAMENTO DE JUROS DEBITADOS</t>
  </si>
  <si>
    <t>Data Vencimento</t>
  </si>
  <si>
    <t>Aviso n.º 10478/2013 de 04/07.</t>
  </si>
  <si>
    <t>Fatura correspondente:</t>
  </si>
  <si>
    <t>Responsável pelo preenchimento:</t>
  </si>
  <si>
    <t>Nome</t>
  </si>
  <si>
    <t>Categoria / Cargo</t>
  </si>
  <si>
    <t>Telefone</t>
  </si>
  <si>
    <t>Direção Regional</t>
  </si>
  <si>
    <t xml:space="preserve">Designação do fornecedor: </t>
  </si>
  <si>
    <t>01/07/14 a 31/12/14</t>
  </si>
  <si>
    <t>Aviso n.º 8266/2014 de 16/07.</t>
  </si>
  <si>
    <t>01/01/14 a 30/06/14</t>
  </si>
  <si>
    <t>Aviso n.º 1019/2014 de 24/01.</t>
  </si>
  <si>
    <t>01/01/15 a 30/06/15</t>
  </si>
  <si>
    <t>Aviso 563/2015, de 2 de janeiro</t>
  </si>
  <si>
    <t>Aviso n.º 563/2015 de 02/01.</t>
  </si>
  <si>
    <t>Fatura Juros de Mora:</t>
  </si>
  <si>
    <t>Nota de Crédito:</t>
  </si>
  <si>
    <t>Total:</t>
  </si>
  <si>
    <t>Data</t>
  </si>
  <si>
    <t>Presidente do Conselho Executivo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</si>
</sst>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d/mm/yyyy;@"/>
    <numFmt numFmtId="165" formatCode="#,##0.00\ &quot;€&quot;"/>
    <numFmt numFmtId="166" formatCode="[$-816]d\ &quot;de&quot;\ mmmm\ &quot;de&quot;\ yyyy;@"/>
    <numFmt numFmtId="167" formatCode="_-* #,##0.00\ [$€-816]_-;\-* #,##0.00\ [$€-816]_-;_-* &quot;-&quot;??\ [$€-816]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rgb="FF524F4E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0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/>
    <xf numFmtId="0" fontId="4" fillId="0" borderId="0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10" fontId="0" fillId="0" borderId="3" xfId="0" applyNumberForma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vertical="center"/>
    </xf>
    <xf numFmtId="10" fontId="0" fillId="0" borderId="5" xfId="0" applyNumberForma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 inden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8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0" xfId="2" applyNumberFormat="1" applyFont="1" applyBorder="1" applyAlignment="1">
      <alignment horizontal="center" vertical="center" wrapText="1"/>
    </xf>
    <xf numFmtId="3" fontId="3" fillId="0" borderId="0" xfId="2" applyNumberFormat="1" applyFont="1" applyBorder="1" applyAlignment="1">
      <alignment horizontal="center" vertical="center" wrapText="1"/>
    </xf>
    <xf numFmtId="167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4" fontId="8" fillId="0" borderId="0" xfId="0" applyNumberFormat="1" applyFont="1" applyFill="1" applyAlignment="1">
      <alignment horizontal="center" vertical="center"/>
    </xf>
    <xf numFmtId="0" fontId="12" fillId="0" borderId="9" xfId="0" applyFont="1" applyFill="1" applyBorder="1" applyAlignment="1">
      <alignment vertical="top"/>
    </xf>
    <xf numFmtId="0" fontId="0" fillId="0" borderId="0" xfId="0" applyFill="1"/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8" fontId="5" fillId="0" borderId="0" xfId="0" applyNumberFormat="1" applyFont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14" fontId="12" fillId="0" borderId="9" xfId="0" applyNumberFormat="1" applyFont="1" applyFill="1" applyBorder="1" applyAlignment="1">
      <alignment vertical="top"/>
    </xf>
    <xf numFmtId="14" fontId="7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0" fillId="0" borderId="15" xfId="0" applyFont="1" applyFill="1" applyBorder="1" applyAlignment="1">
      <alignment horizontal="left" vertical="center" indent="1"/>
    </xf>
    <xf numFmtId="14" fontId="0" fillId="3" borderId="1" xfId="0" applyNumberForma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3"/>
    </xf>
    <xf numFmtId="0" fontId="0" fillId="3" borderId="1" xfId="0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8" fontId="5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1" xfId="0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right" vertical="center"/>
    </xf>
    <xf numFmtId="2" fontId="14" fillId="3" borderId="0" xfId="0" applyNumberFormat="1" applyFon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1"/>
    </xf>
    <xf numFmtId="0" fontId="8" fillId="4" borderId="0" xfId="0" applyFont="1" applyFill="1" applyAlignment="1">
      <alignment vertical="center"/>
    </xf>
    <xf numFmtId="0" fontId="8" fillId="4" borderId="0" xfId="0" applyFont="1" applyFill="1"/>
    <xf numFmtId="8" fontId="8" fillId="4" borderId="0" xfId="0" applyNumberFormat="1" applyFont="1" applyFill="1" applyAlignment="1">
      <alignment vertical="center"/>
    </xf>
    <xf numFmtId="14" fontId="8" fillId="4" borderId="0" xfId="0" applyNumberFormat="1" applyFont="1" applyFill="1" applyAlignment="1">
      <alignment horizontal="center" vertical="center"/>
    </xf>
    <xf numFmtId="164" fontId="8" fillId="4" borderId="0" xfId="0" applyNumberFormat="1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0" fontId="8" fillId="4" borderId="0" xfId="0" applyNumberFormat="1" applyFont="1" applyFill="1" applyAlignment="1">
      <alignment horizontal="center" vertical="center"/>
    </xf>
    <xf numFmtId="3" fontId="8" fillId="4" borderId="0" xfId="2" applyNumberFormat="1" applyFont="1" applyFill="1" applyBorder="1" applyAlignment="1">
      <alignment horizontal="center" vertical="center"/>
    </xf>
    <xf numFmtId="165" fontId="8" fillId="4" borderId="0" xfId="2" applyNumberFormat="1" applyFon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NumberFormat="1" applyFill="1" applyAlignment="1">
      <alignment vertical="center"/>
    </xf>
    <xf numFmtId="3" fontId="0" fillId="4" borderId="0" xfId="0" applyNumberFormat="1" applyFill="1" applyAlignment="1">
      <alignment vertical="center"/>
    </xf>
    <xf numFmtId="164" fontId="1" fillId="4" borderId="0" xfId="0" applyNumberFormat="1" applyFont="1" applyFill="1" applyAlignment="1">
      <alignment horizontal="center" vertical="center"/>
    </xf>
    <xf numFmtId="14" fontId="1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14" fontId="8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8" fontId="1" fillId="4" borderId="0" xfId="0" applyNumberFormat="1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0" fontId="3" fillId="0" borderId="12" xfId="2" applyNumberFormat="1" applyFont="1" applyBorder="1" applyAlignment="1">
      <alignment horizontal="center" vertical="center" wrapText="1"/>
    </xf>
    <xf numFmtId="10" fontId="3" fillId="0" borderId="9" xfId="2" applyNumberFormat="1" applyFont="1" applyBorder="1" applyAlignment="1">
      <alignment horizontal="center" vertical="center" wrapText="1"/>
    </xf>
    <xf numFmtId="3" fontId="3" fillId="0" borderId="12" xfId="2" applyNumberFormat="1" applyFont="1" applyBorder="1" applyAlignment="1">
      <alignment horizontal="center" vertical="center" wrapText="1"/>
    </xf>
    <xf numFmtId="3" fontId="3" fillId="0" borderId="9" xfId="2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3">
    <cellStyle name="Euro" xfId="1"/>
    <cellStyle name="Normal" xfId="0" builtinId="0"/>
    <cellStyle name="Percentagem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5</xdr:col>
      <xdr:colOff>571500</xdr:colOff>
      <xdr:row>8</xdr:row>
      <xdr:rowOff>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61925" y="533400"/>
          <a:ext cx="4562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1:P61"/>
  <sheetViews>
    <sheetView showGridLines="0" tabSelected="1" zoomScaleNormal="100" workbookViewId="0">
      <selection activeCell="E12" sqref="E12"/>
    </sheetView>
  </sheetViews>
  <sheetFormatPr defaultRowHeight="12.75" x14ac:dyDescent="0.2"/>
  <cols>
    <col min="1" max="1" width="2.42578125" customWidth="1"/>
    <col min="2" max="2" width="22.28515625" customWidth="1"/>
    <col min="3" max="3" width="14.5703125" bestFit="1" customWidth="1"/>
    <col min="4" max="4" width="11" customWidth="1"/>
    <col min="5" max="5" width="32.5703125" style="69" bestFit="1" customWidth="1"/>
    <col min="6" max="6" width="11.85546875" customWidth="1"/>
    <col min="7" max="7" width="11.28515625" customWidth="1"/>
    <col min="8" max="8" width="17.7109375" style="61" customWidth="1"/>
    <col min="9" max="9" width="12.7109375" bestFit="1" customWidth="1"/>
    <col min="10" max="10" width="11.5703125" style="3" customWidth="1"/>
    <col min="11" max="11" width="13.7109375" style="4" customWidth="1"/>
    <col min="12" max="12" width="0.28515625" customWidth="1"/>
    <col min="13" max="13" width="26" hidden="1" customWidth="1"/>
    <col min="14" max="14" width="10.85546875" bestFit="1" customWidth="1"/>
    <col min="16" max="16" width="9.5703125" bestFit="1" customWidth="1"/>
  </cols>
  <sheetData>
    <row r="1" spans="2:11" ht="16.5" customHeight="1" x14ac:dyDescent="0.2">
      <c r="J1"/>
    </row>
    <row r="7" spans="2:11" x14ac:dyDescent="0.2">
      <c r="B7" s="24"/>
      <c r="C7" s="24"/>
      <c r="D7" s="24"/>
    </row>
    <row r="9" spans="2:11" s="2" customFormat="1" ht="49.5" customHeight="1" x14ac:dyDescent="0.2">
      <c r="E9" s="70"/>
      <c r="H9" s="62"/>
      <c r="J9" s="5"/>
      <c r="K9" s="6"/>
    </row>
    <row r="10" spans="2:11" s="2" customFormat="1" ht="16.5" customHeight="1" x14ac:dyDescent="0.2">
      <c r="B10" s="115" t="s">
        <v>58</v>
      </c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s="2" customFormat="1" ht="39" customHeight="1" x14ac:dyDescent="0.2">
      <c r="E11" s="70"/>
      <c r="H11" s="62"/>
      <c r="J11" s="5"/>
      <c r="K11" s="6"/>
    </row>
    <row r="12" spans="2:11" s="38" customFormat="1" ht="34.5" customHeight="1" x14ac:dyDescent="0.2">
      <c r="B12" s="39" t="s">
        <v>67</v>
      </c>
      <c r="C12" s="91"/>
      <c r="D12" s="60"/>
      <c r="E12" s="71"/>
      <c r="F12" s="60"/>
      <c r="G12" s="60"/>
      <c r="H12" s="60"/>
      <c r="I12" s="60"/>
      <c r="J12" s="60"/>
      <c r="K12" s="60"/>
    </row>
    <row r="13" spans="2:11" s="84" customFormat="1" ht="24.75" customHeight="1" x14ac:dyDescent="0.2">
      <c r="B13" s="79" t="s">
        <v>75</v>
      </c>
      <c r="C13" s="93"/>
      <c r="D13" s="116"/>
      <c r="E13" s="116"/>
      <c r="F13" s="80" t="s">
        <v>50</v>
      </c>
      <c r="G13" s="81"/>
      <c r="H13" s="78"/>
      <c r="I13" s="78"/>
      <c r="J13" s="82" t="s">
        <v>51</v>
      </c>
      <c r="K13" s="83"/>
    </row>
    <row r="14" spans="2:11" s="84" customFormat="1" ht="24.75" customHeight="1" x14ac:dyDescent="0.2">
      <c r="B14" s="79" t="s">
        <v>76</v>
      </c>
      <c r="C14" s="79"/>
      <c r="D14" s="116"/>
      <c r="E14" s="116"/>
      <c r="F14" s="80" t="s">
        <v>50</v>
      </c>
      <c r="G14" s="81"/>
      <c r="H14" s="78"/>
      <c r="I14" s="78"/>
      <c r="J14" s="82" t="s">
        <v>51</v>
      </c>
      <c r="K14" s="83"/>
    </row>
    <row r="15" spans="2:11" s="84" customFormat="1" ht="24.75" customHeight="1" x14ac:dyDescent="0.2">
      <c r="B15" s="79"/>
      <c r="C15" s="79"/>
      <c r="D15" s="116"/>
      <c r="E15" s="116"/>
      <c r="F15" s="80"/>
      <c r="G15" s="81"/>
      <c r="H15" s="78"/>
      <c r="I15" s="78"/>
      <c r="J15" s="82" t="s">
        <v>77</v>
      </c>
      <c r="K15" s="83">
        <f>SUM(K13:K14)</f>
        <v>0</v>
      </c>
    </row>
    <row r="16" spans="2:11" s="2" customFormat="1" ht="21" customHeight="1" x14ac:dyDescent="0.2">
      <c r="E16" s="70"/>
      <c r="H16" s="62"/>
      <c r="J16" s="5"/>
      <c r="K16" s="67"/>
    </row>
    <row r="17" spans="2:16" s="2" customFormat="1" ht="20.25" customHeight="1" x14ac:dyDescent="0.2">
      <c r="B17" s="113" t="s">
        <v>52</v>
      </c>
      <c r="C17" s="113"/>
      <c r="D17" s="113"/>
      <c r="E17" s="113"/>
      <c r="F17" s="113"/>
      <c r="G17" s="113"/>
      <c r="H17" s="113"/>
      <c r="I17" s="113"/>
      <c r="J17" s="113"/>
      <c r="K17" s="113"/>
      <c r="M17" s="112"/>
    </row>
    <row r="18" spans="2:16" s="2" customFormat="1" ht="13.5" customHeight="1" x14ac:dyDescent="0.2">
      <c r="B18" s="41"/>
      <c r="C18" s="41"/>
      <c r="D18" s="41"/>
      <c r="E18" s="72"/>
      <c r="F18" s="41"/>
      <c r="G18" s="41"/>
      <c r="H18" s="63"/>
      <c r="I18" s="41"/>
      <c r="J18" s="41"/>
      <c r="K18" s="41"/>
      <c r="M18" s="112"/>
    </row>
    <row r="19" spans="2:16" s="2" customFormat="1" x14ac:dyDescent="0.2">
      <c r="B19" s="126" t="s">
        <v>55</v>
      </c>
      <c r="C19" s="126"/>
      <c r="D19" s="118" t="s">
        <v>2</v>
      </c>
      <c r="E19" s="120" t="s">
        <v>59</v>
      </c>
      <c r="F19" s="117" t="s">
        <v>54</v>
      </c>
      <c r="G19" s="117"/>
      <c r="H19" s="64"/>
      <c r="I19" s="122" t="s">
        <v>3</v>
      </c>
      <c r="J19" s="124" t="s">
        <v>1</v>
      </c>
      <c r="K19" s="118" t="s">
        <v>56</v>
      </c>
      <c r="M19" s="112"/>
    </row>
    <row r="20" spans="2:16" s="40" customFormat="1" ht="23.25" customHeight="1" x14ac:dyDescent="0.2">
      <c r="B20" s="127"/>
      <c r="C20" s="127"/>
      <c r="D20" s="119"/>
      <c r="E20" s="121"/>
      <c r="F20" s="48" t="s">
        <v>53</v>
      </c>
      <c r="G20" s="49" t="s">
        <v>0</v>
      </c>
      <c r="H20" s="65"/>
      <c r="I20" s="123"/>
      <c r="J20" s="125"/>
      <c r="K20" s="119"/>
      <c r="M20" s="112"/>
    </row>
    <row r="21" spans="2:16" s="40" customFormat="1" ht="6.75" customHeight="1" x14ac:dyDescent="0.2">
      <c r="B21" s="50"/>
      <c r="C21" s="50"/>
      <c r="D21" s="51"/>
      <c r="E21" s="73"/>
      <c r="F21" s="51"/>
      <c r="G21" s="52"/>
      <c r="H21" s="68"/>
      <c r="I21" s="53"/>
      <c r="J21" s="54"/>
      <c r="K21" s="51"/>
    </row>
    <row r="22" spans="2:16" s="40" customFormat="1" x14ac:dyDescent="0.2">
      <c r="B22" s="50"/>
      <c r="C22" s="50"/>
      <c r="D22" s="51"/>
      <c r="E22" s="73"/>
      <c r="F22" s="51"/>
      <c r="G22" s="52"/>
      <c r="H22" s="68"/>
      <c r="I22" s="53"/>
      <c r="J22" s="54"/>
      <c r="K22" s="51"/>
    </row>
    <row r="23" spans="2:16" s="40" customFormat="1" x14ac:dyDescent="0.2">
      <c r="B23" s="50"/>
      <c r="C23" s="50"/>
      <c r="D23" s="51"/>
      <c r="E23" s="73"/>
      <c r="F23" s="51"/>
      <c r="G23" s="52"/>
      <c r="H23" s="68"/>
      <c r="I23" s="53"/>
      <c r="J23" s="54"/>
      <c r="K23" s="51"/>
    </row>
    <row r="24" spans="2:16" s="103" customFormat="1" x14ac:dyDescent="0.2">
      <c r="B24" s="94" t="s">
        <v>61</v>
      </c>
      <c r="C24" s="95"/>
      <c r="D24" s="96"/>
      <c r="E24" s="97"/>
      <c r="F24" s="98"/>
      <c r="G24" s="97"/>
      <c r="H24" s="99" t="s">
        <v>30</v>
      </c>
      <c r="I24" s="100">
        <f>VLOOKUP(H24,taxas!$B$7:$C$28,2,)</f>
        <v>7.7499999999999999E-2</v>
      </c>
      <c r="J24" s="101">
        <f t="shared" ref="J24" si="0">G24-F24+1</f>
        <v>1</v>
      </c>
      <c r="K24" s="102">
        <f t="shared" ref="K24" si="1">ROUND(IF(J24="","",IF(D24&gt;0,(((I24/365)*J24)*$D24),0)),2)</f>
        <v>0</v>
      </c>
      <c r="N24" s="104"/>
      <c r="P24" s="105"/>
    </row>
    <row r="25" spans="2:16" s="103" customFormat="1" x14ac:dyDescent="0.2">
      <c r="B25" s="94" t="s">
        <v>61</v>
      </c>
      <c r="C25" s="95"/>
      <c r="D25" s="96"/>
      <c r="E25" s="97"/>
      <c r="F25" s="106"/>
      <c r="G25" s="97"/>
      <c r="H25" s="99" t="s">
        <v>31</v>
      </c>
      <c r="I25" s="100">
        <f>VLOOKUP(H25,taxas!$B$7:$C$28,2,)</f>
        <v>7.4999999999999997E-2</v>
      </c>
      <c r="J25" s="101">
        <f t="shared" ref="J25:J28" si="2">G25-F25+1</f>
        <v>1</v>
      </c>
      <c r="K25" s="102">
        <f t="shared" ref="K25:K28" si="3">ROUND(IF(J25="","",IF(D25&gt;0,(((I25/365)*J25)*$D25),0)),2)</f>
        <v>0</v>
      </c>
      <c r="N25" s="104"/>
      <c r="P25" s="105"/>
    </row>
    <row r="26" spans="2:16" s="103" customFormat="1" x14ac:dyDescent="0.2">
      <c r="B26" s="94" t="s">
        <v>61</v>
      </c>
      <c r="C26" s="95"/>
      <c r="D26" s="96"/>
      <c r="E26" s="107"/>
      <c r="F26" s="98"/>
      <c r="G26" s="97"/>
      <c r="H26" s="99" t="s">
        <v>30</v>
      </c>
      <c r="I26" s="100">
        <f>VLOOKUP(H26,taxas!$B$7:$C$28,2,)</f>
        <v>7.7499999999999999E-2</v>
      </c>
      <c r="J26" s="101">
        <f t="shared" ref="J26" si="4">G26-F26+1</f>
        <v>1</v>
      </c>
      <c r="K26" s="102">
        <f t="shared" ref="K26" si="5">ROUND(IF(J26="","",IF(D26&gt;0,(((I26/365)*J26)*$D26),0)),2)</f>
        <v>0</v>
      </c>
      <c r="N26" s="104"/>
      <c r="P26" s="105"/>
    </row>
    <row r="27" spans="2:16" s="103" customFormat="1" x14ac:dyDescent="0.2">
      <c r="B27" s="94" t="s">
        <v>61</v>
      </c>
      <c r="C27" s="95"/>
      <c r="D27" s="96"/>
      <c r="E27" s="107"/>
      <c r="F27" s="106"/>
      <c r="G27" s="97"/>
      <c r="H27" s="99" t="s">
        <v>31</v>
      </c>
      <c r="I27" s="100">
        <f>VLOOKUP(H27,taxas!$B$7:$C$28,2,)</f>
        <v>7.4999999999999997E-2</v>
      </c>
      <c r="J27" s="101">
        <f t="shared" si="2"/>
        <v>1</v>
      </c>
      <c r="K27" s="102">
        <f t="shared" si="3"/>
        <v>0</v>
      </c>
      <c r="N27" s="104"/>
      <c r="P27" s="105"/>
    </row>
    <row r="28" spans="2:16" s="110" customFormat="1" x14ac:dyDescent="0.2">
      <c r="B28" s="94" t="s">
        <v>61</v>
      </c>
      <c r="C28" s="108"/>
      <c r="D28" s="96"/>
      <c r="E28" s="109"/>
      <c r="F28" s="98"/>
      <c r="G28" s="97"/>
      <c r="H28" s="99" t="s">
        <v>30</v>
      </c>
      <c r="I28" s="100">
        <f>VLOOKUP(H28,taxas!$B$7:$C$28,2,)</f>
        <v>7.7499999999999999E-2</v>
      </c>
      <c r="J28" s="101">
        <f t="shared" si="2"/>
        <v>1</v>
      </c>
      <c r="K28" s="102">
        <f t="shared" si="3"/>
        <v>0</v>
      </c>
    </row>
    <row r="29" spans="2:16" s="110" customFormat="1" x14ac:dyDescent="0.2">
      <c r="B29" s="94" t="s">
        <v>61</v>
      </c>
      <c r="C29" s="108"/>
      <c r="D29" s="96"/>
      <c r="E29" s="109"/>
      <c r="F29" s="106"/>
      <c r="G29" s="97"/>
      <c r="H29" s="99" t="s">
        <v>31</v>
      </c>
      <c r="I29" s="100">
        <f>VLOOKUP(H29,taxas!$B$7:$C$28,2,)</f>
        <v>7.4999999999999997E-2</v>
      </c>
      <c r="J29" s="101">
        <f t="shared" ref="J29:J47" si="6">G29-F29+1</f>
        <v>1</v>
      </c>
      <c r="K29" s="102">
        <f t="shared" ref="K29:K30" si="7">ROUND(IF(J29="","",IF(D29&gt;0,(((I29/365)*J29)*$D29),0)),2)</f>
        <v>0</v>
      </c>
    </row>
    <row r="30" spans="2:16" s="103" customFormat="1" x14ac:dyDescent="0.2">
      <c r="B30" s="94" t="s">
        <v>61</v>
      </c>
      <c r="C30" s="95"/>
      <c r="D30" s="96"/>
      <c r="E30" s="97"/>
      <c r="F30" s="98"/>
      <c r="G30" s="97"/>
      <c r="H30" s="99" t="s">
        <v>30</v>
      </c>
      <c r="I30" s="100">
        <f>VLOOKUP(H30,taxas!$B$7:$C$28,2,)</f>
        <v>7.7499999999999999E-2</v>
      </c>
      <c r="J30" s="101">
        <f t="shared" ref="J30" si="8">G30-F30+1</f>
        <v>1</v>
      </c>
      <c r="K30" s="102">
        <f t="shared" si="7"/>
        <v>0</v>
      </c>
      <c r="N30" s="104"/>
      <c r="P30" s="105"/>
    </row>
    <row r="31" spans="2:16" s="103" customFormat="1" x14ac:dyDescent="0.2">
      <c r="B31" s="94" t="s">
        <v>61</v>
      </c>
      <c r="C31" s="95"/>
      <c r="D31" s="96"/>
      <c r="E31" s="97"/>
      <c r="F31" s="106"/>
      <c r="G31" s="97"/>
      <c r="H31" s="99" t="s">
        <v>31</v>
      </c>
      <c r="I31" s="100">
        <f>VLOOKUP(H31,taxas!$B$7:$C$28,2,)</f>
        <v>7.4999999999999997E-2</v>
      </c>
      <c r="J31" s="101">
        <f t="shared" si="6"/>
        <v>1</v>
      </c>
      <c r="K31" s="102">
        <f t="shared" ref="K31:K47" si="9">ROUND(IF(J31="","",IF(D31&gt;0,(((I31/365)*J31)*$D31),0)),2)</f>
        <v>0</v>
      </c>
      <c r="N31" s="104"/>
      <c r="P31" s="105"/>
    </row>
    <row r="32" spans="2:16" s="110" customFormat="1" x14ac:dyDescent="0.2">
      <c r="B32" s="94" t="s">
        <v>61</v>
      </c>
      <c r="C32" s="108"/>
      <c r="D32" s="96"/>
      <c r="E32" s="109"/>
      <c r="F32" s="98"/>
      <c r="G32" s="97"/>
      <c r="H32" s="99" t="s">
        <v>30</v>
      </c>
      <c r="I32" s="100">
        <f>VLOOKUP(H32,taxas!$B$7:$C$28,2,)</f>
        <v>7.7499999999999999E-2</v>
      </c>
      <c r="J32" s="101">
        <f t="shared" si="6"/>
        <v>1</v>
      </c>
      <c r="K32" s="102">
        <f t="shared" si="9"/>
        <v>0</v>
      </c>
    </row>
    <row r="33" spans="2:16" s="110" customFormat="1" x14ac:dyDescent="0.2">
      <c r="B33" s="94" t="s">
        <v>61</v>
      </c>
      <c r="C33" s="108"/>
      <c r="D33" s="111"/>
      <c r="E33" s="109"/>
      <c r="F33" s="106"/>
      <c r="G33" s="97"/>
      <c r="H33" s="99" t="s">
        <v>31</v>
      </c>
      <c r="I33" s="100">
        <f>VLOOKUP(H33,taxas!$B$7:$C$28,2,)</f>
        <v>7.4999999999999997E-2</v>
      </c>
      <c r="J33" s="101">
        <f t="shared" ref="J33:J44" si="10">G33-F33+1</f>
        <v>1</v>
      </c>
      <c r="K33" s="102">
        <f t="shared" ref="K33:K44" si="11">ROUND(IF(J33="","",IF(D33&gt;0,(((I33/365)*J33)*$D33),0)),2)</f>
        <v>0</v>
      </c>
    </row>
    <row r="34" spans="2:16" s="103" customFormat="1" x14ac:dyDescent="0.2">
      <c r="B34" s="94" t="s">
        <v>61</v>
      </c>
      <c r="C34" s="108"/>
      <c r="D34" s="96"/>
      <c r="E34" s="109"/>
      <c r="F34" s="98"/>
      <c r="G34" s="97"/>
      <c r="H34" s="99" t="s">
        <v>30</v>
      </c>
      <c r="I34" s="100">
        <f>VLOOKUP(H34,taxas!$B$7:$C$28,2,)</f>
        <v>7.7499999999999999E-2</v>
      </c>
      <c r="J34" s="101">
        <f t="shared" ref="J34" si="12">G34-F34+1</f>
        <v>1</v>
      </c>
      <c r="K34" s="102">
        <f t="shared" ref="K34" si="13">ROUND(IF(J34="","",IF(D34&gt;0,(((I34/365)*J34)*$D34),0)),2)</f>
        <v>0</v>
      </c>
      <c r="N34" s="104"/>
      <c r="P34" s="105"/>
    </row>
    <row r="35" spans="2:16" s="103" customFormat="1" x14ac:dyDescent="0.2">
      <c r="B35" s="94" t="s">
        <v>61</v>
      </c>
      <c r="C35" s="108"/>
      <c r="D35" s="96"/>
      <c r="E35" s="109"/>
      <c r="F35" s="106"/>
      <c r="G35" s="97"/>
      <c r="H35" s="99" t="s">
        <v>31</v>
      </c>
      <c r="I35" s="100">
        <f>VLOOKUP(H35,taxas!$B$7:$C$28,2,)</f>
        <v>7.4999999999999997E-2</v>
      </c>
      <c r="J35" s="101">
        <f t="shared" si="10"/>
        <v>1</v>
      </c>
      <c r="K35" s="102">
        <f t="shared" si="11"/>
        <v>0</v>
      </c>
      <c r="N35" s="104"/>
      <c r="P35" s="105"/>
    </row>
    <row r="36" spans="2:16" s="110" customFormat="1" x14ac:dyDescent="0.2">
      <c r="B36" s="94" t="s">
        <v>61</v>
      </c>
      <c r="C36" s="108"/>
      <c r="D36" s="96"/>
      <c r="E36" s="109"/>
      <c r="F36" s="98"/>
      <c r="G36" s="97"/>
      <c r="H36" s="99" t="s">
        <v>30</v>
      </c>
      <c r="I36" s="100">
        <f>VLOOKUP(H36,taxas!$B$7:$C$28,2,)</f>
        <v>7.7499999999999999E-2</v>
      </c>
      <c r="J36" s="101">
        <f t="shared" si="10"/>
        <v>1</v>
      </c>
      <c r="K36" s="102">
        <f t="shared" si="11"/>
        <v>0</v>
      </c>
    </row>
    <row r="37" spans="2:16" s="110" customFormat="1" x14ac:dyDescent="0.2">
      <c r="B37" s="94" t="s">
        <v>61</v>
      </c>
      <c r="C37" s="108"/>
      <c r="D37" s="96"/>
      <c r="E37" s="109"/>
      <c r="F37" s="106"/>
      <c r="G37" s="97"/>
      <c r="H37" s="99" t="s">
        <v>31</v>
      </c>
      <c r="I37" s="100">
        <f>VLOOKUP(H37,taxas!$B$7:$C$28,2,)</f>
        <v>7.4999999999999997E-2</v>
      </c>
      <c r="J37" s="101">
        <f t="shared" ref="J37:J41" si="14">G37-F37+1</f>
        <v>1</v>
      </c>
      <c r="K37" s="102">
        <f t="shared" ref="K37:K41" si="15">ROUND(IF(J37="","",IF(D37&gt;0,(((I37/365)*J37)*$D37),0)),2)</f>
        <v>0</v>
      </c>
    </row>
    <row r="38" spans="2:16" s="103" customFormat="1" x14ac:dyDescent="0.2">
      <c r="B38" s="94" t="s">
        <v>61</v>
      </c>
      <c r="C38" s="95"/>
      <c r="D38" s="96"/>
      <c r="E38" s="97"/>
      <c r="F38" s="98"/>
      <c r="G38" s="97"/>
      <c r="H38" s="99" t="s">
        <v>30</v>
      </c>
      <c r="I38" s="100">
        <f>VLOOKUP(H38,taxas!$B$7:$C$28,2,)</f>
        <v>7.7499999999999999E-2</v>
      </c>
      <c r="J38" s="101">
        <f t="shared" si="14"/>
        <v>1</v>
      </c>
      <c r="K38" s="102">
        <f t="shared" si="15"/>
        <v>0</v>
      </c>
      <c r="N38" s="104"/>
      <c r="P38" s="105"/>
    </row>
    <row r="39" spans="2:16" s="103" customFormat="1" x14ac:dyDescent="0.2">
      <c r="B39" s="94" t="s">
        <v>61</v>
      </c>
      <c r="C39" s="95"/>
      <c r="D39" s="96"/>
      <c r="E39" s="97"/>
      <c r="F39" s="106"/>
      <c r="G39" s="97"/>
      <c r="H39" s="99" t="s">
        <v>31</v>
      </c>
      <c r="I39" s="100">
        <f>VLOOKUP(H39,taxas!$B$7:$C$28,2,)</f>
        <v>7.4999999999999997E-2</v>
      </c>
      <c r="J39" s="101">
        <f t="shared" si="14"/>
        <v>1</v>
      </c>
      <c r="K39" s="102">
        <f t="shared" si="15"/>
        <v>0</v>
      </c>
      <c r="N39" s="104"/>
      <c r="P39" s="105"/>
    </row>
    <row r="40" spans="2:16" s="110" customFormat="1" x14ac:dyDescent="0.2">
      <c r="B40" s="94" t="s">
        <v>61</v>
      </c>
      <c r="C40" s="108"/>
      <c r="D40" s="96"/>
      <c r="E40" s="109"/>
      <c r="F40" s="98"/>
      <c r="G40" s="97"/>
      <c r="H40" s="99" t="s">
        <v>30</v>
      </c>
      <c r="I40" s="100">
        <f>VLOOKUP(H40,taxas!$B$7:$C$28,2,)</f>
        <v>7.7499999999999999E-2</v>
      </c>
      <c r="J40" s="101">
        <f t="shared" si="14"/>
        <v>1</v>
      </c>
      <c r="K40" s="102">
        <f t="shared" si="15"/>
        <v>0</v>
      </c>
    </row>
    <row r="41" spans="2:16" s="110" customFormat="1" x14ac:dyDescent="0.2">
      <c r="B41" s="94" t="s">
        <v>61</v>
      </c>
      <c r="C41" s="108"/>
      <c r="D41" s="96"/>
      <c r="E41" s="109"/>
      <c r="F41" s="106"/>
      <c r="G41" s="97"/>
      <c r="H41" s="99" t="s">
        <v>31</v>
      </c>
      <c r="I41" s="100">
        <f>VLOOKUP(H41,taxas!$B$7:$C$28,2,)</f>
        <v>7.4999999999999997E-2</v>
      </c>
      <c r="J41" s="101">
        <f t="shared" si="14"/>
        <v>1</v>
      </c>
      <c r="K41" s="102">
        <f t="shared" si="15"/>
        <v>0</v>
      </c>
    </row>
    <row r="42" spans="2:16" s="110" customFormat="1" x14ac:dyDescent="0.2">
      <c r="B42" s="94" t="s">
        <v>61</v>
      </c>
      <c r="C42" s="108"/>
      <c r="D42" s="96"/>
      <c r="E42" s="109"/>
      <c r="F42" s="98"/>
      <c r="G42" s="97"/>
      <c r="H42" s="99" t="s">
        <v>30</v>
      </c>
      <c r="I42" s="100">
        <f>VLOOKUP(H42,taxas!$B$7:$C$28,2,)</f>
        <v>7.7499999999999999E-2</v>
      </c>
      <c r="J42" s="101">
        <f t="shared" ref="J42" si="16">G42-F42+1</f>
        <v>1</v>
      </c>
      <c r="K42" s="102">
        <f t="shared" ref="K42" si="17">ROUND(IF(J42="","",IF(D42&gt;0,(((I42/365)*J42)*$D42),0)),2)</f>
        <v>0</v>
      </c>
    </row>
    <row r="43" spans="2:16" s="110" customFormat="1" x14ac:dyDescent="0.2">
      <c r="B43" s="94" t="s">
        <v>61</v>
      </c>
      <c r="C43" s="108"/>
      <c r="D43" s="96"/>
      <c r="E43" s="109"/>
      <c r="F43" s="106"/>
      <c r="G43" s="97"/>
      <c r="H43" s="99" t="s">
        <v>31</v>
      </c>
      <c r="I43" s="100">
        <f>VLOOKUP(H43,taxas!$B$7:$C$28,2,)</f>
        <v>7.4999999999999997E-2</v>
      </c>
      <c r="J43" s="101">
        <f t="shared" si="10"/>
        <v>1</v>
      </c>
      <c r="K43" s="102">
        <f t="shared" si="11"/>
        <v>0</v>
      </c>
    </row>
    <row r="44" spans="2:16" s="103" customFormat="1" x14ac:dyDescent="0.2">
      <c r="B44" s="94" t="s">
        <v>61</v>
      </c>
      <c r="C44" s="95"/>
      <c r="D44" s="96"/>
      <c r="E44" s="97"/>
      <c r="F44" s="98"/>
      <c r="G44" s="97"/>
      <c r="H44" s="99" t="s">
        <v>30</v>
      </c>
      <c r="I44" s="100">
        <f>VLOOKUP(H44,taxas!$B$7:$C$28,2,)</f>
        <v>7.7499999999999999E-2</v>
      </c>
      <c r="J44" s="101">
        <f t="shared" si="10"/>
        <v>1</v>
      </c>
      <c r="K44" s="102">
        <f t="shared" si="11"/>
        <v>0</v>
      </c>
      <c r="N44" s="104"/>
      <c r="P44" s="105"/>
    </row>
    <row r="45" spans="2:16" s="103" customFormat="1" x14ac:dyDescent="0.2">
      <c r="B45" s="94" t="s">
        <v>61</v>
      </c>
      <c r="C45" s="95"/>
      <c r="D45" s="96"/>
      <c r="E45" s="97"/>
      <c r="F45" s="106"/>
      <c r="G45" s="97"/>
      <c r="H45" s="99" t="s">
        <v>31</v>
      </c>
      <c r="I45" s="100">
        <f>VLOOKUP(H45,taxas!$B$7:$C$28,2,)</f>
        <v>7.4999999999999997E-2</v>
      </c>
      <c r="J45" s="101">
        <f t="shared" ref="J45:J46" si="18">G45-F45+1</f>
        <v>1</v>
      </c>
      <c r="K45" s="102">
        <f t="shared" ref="K45:K46" si="19">ROUND(IF(J45="","",IF(D45&gt;0,(((I45/365)*J45)*$D45),0)),2)</f>
        <v>0</v>
      </c>
      <c r="N45" s="104"/>
      <c r="P45" s="105"/>
    </row>
    <row r="46" spans="2:16" s="110" customFormat="1" x14ac:dyDescent="0.2">
      <c r="B46" s="94" t="s">
        <v>61</v>
      </c>
      <c r="C46" s="108"/>
      <c r="D46" s="96"/>
      <c r="E46" s="109"/>
      <c r="F46" s="98"/>
      <c r="G46" s="97"/>
      <c r="H46" s="99" t="s">
        <v>30</v>
      </c>
      <c r="I46" s="100">
        <f>VLOOKUP(H46,taxas!$B$7:$C$28,2,)</f>
        <v>7.7499999999999999E-2</v>
      </c>
      <c r="J46" s="101">
        <f t="shared" si="18"/>
        <v>1</v>
      </c>
      <c r="K46" s="102">
        <f t="shared" si="19"/>
        <v>0</v>
      </c>
    </row>
    <row r="47" spans="2:16" s="110" customFormat="1" x14ac:dyDescent="0.2">
      <c r="B47" s="94" t="s">
        <v>61</v>
      </c>
      <c r="C47" s="108"/>
      <c r="D47" s="96"/>
      <c r="E47" s="109"/>
      <c r="F47" s="106"/>
      <c r="G47" s="97"/>
      <c r="H47" s="99" t="s">
        <v>31</v>
      </c>
      <c r="I47" s="100">
        <f>VLOOKUP(H47,taxas!$B$7:$C$28,2,)</f>
        <v>7.4999999999999997E-2</v>
      </c>
      <c r="J47" s="101">
        <f t="shared" si="6"/>
        <v>1</v>
      </c>
      <c r="K47" s="102">
        <f t="shared" si="9"/>
        <v>0</v>
      </c>
    </row>
    <row r="48" spans="2:16" s="2" customFormat="1" x14ac:dyDescent="0.2">
      <c r="B48" s="8"/>
      <c r="C48" s="26"/>
      <c r="D48" s="43"/>
      <c r="E48" s="42"/>
      <c r="F48" s="44"/>
      <c r="G48" s="42"/>
      <c r="H48" s="59"/>
      <c r="I48" s="45"/>
      <c r="J48" s="46"/>
      <c r="K48" s="47"/>
      <c r="M48" s="56"/>
      <c r="N48" s="57"/>
      <c r="P48" s="58"/>
    </row>
    <row r="49" spans="2:14" s="2" customFormat="1" x14ac:dyDescent="0.2">
      <c r="B49" s="8"/>
      <c r="C49" s="26"/>
      <c r="D49" s="43"/>
      <c r="E49" s="42"/>
      <c r="F49" s="44"/>
      <c r="G49" s="42"/>
      <c r="H49" s="59"/>
      <c r="I49" s="45"/>
      <c r="J49" s="46"/>
      <c r="K49" s="47"/>
      <c r="M49" s="56"/>
      <c r="N49" s="57"/>
    </row>
    <row r="50" spans="2:14" s="84" customFormat="1" ht="21" customHeight="1" x14ac:dyDescent="0.2">
      <c r="B50" s="85" t="s">
        <v>57</v>
      </c>
      <c r="C50" s="85"/>
      <c r="D50" s="85"/>
      <c r="E50" s="86"/>
      <c r="F50" s="85"/>
      <c r="G50" s="85"/>
      <c r="H50" s="85"/>
      <c r="I50" s="85"/>
      <c r="J50" s="87"/>
      <c r="K50" s="88">
        <f>SUM(K24:K47)</f>
        <v>0</v>
      </c>
      <c r="M50" s="89"/>
      <c r="N50" s="90"/>
    </row>
    <row r="51" spans="2:14" s="2" customFormat="1" x14ac:dyDescent="0.2">
      <c r="E51" s="70"/>
      <c r="H51" s="62"/>
      <c r="J51" s="5"/>
      <c r="K51" s="6"/>
      <c r="M51" s="56"/>
      <c r="N51" s="57"/>
    </row>
    <row r="52" spans="2:14" s="2" customFormat="1" x14ac:dyDescent="0.2">
      <c r="E52" s="70"/>
      <c r="G52" s="24"/>
      <c r="H52" s="66"/>
      <c r="J52" s="5"/>
      <c r="K52" s="55"/>
      <c r="M52" s="56"/>
      <c r="N52" s="57"/>
    </row>
    <row r="53" spans="2:14" s="2" customFormat="1" x14ac:dyDescent="0.2">
      <c r="B53" s="26" t="s">
        <v>62</v>
      </c>
      <c r="E53" s="70"/>
      <c r="G53" s="24"/>
      <c r="H53" s="66"/>
      <c r="J53" s="5"/>
      <c r="K53" s="6"/>
      <c r="M53" s="56"/>
      <c r="N53" s="57"/>
    </row>
    <row r="54" spans="2:14" s="2" customFormat="1" x14ac:dyDescent="0.2">
      <c r="E54" s="70"/>
      <c r="G54" s="24"/>
      <c r="H54" s="66"/>
      <c r="J54" s="5"/>
      <c r="K54" s="6"/>
      <c r="M54" s="56"/>
      <c r="N54" s="57"/>
    </row>
    <row r="55" spans="2:14" s="2" customFormat="1" x14ac:dyDescent="0.2">
      <c r="B55" s="6" t="s">
        <v>63</v>
      </c>
      <c r="C55" s="35"/>
      <c r="E55" s="70"/>
      <c r="H55" s="62"/>
      <c r="I55" s="114" t="s">
        <v>78</v>
      </c>
      <c r="J55" s="114"/>
      <c r="K55" s="114"/>
      <c r="M55" s="56"/>
      <c r="N55" s="57"/>
    </row>
    <row r="56" spans="2:14" s="2" customFormat="1" x14ac:dyDescent="0.2">
      <c r="B56" s="6" t="s">
        <v>64</v>
      </c>
      <c r="C56" s="35"/>
      <c r="E56" s="70"/>
      <c r="H56" s="62"/>
      <c r="K56" s="6"/>
      <c r="M56" s="56"/>
      <c r="N56" s="57"/>
    </row>
    <row r="57" spans="2:14" s="2" customFormat="1" x14ac:dyDescent="0.2">
      <c r="B57" s="6" t="s">
        <v>66</v>
      </c>
      <c r="C57" s="35"/>
      <c r="E57" s="70"/>
      <c r="H57" s="62"/>
      <c r="J57" s="92" t="s">
        <v>79</v>
      </c>
      <c r="K57" s="6"/>
    </row>
    <row r="58" spans="2:14" s="2" customFormat="1" x14ac:dyDescent="0.2">
      <c r="B58" s="6" t="s">
        <v>65</v>
      </c>
      <c r="C58" s="35"/>
      <c r="E58" s="70"/>
      <c r="H58" s="62"/>
      <c r="J58" s="5"/>
      <c r="K58" s="6"/>
    </row>
    <row r="59" spans="2:14" s="2" customFormat="1" x14ac:dyDescent="0.2">
      <c r="E59" s="70"/>
      <c r="H59" s="62"/>
      <c r="I59" s="35"/>
      <c r="J59" s="36"/>
      <c r="K59" s="37"/>
    </row>
    <row r="60" spans="2:14" s="2" customFormat="1" x14ac:dyDescent="0.2">
      <c r="E60" s="70"/>
      <c r="H60" s="62"/>
      <c r="J60" s="5"/>
      <c r="K60" s="6"/>
    </row>
    <row r="61" spans="2:14" s="2" customFormat="1" x14ac:dyDescent="0.2">
      <c r="E61" s="70"/>
      <c r="H61" s="62"/>
      <c r="J61" s="5"/>
      <c r="K61" s="6"/>
    </row>
  </sheetData>
  <mergeCells count="14">
    <mergeCell ref="M17:M20"/>
    <mergeCell ref="B17:K17"/>
    <mergeCell ref="I55:K55"/>
    <mergeCell ref="B10:K10"/>
    <mergeCell ref="D15:E15"/>
    <mergeCell ref="F19:G19"/>
    <mergeCell ref="D19:D20"/>
    <mergeCell ref="E19:E20"/>
    <mergeCell ref="K19:K20"/>
    <mergeCell ref="I19:I20"/>
    <mergeCell ref="J19:J20"/>
    <mergeCell ref="B19:C20"/>
    <mergeCell ref="D13:E13"/>
    <mergeCell ref="D14:E14"/>
  </mergeCells>
  <phoneticPr fontId="2" type="noConversion"/>
  <dataValidations xWindow="256" yWindow="271" count="7">
    <dataValidation allowBlank="1" showInputMessage="1" showErrorMessage="1" promptTitle="Data de vencimento da fatura" prompt="Preencher com a data de vencimento da fatura que deu origem aos juros de mora" sqref="E24:E27 E30:E31 E44:E45 E38:E39"/>
    <dataValidation allowBlank="1" showInputMessage="1" showErrorMessage="1" promptTitle="Fatura que originou juros" prompt="Preencher com o número da fatura que originou os juros de mora" sqref="C44:C45 C24:C27 C30:C31 C38:C39"/>
    <dataValidation allowBlank="1" showInputMessage="1" showErrorMessage="1" promptTitle="Designação do fornecedor" prompt="Preencher com a designação do fornecedor e o NIF" sqref="D12"/>
    <dataValidation allowBlank="1" showInputMessage="1" showErrorMessage="1" promptTitle="N.º da Fatura de Juros de Mora" prompt="Preenchimento do número da fatura de juros de mora" sqref="D13:E15"/>
    <dataValidation allowBlank="1" showInputMessage="1" showErrorMessage="1" promptTitle="Montante Fatura de Juros de Mora" prompt="Preencher com o montante da fatura de juros de mora" sqref="K13:K15"/>
    <dataValidation allowBlank="1" showInputMessage="1" showErrorMessage="1" promptTitle="Data Contagem de Juros - fim" prompt="Data de fim da contagem de juros de mora (normalmente a empresa envia documento com esta informação)" sqref="G24:G47"/>
    <dataValidation allowBlank="1" showInputMessage="1" showErrorMessage="1" promptTitle="Data de Contagem de Juros-início" prompt="Data de início da contagem de juros de mora (normalmente a empresa envia documento com esta informação)" sqref="F24:F47"/>
  </dataValidations>
  <printOptions horizontalCentered="1"/>
  <pageMargins left="0.19685039370078741" right="0.15748031496062992" top="0.59055118110236227" bottom="0.51181102362204722" header="0.35433070866141736" footer="0.15748031496062992"/>
  <pageSetup paperSize="9" scale="58" fitToWidth="0" fitToHeight="0" orientation="portrait" r:id="rId1"/>
  <headerFooter alignWithMargins="0">
    <oddFooter>Página &amp;P</oddFooter>
  </headerFooter>
  <rowBreaks count="1" manualBreakCount="1">
    <brk id="1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O37"/>
  <sheetViews>
    <sheetView showGridLines="0" topLeftCell="A7" workbookViewId="0">
      <selection activeCell="B26" sqref="B26"/>
    </sheetView>
  </sheetViews>
  <sheetFormatPr defaultRowHeight="12.75" x14ac:dyDescent="0.2"/>
  <cols>
    <col min="2" max="2" width="17.7109375" customWidth="1"/>
    <col min="3" max="3" width="13.5703125" customWidth="1"/>
    <col min="5" max="5" width="14.28515625" customWidth="1"/>
    <col min="7" max="7" width="13.42578125" customWidth="1"/>
  </cols>
  <sheetData>
    <row r="5" spans="1:15" s="1" customFormat="1" ht="27.75" customHeight="1" x14ac:dyDescent="0.2">
      <c r="A5" s="7"/>
      <c r="B5" s="132" t="s">
        <v>43</v>
      </c>
      <c r="C5" s="132"/>
      <c r="D5" s="132"/>
      <c r="E5" s="132"/>
      <c r="F5" s="132"/>
      <c r="G5" s="132"/>
    </row>
    <row r="6" spans="1:15" s="1" customFormat="1" x14ac:dyDescent="0.2">
      <c r="B6" s="9" t="s">
        <v>5</v>
      </c>
      <c r="C6" s="9" t="s">
        <v>35</v>
      </c>
      <c r="D6" s="128" t="s">
        <v>32</v>
      </c>
      <c r="E6" s="129"/>
      <c r="F6" s="129"/>
      <c r="G6" s="130"/>
    </row>
    <row r="7" spans="1:15" s="1" customFormat="1" ht="18" customHeight="1" x14ac:dyDescent="0.2">
      <c r="B7" s="10" t="s">
        <v>6</v>
      </c>
      <c r="C7" s="30">
        <v>0.12</v>
      </c>
      <c r="D7" s="31" t="s">
        <v>38</v>
      </c>
      <c r="E7" s="32"/>
      <c r="F7" s="13"/>
      <c r="G7" s="11"/>
      <c r="J7" s="13"/>
      <c r="K7" s="13"/>
      <c r="L7" s="13"/>
      <c r="M7" s="13"/>
      <c r="N7" s="13"/>
      <c r="O7" s="13"/>
    </row>
    <row r="8" spans="1:15" s="1" customFormat="1" ht="18" customHeight="1" x14ac:dyDescent="0.2">
      <c r="B8" s="14" t="s">
        <v>7</v>
      </c>
      <c r="C8" s="33">
        <v>9.01E-2</v>
      </c>
      <c r="D8" s="31" t="s">
        <v>39</v>
      </c>
      <c r="E8" s="32"/>
      <c r="F8" s="16"/>
      <c r="G8" s="17"/>
      <c r="J8" s="27"/>
      <c r="K8" s="13"/>
      <c r="L8" s="13"/>
      <c r="M8" s="13"/>
      <c r="N8" s="28"/>
      <c r="O8" s="13"/>
    </row>
    <row r="9" spans="1:15" s="1" customFormat="1" ht="18" customHeight="1" x14ac:dyDescent="0.2">
      <c r="B9" s="14" t="s">
        <v>8</v>
      </c>
      <c r="C9" s="33">
        <v>9.0899999999999995E-2</v>
      </c>
      <c r="D9" s="31" t="s">
        <v>40</v>
      </c>
      <c r="E9" s="32"/>
      <c r="F9" s="16"/>
      <c r="G9" s="17"/>
      <c r="J9" s="28"/>
      <c r="K9" s="13"/>
      <c r="L9" s="13"/>
      <c r="M9" s="13"/>
      <c r="N9" s="28"/>
      <c r="O9" s="13"/>
    </row>
    <row r="10" spans="1:15" s="1" customFormat="1" ht="18" customHeight="1" x14ac:dyDescent="0.2">
      <c r="B10" s="14" t="s">
        <v>9</v>
      </c>
      <c r="C10" s="33">
        <v>9.0499999999999997E-2</v>
      </c>
      <c r="D10" s="31" t="s">
        <v>41</v>
      </c>
      <c r="E10" s="32"/>
      <c r="F10" s="16"/>
      <c r="G10" s="17"/>
      <c r="J10" s="28"/>
      <c r="K10" s="13"/>
      <c r="L10" s="13"/>
      <c r="M10" s="13"/>
      <c r="N10" s="28"/>
      <c r="O10" s="13"/>
    </row>
    <row r="11" spans="1:15" s="1" customFormat="1" ht="18" customHeight="1" x14ac:dyDescent="0.2">
      <c r="B11" s="14" t="s">
        <v>10</v>
      </c>
      <c r="C11" s="33">
        <v>9.2499999999999999E-2</v>
      </c>
      <c r="D11" s="31" t="s">
        <v>42</v>
      </c>
      <c r="E11" s="32"/>
      <c r="F11" s="16"/>
      <c r="G11" s="17"/>
      <c r="J11" s="28"/>
      <c r="K11" s="13"/>
      <c r="L11" s="13"/>
      <c r="M11" s="13"/>
      <c r="N11" s="28"/>
      <c r="O11" s="13"/>
    </row>
    <row r="12" spans="1:15" s="1" customFormat="1" ht="18" customHeight="1" x14ac:dyDescent="0.2">
      <c r="B12" s="14" t="s">
        <v>11</v>
      </c>
      <c r="C12" s="33">
        <v>9.8299999999999998E-2</v>
      </c>
      <c r="D12" s="31" t="s">
        <v>12</v>
      </c>
      <c r="E12" s="32"/>
      <c r="F12" s="16"/>
      <c r="G12" s="17"/>
      <c r="J12" s="28"/>
      <c r="K12" s="13"/>
      <c r="L12" s="13"/>
      <c r="M12" s="13"/>
      <c r="N12" s="28"/>
      <c r="O12" s="13"/>
    </row>
    <row r="13" spans="1:15" s="1" customFormat="1" ht="18" customHeight="1" x14ac:dyDescent="0.2">
      <c r="B13" s="14" t="s">
        <v>13</v>
      </c>
      <c r="C13" s="33">
        <v>0.10580000000000001</v>
      </c>
      <c r="D13" s="34" t="s">
        <v>14</v>
      </c>
      <c r="E13" s="32"/>
      <c r="F13" s="16"/>
      <c r="G13" s="17"/>
      <c r="J13" s="29"/>
      <c r="K13" s="13"/>
      <c r="L13" s="13"/>
      <c r="M13" s="13"/>
      <c r="N13" s="29"/>
      <c r="O13" s="13"/>
    </row>
    <row r="14" spans="1:15" s="1" customFormat="1" ht="18" customHeight="1" x14ac:dyDescent="0.2">
      <c r="B14" s="14" t="s">
        <v>15</v>
      </c>
      <c r="C14" s="33">
        <v>0.11070000000000001</v>
      </c>
      <c r="D14" s="31" t="s">
        <v>16</v>
      </c>
      <c r="E14" s="32"/>
      <c r="F14" s="16"/>
      <c r="G14" s="17"/>
      <c r="J14" s="28"/>
      <c r="K14" s="13"/>
      <c r="L14" s="13"/>
      <c r="M14" s="13"/>
      <c r="N14" s="28"/>
      <c r="O14" s="13"/>
    </row>
    <row r="15" spans="1:15" s="1" customFormat="1" ht="18" customHeight="1" x14ac:dyDescent="0.2">
      <c r="B15" s="14" t="s">
        <v>17</v>
      </c>
      <c r="C15" s="33">
        <v>0.112</v>
      </c>
      <c r="D15" s="34" t="s">
        <v>18</v>
      </c>
      <c r="E15" s="32"/>
      <c r="F15" s="16"/>
      <c r="G15" s="17"/>
      <c r="J15" s="29"/>
      <c r="K15" s="13"/>
      <c r="L15" s="13"/>
      <c r="M15" s="13"/>
      <c r="N15" s="29"/>
      <c r="O15" s="13"/>
    </row>
    <row r="16" spans="1:15" s="1" customFormat="1" ht="18" customHeight="1" x14ac:dyDescent="0.2">
      <c r="B16" s="14" t="s">
        <v>19</v>
      </c>
      <c r="C16" s="33">
        <v>0.11070000000000001</v>
      </c>
      <c r="D16" s="31" t="s">
        <v>20</v>
      </c>
      <c r="E16" s="32"/>
      <c r="F16" s="16"/>
      <c r="G16" s="17"/>
      <c r="J16" s="28"/>
      <c r="K16" s="13"/>
      <c r="L16" s="13"/>
      <c r="M16" s="13"/>
      <c r="N16" s="28"/>
      <c r="O16" s="13"/>
    </row>
    <row r="17" spans="2:15" s="1" customFormat="1" ht="18" customHeight="1" x14ac:dyDescent="0.2">
      <c r="B17" s="14" t="s">
        <v>21</v>
      </c>
      <c r="C17" s="33">
        <v>9.0499999999999997E-2</v>
      </c>
      <c r="D17" s="31" t="s">
        <v>22</v>
      </c>
      <c r="E17" s="32"/>
      <c r="F17" s="16"/>
      <c r="G17" s="17"/>
      <c r="J17" s="28"/>
      <c r="K17" s="13"/>
      <c r="L17" s="13"/>
      <c r="M17" s="13"/>
      <c r="N17" s="28"/>
      <c r="O17" s="13"/>
    </row>
    <row r="18" spans="2:15" s="1" customFormat="1" ht="18" customHeight="1" x14ac:dyDescent="0.2">
      <c r="B18" s="14" t="s">
        <v>23</v>
      </c>
      <c r="C18" s="33">
        <v>0.08</v>
      </c>
      <c r="D18" s="31" t="s">
        <v>44</v>
      </c>
      <c r="E18" s="32"/>
      <c r="F18" s="16"/>
      <c r="G18" s="17"/>
      <c r="J18" s="28"/>
      <c r="K18" s="13"/>
      <c r="L18" s="13"/>
      <c r="M18" s="13"/>
      <c r="N18" s="28"/>
      <c r="O18" s="13"/>
    </row>
    <row r="19" spans="2:15" s="1" customFormat="1" ht="18" customHeight="1" x14ac:dyDescent="0.2">
      <c r="B19" s="14" t="s">
        <v>24</v>
      </c>
      <c r="C19" s="33">
        <v>0.08</v>
      </c>
      <c r="D19" s="31" t="s">
        <v>45</v>
      </c>
      <c r="E19" s="32"/>
      <c r="F19" s="16"/>
      <c r="G19" s="17"/>
      <c r="J19" s="28"/>
      <c r="K19" s="13"/>
      <c r="L19" s="13"/>
      <c r="M19" s="13"/>
      <c r="N19" s="28"/>
      <c r="O19" s="13"/>
    </row>
    <row r="20" spans="2:15" s="1" customFormat="1" ht="18" customHeight="1" x14ac:dyDescent="0.2">
      <c r="B20" s="14" t="s">
        <v>25</v>
      </c>
      <c r="C20" s="33">
        <v>0.08</v>
      </c>
      <c r="D20" s="31" t="s">
        <v>46</v>
      </c>
      <c r="E20" s="32"/>
      <c r="F20" s="16"/>
      <c r="G20" s="17"/>
      <c r="J20" s="28"/>
      <c r="K20" s="13"/>
      <c r="L20" s="13"/>
      <c r="M20" s="13"/>
      <c r="N20" s="28"/>
      <c r="O20" s="13"/>
    </row>
    <row r="21" spans="2:15" s="1" customFormat="1" ht="18" customHeight="1" x14ac:dyDescent="0.2">
      <c r="B21" s="14" t="s">
        <v>26</v>
      </c>
      <c r="C21" s="33">
        <v>0.08</v>
      </c>
      <c r="D21" s="31" t="s">
        <v>47</v>
      </c>
      <c r="E21" s="32"/>
      <c r="F21" s="16"/>
      <c r="G21" s="17"/>
      <c r="J21" s="13"/>
      <c r="K21" s="13"/>
      <c r="L21" s="13"/>
      <c r="M21" s="13"/>
      <c r="N21" s="28"/>
      <c r="O21" s="13"/>
    </row>
    <row r="22" spans="2:15" s="1" customFormat="1" ht="18" customHeight="1" x14ac:dyDescent="0.2">
      <c r="B22" s="14" t="s">
        <v>27</v>
      </c>
      <c r="C22" s="33">
        <v>8.2500000000000004E-2</v>
      </c>
      <c r="D22" s="31" t="s">
        <v>48</v>
      </c>
      <c r="E22" s="32"/>
      <c r="F22" s="16"/>
      <c r="G22" s="17"/>
      <c r="J22" s="13"/>
      <c r="K22" s="13"/>
      <c r="L22" s="13"/>
      <c r="M22" s="13"/>
      <c r="N22" s="28"/>
      <c r="O22" s="13"/>
    </row>
    <row r="23" spans="2:15" s="1" customFormat="1" ht="18" customHeight="1" x14ac:dyDescent="0.2">
      <c r="B23" s="14" t="s">
        <v>28</v>
      </c>
      <c r="C23" s="33">
        <v>0.08</v>
      </c>
      <c r="D23" s="31" t="s">
        <v>49</v>
      </c>
      <c r="E23" s="32"/>
      <c r="F23" s="16"/>
      <c r="G23" s="17"/>
      <c r="J23" s="13"/>
      <c r="K23" s="13"/>
      <c r="L23" s="75" t="s">
        <v>73</v>
      </c>
      <c r="M23" s="13"/>
      <c r="N23" s="28"/>
      <c r="O23" s="13"/>
    </row>
    <row r="24" spans="2:15" s="1" customFormat="1" ht="18" customHeight="1" x14ac:dyDescent="0.2">
      <c r="B24" s="14" t="s">
        <v>29</v>
      </c>
      <c r="C24" s="33">
        <v>0.08</v>
      </c>
      <c r="D24" s="31" t="s">
        <v>36</v>
      </c>
      <c r="E24" s="32"/>
      <c r="F24" s="16"/>
      <c r="G24" s="17"/>
      <c r="J24" s="13"/>
      <c r="K24" s="13"/>
      <c r="L24" s="13"/>
      <c r="M24" s="13"/>
      <c r="N24" s="28"/>
      <c r="O24" s="13"/>
    </row>
    <row r="25" spans="2:15" s="1" customFormat="1" ht="18" customHeight="1" x14ac:dyDescent="0.2">
      <c r="B25" s="14" t="s">
        <v>30</v>
      </c>
      <c r="C25" s="33">
        <v>7.7499999999999999E-2</v>
      </c>
      <c r="D25" s="31" t="s">
        <v>37</v>
      </c>
      <c r="E25" s="32"/>
      <c r="F25" s="16"/>
      <c r="G25" s="17"/>
      <c r="J25" s="13"/>
      <c r="K25" s="13"/>
      <c r="L25" s="13"/>
      <c r="M25" s="13"/>
      <c r="N25" s="28"/>
      <c r="O25" s="13"/>
    </row>
    <row r="26" spans="2:15" s="1" customFormat="1" ht="18" customHeight="1" x14ac:dyDescent="0.2">
      <c r="B26" s="14" t="s">
        <v>31</v>
      </c>
      <c r="C26" s="15">
        <v>7.4999999999999997E-2</v>
      </c>
      <c r="D26" s="31" t="s">
        <v>60</v>
      </c>
      <c r="E26" s="18"/>
      <c r="F26" s="16"/>
      <c r="G26" s="17"/>
      <c r="J26" s="13"/>
      <c r="K26" s="13"/>
      <c r="L26" s="13"/>
      <c r="M26" s="13"/>
      <c r="N26" s="28"/>
      <c r="O26" s="13"/>
    </row>
    <row r="27" spans="2:15" s="1" customFormat="1" ht="18" customHeight="1" x14ac:dyDescent="0.2">
      <c r="B27" s="14" t="s">
        <v>70</v>
      </c>
      <c r="C27" s="15">
        <v>7.2499999999999995E-2</v>
      </c>
      <c r="D27" s="31" t="s">
        <v>71</v>
      </c>
      <c r="E27" s="18"/>
      <c r="F27" s="16"/>
      <c r="G27" s="17"/>
      <c r="J27" s="13"/>
      <c r="K27" s="13"/>
      <c r="L27" s="13"/>
      <c r="M27" s="13"/>
      <c r="N27" s="28"/>
      <c r="O27" s="13"/>
    </row>
    <row r="28" spans="2:15" s="1" customFormat="1" ht="18" customHeight="1" x14ac:dyDescent="0.2">
      <c r="B28" s="14" t="s">
        <v>68</v>
      </c>
      <c r="C28" s="15">
        <v>7.1499999999999994E-2</v>
      </c>
      <c r="D28" s="31" t="s">
        <v>69</v>
      </c>
      <c r="E28" s="18"/>
      <c r="F28" s="16"/>
      <c r="G28" s="17"/>
      <c r="J28" s="13"/>
      <c r="K28" s="13"/>
      <c r="L28" s="13"/>
      <c r="M28" s="13"/>
      <c r="N28" s="28"/>
      <c r="O28" s="13"/>
    </row>
    <row r="29" spans="2:15" s="1" customFormat="1" ht="18" customHeight="1" x14ac:dyDescent="0.2">
      <c r="B29" s="19" t="s">
        <v>72</v>
      </c>
      <c r="C29" s="20">
        <v>7.0499999999999993E-2</v>
      </c>
      <c r="D29" s="77" t="s">
        <v>74</v>
      </c>
      <c r="E29" s="76"/>
      <c r="F29" s="74"/>
      <c r="G29" s="21"/>
    </row>
    <row r="30" spans="2:15" s="1" customFormat="1" ht="7.9" customHeight="1" x14ac:dyDescent="0.2">
      <c r="B30" s="12"/>
      <c r="C30" s="22"/>
      <c r="D30" s="23"/>
    </row>
    <row r="31" spans="2:15" x14ac:dyDescent="0.2">
      <c r="B31" s="131" t="s">
        <v>34</v>
      </c>
      <c r="C31" s="131"/>
      <c r="D31" s="131"/>
      <c r="E31" s="131"/>
      <c r="F31" s="131"/>
      <c r="G31" s="131"/>
    </row>
    <row r="32" spans="2:15" x14ac:dyDescent="0.2">
      <c r="B32" s="131"/>
      <c r="C32" s="131"/>
      <c r="D32" s="131"/>
      <c r="E32" s="131"/>
      <c r="F32" s="131"/>
      <c r="G32" s="131"/>
    </row>
    <row r="33" spans="2:7" x14ac:dyDescent="0.2">
      <c r="B33" s="131"/>
      <c r="C33" s="131"/>
      <c r="D33" s="131"/>
      <c r="E33" s="131"/>
      <c r="F33" s="131"/>
      <c r="G33" s="131"/>
    </row>
    <row r="34" spans="2:7" x14ac:dyDescent="0.2">
      <c r="D34" s="24"/>
    </row>
    <row r="35" spans="2:7" s="1" customFormat="1" x14ac:dyDescent="0.2">
      <c r="B35" s="26" t="s">
        <v>4</v>
      </c>
      <c r="C35" s="2"/>
      <c r="D35" s="8"/>
    </row>
    <row r="36" spans="2:7" x14ac:dyDescent="0.2">
      <c r="B36" s="25" t="s">
        <v>38</v>
      </c>
      <c r="D36" s="24"/>
    </row>
    <row r="37" spans="2:7" x14ac:dyDescent="0.2">
      <c r="B37" s="25" t="s">
        <v>33</v>
      </c>
      <c r="D37" s="24"/>
    </row>
  </sheetData>
  <mergeCells count="3">
    <mergeCell ref="D6:G6"/>
    <mergeCell ref="B31:G33"/>
    <mergeCell ref="B5:G5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cálculo juros mora</vt:lpstr>
      <vt:lpstr>taxas</vt:lpstr>
    </vt:vector>
  </TitlesOfParts>
  <Company>Governo Regional da Madeira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041892</dc:creator>
  <cp:lastModifiedBy>Andreia Pereira</cp:lastModifiedBy>
  <cp:lastPrinted>2015-03-06T11:04:01Z</cp:lastPrinted>
  <dcterms:created xsi:type="dcterms:W3CDTF">2009-03-10T09:39:09Z</dcterms:created>
  <dcterms:modified xsi:type="dcterms:W3CDTF">2016-11-09T09:31:17Z</dcterms:modified>
</cp:coreProperties>
</file>