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deiragov-my.sharepoint.com/personal/lucia_mog_mendonca_madeira_gov_pt/Documents/Documentos/Documentos/Planos e  Relatórios de Atividades/Quar 2026/"/>
    </mc:Choice>
  </mc:AlternateContent>
  <xr:revisionPtr revIDLastSave="27" documentId="11_52E015DDA0264A604F594DAF766EEE5742C4548C" xr6:coauthVersionLast="47" xr6:coauthVersionMax="47" xr10:uidLastSave="{DD432A31-A05E-4AB4-96EF-DA75D1A78600}"/>
  <bookViews>
    <workbookView xWindow="-120" yWindow="-120" windowWidth="29040" windowHeight="15720" tabRatio="670" xr2:uid="{00000000-000D-0000-FFFF-FFFF00000000}"/>
  </bookViews>
  <sheets>
    <sheet name="QUAR_DRJ2026" sheetId="1" r:id="rId1"/>
    <sheet name="Pressupostos" sheetId="4" r:id="rId2"/>
    <sheet name="Objetivos Relevantes" sheetId="2" state="hidden" r:id="rId3"/>
    <sheet name="Memória Descritiva" sheetId="8" state="hidden" r:id="rId4"/>
    <sheet name="Matriz Alinhamento" sheetId="9" state="hidden" r:id="rId5"/>
    <sheet name="Orçamento" sheetId="10" r:id="rId6"/>
  </sheets>
  <definedNames>
    <definedName name="_89">#REF!</definedName>
    <definedName name="_xlnm.Print_Area" localSheetId="1">Pressupostos!$A$2:$D$11</definedName>
    <definedName name="_xlnm.Print_Area" localSheetId="0">QUAR_DRJ2026!$B$1:$S$128</definedName>
    <definedName name="Z_89363A37_9C11_4654_B5D5_1C6D46D3910E_.wvu.PrintArea" localSheetId="1" hidden="1">Pressupostos!$A$2:$D$11</definedName>
    <definedName name="Z_89363A37_9C11_4654_B5D5_1C6D46D3910E_.wvu.PrintArea" localSheetId="0" hidden="1">QUAR_DRJ2026!$B$1:$T$173</definedName>
    <definedName name="Z_89363A37_9C11_4654_B5D5_1C6D46D3910E_.wvu.Rows" localSheetId="1" hidden="1">Pressupostos!$18:$21</definedName>
    <definedName name="Z_89363A37_9C11_4654_B5D5_1C6D46D3910E_.wvu.Rows" localSheetId="0" hidden="1">QUAR_DRJ2026!$118:$118</definedName>
  </definedNames>
  <calcPr calcId="191028"/>
  <customWorkbookViews>
    <customWorkbookView name="JPF - Vista pessoal" guid="{89363A37-9C11-4654-B5D5-1C6D46D3910E}" mergeInterval="0" personalView="1" maximized="1" windowWidth="1436" windowHeight="687" tabRatio="670" activeSheetId="2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8" i="1" l="1"/>
  <c r="L28" i="1"/>
  <c r="E105" i="1"/>
  <c r="L105" i="1"/>
  <c r="L32" i="1"/>
  <c r="S38" i="1" l="1"/>
  <c r="L24" i="1" l="1"/>
  <c r="D105" i="1" l="1"/>
  <c r="L54" i="1" l="1"/>
  <c r="Q64" i="1" l="1"/>
  <c r="L50" i="1"/>
  <c r="K50" i="1"/>
  <c r="Q54" i="1" l="1"/>
  <c r="S55" i="1" s="1"/>
  <c r="K54" i="1"/>
  <c r="Q38" i="1" l="1"/>
  <c r="S39" i="1" s="1"/>
  <c r="L38" i="1"/>
  <c r="K38" i="1"/>
  <c r="S68" i="1" l="1"/>
  <c r="S64" i="1"/>
  <c r="S60" i="1"/>
  <c r="S50" i="1"/>
  <c r="S46" i="1"/>
  <c r="S42" i="1"/>
  <c r="S32" i="1"/>
  <c r="S28" i="1"/>
  <c r="Q68" i="1"/>
  <c r="Q60" i="1"/>
  <c r="Q50" i="1"/>
  <c r="Q46" i="1"/>
  <c r="Q42" i="1"/>
  <c r="Q32" i="1"/>
  <c r="S33" i="1" s="1"/>
  <c r="Q28" i="1"/>
  <c r="S24" i="1" l="1"/>
  <c r="Q24" i="1"/>
  <c r="L42" i="1"/>
  <c r="L60" i="1"/>
  <c r="L64" i="1"/>
  <c r="K68" i="1"/>
  <c r="K60" i="1"/>
  <c r="K24" i="1"/>
  <c r="S61" i="1"/>
  <c r="S51" i="1"/>
  <c r="S29" i="1"/>
  <c r="L46" i="1" l="1"/>
  <c r="K46" i="1"/>
  <c r="K64" i="1" l="1"/>
  <c r="K42" i="1" l="1"/>
  <c r="M89" i="1" l="1"/>
  <c r="L68" i="1" l="1"/>
  <c r="S69" i="1"/>
  <c r="S89" i="1" l="1"/>
  <c r="S65" i="1"/>
  <c r="S90" i="1" s="1"/>
  <c r="S43" i="1" l="1"/>
  <c r="E89" i="1"/>
  <c r="S25" i="1"/>
  <c r="E90" i="1" s="1"/>
  <c r="H20" i="2"/>
  <c r="H16" i="2"/>
  <c r="H17" i="2"/>
  <c r="F24" i="2"/>
  <c r="H23" i="2"/>
  <c r="H22" i="2"/>
  <c r="H19" i="2"/>
  <c r="H15" i="2"/>
  <c r="H24" i="2" l="1"/>
  <c r="H25" i="2"/>
  <c r="S47" i="1"/>
  <c r="M90" i="1" s="1"/>
  <c r="C94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Filipa Catarina F. Barros</author>
  </authors>
  <commentList>
    <comment ref="B96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Filipa Catarina F. Barros:</t>
        </r>
        <r>
          <rPr>
            <sz val="8"/>
            <color indexed="81"/>
            <rFont val="Tahoma"/>
            <family val="2"/>
          </rPr>
          <t xml:space="preserve">
Que recursos serão necessários?</t>
        </r>
      </text>
    </comment>
  </commentList>
</comments>
</file>

<file path=xl/sharedStrings.xml><?xml version="1.0" encoding="utf-8"?>
<sst xmlns="http://schemas.openxmlformats.org/spreadsheetml/2006/main" count="633" uniqueCount="322">
  <si>
    <t>Data:</t>
  </si>
  <si>
    <t>ESTRUTURA DO QUADRO DE AVALIAÇÃO E RESPONSABILIZAÇÃO DOS SERVIÇOS (QUAR)</t>
  </si>
  <si>
    <t>Versão:   1</t>
  </si>
  <si>
    <t>ANO:</t>
  </si>
  <si>
    <t>Secretaria Regional de Inclusão, Trabalho e Juventude</t>
  </si>
  <si>
    <t>Designação do Serviço|Organismo:</t>
  </si>
  <si>
    <t>Direção Regional de Juventude</t>
  </si>
  <si>
    <t>Missão:</t>
  </si>
  <si>
    <t>A DRJ tem por missão apoiar a definição, execução e avaliação das políticas públicas de juventude, com vista à formação e integração dos jovens em todos os domínios da vida social</t>
  </si>
  <si>
    <t>Visão:</t>
  </si>
  <si>
    <t>Ser um organismo público de referência na capacitação e afirmação da Juventude da RAM</t>
  </si>
  <si>
    <t>Objetivos Estratégicos (OE):</t>
  </si>
  <si>
    <r>
      <rPr>
        <b/>
        <sz val="10"/>
        <rFont val="Calibri"/>
        <family val="2"/>
        <scheme val="minor"/>
      </rPr>
      <t>OE1</t>
    </r>
    <r>
      <rPr>
        <sz val="10"/>
        <rFont val="Calibri"/>
        <family val="2"/>
        <scheme val="minor"/>
      </rPr>
      <t>: Assegurar mecanismos de participação juvenil que elevem o potencial formativo dos jovens e suas estruturas representativas</t>
    </r>
  </si>
  <si>
    <r>
      <rPr>
        <b/>
        <sz val="10"/>
        <rFont val="Calibri"/>
        <family val="2"/>
        <scheme val="minor"/>
      </rPr>
      <t>OE2:</t>
    </r>
    <r>
      <rPr>
        <sz val="10"/>
        <rFont val="Calibri"/>
        <family val="2"/>
        <scheme val="minor"/>
      </rPr>
      <t xml:space="preserve"> Incrementar parcerias estratégicas no setor da juventude geradoras de uma otimização e diversificação dos serviços prestados</t>
    </r>
  </si>
  <si>
    <r>
      <rPr>
        <b/>
        <sz val="10"/>
        <rFont val="Calibri"/>
        <family val="2"/>
        <scheme val="minor"/>
      </rPr>
      <t>OE3</t>
    </r>
    <r>
      <rPr>
        <sz val="10"/>
        <rFont val="Calibri"/>
        <family val="2"/>
        <scheme val="minor"/>
      </rPr>
      <t>: Promover a qualidade dos serviços ao nível dos programas, iniciativas juvenis e serviços da rede dos Centros de Juventude da RAM</t>
    </r>
  </si>
  <si>
    <r>
      <rPr>
        <b/>
        <sz val="10"/>
        <rFont val="Calibri"/>
        <family val="2"/>
        <scheme val="minor"/>
      </rPr>
      <t>OE4:</t>
    </r>
    <r>
      <rPr>
        <sz val="10"/>
        <rFont val="Calibri"/>
        <family val="2"/>
        <scheme val="minor"/>
      </rPr>
      <t xml:space="preserve"> Adotar políticas descentralizadas, assentes na acessibilidade de informação e participação</t>
    </r>
  </si>
  <si>
    <r>
      <rPr>
        <b/>
        <sz val="10"/>
        <rFont val="Calibri"/>
        <family val="2"/>
        <scheme val="minor"/>
      </rPr>
      <t>OE5:</t>
    </r>
    <r>
      <rPr>
        <sz val="10"/>
        <rFont val="Calibri"/>
        <family val="2"/>
        <scheme val="minor"/>
      </rPr>
      <t xml:space="preserve"> Assegurar uma gestão rigorosa e transparente dos recursos humanos e financeiros </t>
    </r>
  </si>
  <si>
    <t>Objetivos Operacionais (OOP)</t>
  </si>
  <si>
    <t>EFICÁCIA</t>
  </si>
  <si>
    <t>PESO:</t>
  </si>
  <si>
    <t>OOP1: Promover e dinamizar programas, iniciativas e eventos que incentivem a participação ativa dos jovens e das suas estruturas representativas</t>
  </si>
  <si>
    <t>Peso:</t>
  </si>
  <si>
    <t>Indicadores</t>
  </si>
  <si>
    <t>Fórmula de Cálculo</t>
  </si>
  <si>
    <t>Realizado 
2024</t>
  </si>
  <si>
    <t>Realizado
2025</t>
  </si>
  <si>
    <t>Meta 2026</t>
  </si>
  <si>
    <t>Superado</t>
  </si>
  <si>
    <t>Atingido</t>
  </si>
  <si>
    <t>Não Atingido</t>
  </si>
  <si>
    <t>Tolerância</t>
  </si>
  <si>
    <t>Valor Crítico</t>
  </si>
  <si>
    <t>Peso</t>
  </si>
  <si>
    <t>Resultado</t>
  </si>
  <si>
    <t>Fonte de Verificação</t>
  </si>
  <si>
    <t xml:space="preserve">Taxa de Realização </t>
  </si>
  <si>
    <t>Classificação</t>
  </si>
  <si>
    <t>Desvio</t>
  </si>
  <si>
    <t>Ind1</t>
  </si>
  <si>
    <t xml:space="preserve">Número de jovens </t>
  </si>
  <si>
    <t>Número de participantes</t>
  </si>
  <si>
    <t>&gt; 7875</t>
  </si>
  <si>
    <t>7125≤ x ≤ 7875</t>
  </si>
  <si>
    <t>&lt; 7125</t>
  </si>
  <si>
    <t>DSAJ</t>
  </si>
  <si>
    <t>Taxa de Realização do OOP1</t>
  </si>
  <si>
    <t>OOP2: Conceder apoio em alojamento e salas de formação na rede de Centros de Juventude</t>
  </si>
  <si>
    <t>Ind2</t>
  </si>
  <si>
    <t>Taxa (%) de utilização da capacidade disponível de alojamento e salas da rede dos Centros de Juventude</t>
  </si>
  <si>
    <t>Taxa(%) = ((N.º utiliza. efetiv. aloj. + espaços) / Capac. total disponível aloj+espaços))×100</t>
  </si>
  <si>
    <t>na</t>
  </si>
  <si>
    <t xml:space="preserve"> &gt; 73,50%</t>
  </si>
  <si>
    <t>66,50%≤ x ≤ 73,50%</t>
  </si>
  <si>
    <t>&lt; 66,50%</t>
  </si>
  <si>
    <t>DSGCJ</t>
  </si>
  <si>
    <t>Taxa de Realização do OOP2</t>
  </si>
  <si>
    <t>OOP3: Diversificar os utilizadores da Rede de Centros de Juventude</t>
  </si>
  <si>
    <t>Ind3</t>
  </si>
  <si>
    <t>Taxa (%) de utilização da rede por entidades de tipologia diversa</t>
  </si>
  <si>
    <t>Taxa (%) = (n.º de tipologias de entidades com utilização efetiva no ano / n.º total de tipologias elegíveis definidas) × 100</t>
  </si>
  <si>
    <t>&gt; 85,71%</t>
  </si>
  <si>
    <t>71,43% ≤ x ≤ 85,71%</t>
  </si>
  <si>
    <t>&lt;71,43%</t>
  </si>
  <si>
    <t>Taxa de Realização do OOP3</t>
  </si>
  <si>
    <t>EFICIÊNCIA</t>
  </si>
  <si>
    <t>OOP4: Incrementar o número de coletividades juvenis</t>
  </si>
  <si>
    <t>Ind4</t>
  </si>
  <si>
    <t>Número de associações e grupos informais de jovens</t>
  </si>
  <si>
    <t>∑ das associações e grupos informais de jovens</t>
  </si>
  <si>
    <t>89</t>
  </si>
  <si>
    <t>94</t>
  </si>
  <si>
    <t>60</t>
  </si>
  <si>
    <t xml:space="preserve"> &gt; 63</t>
  </si>
  <si>
    <t>57≤ x ≤ 63</t>
  </si>
  <si>
    <t xml:space="preserve"> &lt; 57</t>
  </si>
  <si>
    <t>Taxa de Realização do OOP4</t>
  </si>
  <si>
    <t>OOP5: Estabelecer redes de cooperação com entidades no setor da juventude</t>
  </si>
  <si>
    <t>Ind5</t>
  </si>
  <si>
    <t>N.º de entidades participantes nos programas e eventos</t>
  </si>
  <si>
    <t>∑ de entidades parceiras</t>
  </si>
  <si>
    <t>776</t>
  </si>
  <si>
    <t>787</t>
  </si>
  <si>
    <t xml:space="preserve"> &gt; 551</t>
  </si>
  <si>
    <t>499 ≤ x ≤ 551</t>
  </si>
  <si>
    <t xml:space="preserve"> &lt; 499</t>
  </si>
  <si>
    <t>Taxa de Realização do OOP5</t>
  </si>
  <si>
    <t>OOP6: Promover a reutilização e recondicionamento de materiais diversos na rede dos Centros de Juventude</t>
  </si>
  <si>
    <t>Ind6</t>
  </si>
  <si>
    <t>Taxa(%) de materiais/artigos/equipamentos reaproveitados com sucesso</t>
  </si>
  <si>
    <t>(n.º de materiais/artigos/equipamentos reaproveitados / n.º total sinalizado com potencial) × 100</t>
  </si>
  <si>
    <t xml:space="preserve"> &gt; 84,00%</t>
  </si>
  <si>
    <t>76,00% ≤ x ≤ 84,00%</t>
  </si>
  <si>
    <t>&lt;76,00%</t>
  </si>
  <si>
    <t>Taxa de Realização do OOP6</t>
  </si>
  <si>
    <t xml:space="preserve">OOP7: Garantir a Gestão de Recursos Financeiros </t>
  </si>
  <si>
    <t>Ind7</t>
  </si>
  <si>
    <t>% de execução acumulada dos respetivos orçamentos</t>
  </si>
  <si>
    <t>[Exec.(OF+OInv)/(-Cativos)]*100</t>
  </si>
  <si>
    <t xml:space="preserve"> &gt; 87%</t>
  </si>
  <si>
    <t>80% ≤ x ≤ 87%</t>
  </si>
  <si>
    <t>&lt; 80%</t>
  </si>
  <si>
    <t>Balancete</t>
  </si>
  <si>
    <t>Taxa de Realização do OOP7</t>
  </si>
  <si>
    <t>Ind8</t>
  </si>
  <si>
    <t>Nº de manuais de procedimentos</t>
  </si>
  <si>
    <t xml:space="preserve">Prazo </t>
  </si>
  <si>
    <t>Setembro</t>
  </si>
  <si>
    <t>Out. a 14 de dez.</t>
  </si>
  <si>
    <t>Depois de 15 de dez.</t>
  </si>
  <si>
    <t>Despacho Diretor</t>
  </si>
  <si>
    <t>QUALIDADE</t>
  </si>
  <si>
    <t>OOP9: Garantir uma avaliação satisfatória dos programas juvenis e eventos juvenis</t>
  </si>
  <si>
    <t>Ind9</t>
  </si>
  <si>
    <t>Taxas de satisfação dos participantes nos programas e eventos</t>
  </si>
  <si>
    <t>% avaliação satisfatória</t>
  </si>
  <si>
    <t>96%</t>
  </si>
  <si>
    <t xml:space="preserve"> &gt; 84 %</t>
  </si>
  <si>
    <t>76% ≤ x ≤ 84%</t>
  </si>
  <si>
    <t xml:space="preserve"> &lt; 76%</t>
  </si>
  <si>
    <t>Taxa de Realização do OOP9</t>
  </si>
  <si>
    <t>O0P10: Garantir uma avaliação satisfatória dos utentes dos Centros de Juventude</t>
  </si>
  <si>
    <t>Ind10</t>
  </si>
  <si>
    <t>Taxa média de satisfação dos inquiridos</t>
  </si>
  <si>
    <t>76,00 ≤ x ≤ 84,00%</t>
  </si>
  <si>
    <t xml:space="preserve"> &lt; 76,00%</t>
  </si>
  <si>
    <t>Taxa de Realização do OOP10</t>
  </si>
  <si>
    <t>O0P11: Promover a qualificação dos trabalhadores</t>
  </si>
  <si>
    <t>Ind11</t>
  </si>
  <si>
    <t>Abranger 50% dos trabalhadores em formação ao longo do ano</t>
  </si>
  <si>
    <t>%</t>
  </si>
  <si>
    <t>72,4%</t>
  </si>
  <si>
    <t>&gt;55%</t>
  </si>
  <si>
    <t>40% ≤ x ≤ 55%</t>
  </si>
  <si>
    <t xml:space="preserve"> &lt; 40%</t>
  </si>
  <si>
    <t>DSJGR</t>
  </si>
  <si>
    <t>Taxa de Realização do OOP11</t>
  </si>
  <si>
    <t>RELAÇÃO entre OBJETIVOS ESTRATÉGICOS e OBJETIVOS OPERACIONAIS</t>
  </si>
  <si>
    <t>OB1</t>
  </si>
  <si>
    <t>OB2</t>
  </si>
  <si>
    <t>OB3</t>
  </si>
  <si>
    <t>OB4</t>
  </si>
  <si>
    <t>OB5</t>
  </si>
  <si>
    <t>OB6</t>
  </si>
  <si>
    <t>OB7</t>
  </si>
  <si>
    <t>OB8</t>
  </si>
  <si>
    <t>OB9</t>
  </si>
  <si>
    <t>OB10</t>
  </si>
  <si>
    <t>OB11</t>
  </si>
  <si>
    <t>Objetivo Estratégico 1</t>
  </si>
  <si>
    <t>X</t>
  </si>
  <si>
    <t>Objetivo Estratégico 2</t>
  </si>
  <si>
    <t>Objetivo Estratégico 3</t>
  </si>
  <si>
    <t>Objetivo Estratégico 4</t>
  </si>
  <si>
    <t>Objetivo Estratégico 5</t>
  </si>
  <si>
    <t>OBJETIVOS MAIS RELEVANTES</t>
  </si>
  <si>
    <t>REGRA: Para este efeito, são considerados objetivos mais relevantes aqueles que, somando os pesos por ordem decrescente de contribuição para a avaliação final, perfaçam uma percentagem superior a 50%, resultante do apuramento de, pelo menos, metade dos objetivos.</t>
  </si>
  <si>
    <t>NOTAS EXPLICATIVAS</t>
  </si>
  <si>
    <t>JUSTIFICAÇÃO DE DESVIOS</t>
  </si>
  <si>
    <t xml:space="preserve"> (objetivos/indicadores)</t>
  </si>
  <si>
    <t>Eficácia</t>
  </si>
  <si>
    <t>Eficiência</t>
  </si>
  <si>
    <t>Qualidade</t>
  </si>
  <si>
    <t>AVALIAÇÃO FINAL DO SERVIÇO/ORGANISMO</t>
  </si>
  <si>
    <t>Bom</t>
  </si>
  <si>
    <t>Satisfatório</t>
  </si>
  <si>
    <t>Insuficiente</t>
  </si>
  <si>
    <t>RECURSOS HUMANOS</t>
  </si>
  <si>
    <t>RECURSOS FINANCEIROS-Proposta de Orçamento</t>
  </si>
  <si>
    <t>DESIGNAÇÃO</t>
  </si>
  <si>
    <t>Pontuação Planeada</t>
  </si>
  <si>
    <t>Pontuação Realizada</t>
  </si>
  <si>
    <t>PLANEADO (€)</t>
  </si>
  <si>
    <t xml:space="preserve">CORRIGIDO </t>
  </si>
  <si>
    <t>EXECUTADO</t>
  </si>
  <si>
    <t>DESVIO</t>
  </si>
  <si>
    <t xml:space="preserve">Pontuação </t>
  </si>
  <si>
    <t>Orçamento de Funcionamento (OF)</t>
  </si>
  <si>
    <t>Dirigentes - Direção Superior</t>
  </si>
  <si>
    <t>Despesas c/Pessoal</t>
  </si>
  <si>
    <t xml:space="preserve">Dirigentes - Direção Intermédia </t>
  </si>
  <si>
    <t>Aquisições de Bens e Serviços</t>
  </si>
  <si>
    <t>Técnicos Superiores</t>
  </si>
  <si>
    <t>Outras despesas correntes</t>
  </si>
  <si>
    <t>Coordenador Técnico</t>
  </si>
  <si>
    <t>Despesas de capital</t>
  </si>
  <si>
    <t>Assistentes Técnicos</t>
  </si>
  <si>
    <t>Orçamento de Investimento (OI)</t>
  </si>
  <si>
    <t>Assistentes Operacionais</t>
  </si>
  <si>
    <t>Outros Valores (OV)</t>
  </si>
  <si>
    <t>Total (OF+OI+OV)</t>
  </si>
  <si>
    <t>INDICADORES|FONTES DE VERIFICAÇÃO</t>
  </si>
  <si>
    <t xml:space="preserve">Ind 1: Designação do documento &amp; Local de Arquivo/Aplicação  Informática </t>
  </si>
  <si>
    <t xml:space="preserve">Ind 2: Designação do documento &amp; Local de Arquivo/Aplicação  Informática </t>
  </si>
  <si>
    <t xml:space="preserve">Ind 3: Designação do documento &amp; Local de Arquivo/Aplicação  Informática </t>
  </si>
  <si>
    <t xml:space="preserve">Ind 4: Designação do documento &amp; Local de Arquivo/Aplicação  Informática </t>
  </si>
  <si>
    <t xml:space="preserve">Ind 5: Designação do documento &amp; Local de Arquivo/Aplicação  Informática </t>
  </si>
  <si>
    <t xml:space="preserve">Ind 6: Designação do documento &amp; Local de Arquivo/Aplicação  Informática </t>
  </si>
  <si>
    <t>INDICADORES</t>
  </si>
  <si>
    <t>FÓRMULAS</t>
  </si>
  <si>
    <t>FONTES DE VERIFICAÇÃO</t>
  </si>
  <si>
    <t>Ind. 1</t>
  </si>
  <si>
    <t xml:space="preserve">N.º de jovens </t>
  </si>
  <si>
    <t>Direção de Serviços  de Apoio à Juventude - DSAJ</t>
  </si>
  <si>
    <t xml:space="preserve">Ind. 2 </t>
  </si>
  <si>
    <t>Direção de Serviços de Gestão dos Centros de Juventude - DSGCJ</t>
  </si>
  <si>
    <t>Ind. 3</t>
  </si>
  <si>
    <t xml:space="preserve">Ind. 4 </t>
  </si>
  <si>
    <t>Nº de associações  e grupos informais de jovens</t>
  </si>
  <si>
    <t>∑ das associações  e grupos informais de jovens</t>
  </si>
  <si>
    <t xml:space="preserve">Ind. 5 </t>
  </si>
  <si>
    <t>Nº de entidades participantes nos programas e eventos</t>
  </si>
  <si>
    <t>Ind. 6</t>
  </si>
  <si>
    <t>Taxa (%) de materiais, artigos ou equipamentos sinalizados com potencial de reaproveitamento que foram efetivamente recuperados, reconvertidos, reparados ou reutilizados</t>
  </si>
  <si>
    <t>Taxa(%) = (N.º artigos recuperados / total artigos sinalizados c/potencial reaproveitamento) × 100</t>
  </si>
  <si>
    <t>Ind. 7</t>
  </si>
  <si>
    <t>% execução acumulada dos respetivos orçamentos</t>
  </si>
  <si>
    <t>Balancete a 31 de dezembro - DSJGR</t>
  </si>
  <si>
    <t>Ind. 8</t>
  </si>
  <si>
    <t>Nº de Manuais de Procedimentos</t>
  </si>
  <si>
    <t>Prazo</t>
  </si>
  <si>
    <t>Direção de Serviços de Jurídicos e de Gestão de Recursos - DSJGR</t>
  </si>
  <si>
    <t>Ind. 9</t>
  </si>
  <si>
    <t>Ind. 10</t>
  </si>
  <si>
    <t>Ind. 11</t>
  </si>
  <si>
    <t xml:space="preserve">Percentagem </t>
  </si>
  <si>
    <t>Coluna</t>
  </si>
  <si>
    <t>Instruções de Preenchimento</t>
  </si>
  <si>
    <t>Colocar o valor realizado para o indicador em 2018</t>
  </si>
  <si>
    <t>Colocar o valor realizado para o indicador em 2019</t>
  </si>
  <si>
    <t>Meta 2020 e Tolerância</t>
  </si>
  <si>
    <t>A meta pode ser definida por um valor ou, em alternativa, por um intervalo de valores. 
Na segunda forma (intervalo de valores) colocar o ponto médio do intervalo que define a meta e na coluna tolerância o valor que somado ou subtraído ao ponto médio do intervalo (definido como meta) permite estabelecer os limites superior e inferior do intervalo definido para a meta.</t>
  </si>
  <si>
    <t>Valor crítico</t>
  </si>
  <si>
    <r>
      <t xml:space="preserve">Valor Crítico, deverá corresponder a um </t>
    </r>
    <r>
      <rPr>
        <i/>
        <sz val="14"/>
        <color indexed="63"/>
        <rFont val="Calibri"/>
        <family val="2"/>
      </rPr>
      <t>benchmark</t>
    </r>
    <r>
      <rPr>
        <sz val="14"/>
        <color indexed="63"/>
        <rFont val="Calibri"/>
        <family val="2"/>
      </rPr>
      <t xml:space="preserve"> (referencial de excelência) ou, na falta deste, ao melhor resultado em termos históricos, para o indicador em causa. A taxa de realização associada ao valor crítico é, por </t>
    </r>
    <r>
      <rPr>
        <b/>
        <sz val="14"/>
        <color indexed="63"/>
        <rFont val="Calibri"/>
        <family val="2"/>
      </rPr>
      <t>convenção, 125%</t>
    </r>
    <r>
      <rPr>
        <sz val="14"/>
        <color indexed="63"/>
        <rFont val="Calibri"/>
        <family val="2"/>
      </rPr>
      <t>.</t>
    </r>
  </si>
  <si>
    <t>Peso dos indicadores no respectivo objetivo. A soma dos pesos tem de somar 100%.</t>
  </si>
  <si>
    <t>Colocar o valor realizado.</t>
  </si>
  <si>
    <t>Taxa de realização</t>
  </si>
  <si>
    <r>
      <t xml:space="preserve">A fórmula que permite o cálculo da taxa de realização </t>
    </r>
    <r>
      <rPr>
        <b/>
        <sz val="14"/>
        <color indexed="10"/>
        <rFont val="Calibri"/>
        <family val="2"/>
      </rPr>
      <t>(não deve ser alterada!)</t>
    </r>
    <r>
      <rPr>
        <sz val="14"/>
        <color indexed="63"/>
        <rFont val="Calibri"/>
        <family val="2"/>
      </rPr>
      <t xml:space="preserve"> contempla os casos mais comuns, em que o valor crítico ainda não foi alcançado.  Se o valor realizado=meta ou intervalo da meta, taxa de realização=100% e indicador=atingiu; se valor realizado abaixo da meta, taxa de realização&lt;100% e indicador=Não atingiu; se valor realizado acima da meta, taxa de realização &gt;100% e indicador superou.</t>
    </r>
  </si>
  <si>
    <t xml:space="preserve">Notas:
</t>
  </si>
  <si>
    <r>
      <t xml:space="preserve">1) </t>
    </r>
    <r>
      <rPr>
        <sz val="14"/>
        <color indexed="63"/>
        <rFont val="Calibri"/>
        <family val="2"/>
      </rPr>
      <t>Elaborar, sempre que possível, gráficos para cada um dos parâmetros, identificando os
indicadores e objetivos para que concorrem cada um deles;</t>
    </r>
    <r>
      <rPr>
        <b/>
        <sz val="14"/>
        <color indexed="63"/>
        <rFont val="Calibri"/>
        <family val="2"/>
      </rPr>
      <t xml:space="preserve">
2) </t>
    </r>
    <r>
      <rPr>
        <sz val="14"/>
        <color indexed="63"/>
        <rFont val="Calibri"/>
        <family val="2"/>
      </rPr>
      <t>Elaborar gráficos para os Resultados Globais dos Parâmetros, Recursos Financeiros e Recursos Humanos.
3) Os logotipos inseridos neste exemplo devem ser selecionados em função da Tutela(s) de cada serviço.</t>
    </r>
  </si>
  <si>
    <t>I. EXPRESSÃO QUALITATIVA DA AVALIAÇÃO DOS SERVIÇOS</t>
  </si>
  <si>
    <t>A avaliação final do desempenho dos serviços é expressa qualitativamente pelas seguintes menções:</t>
  </si>
  <si>
    <r>
      <t xml:space="preserve">a) Desempenho </t>
    </r>
    <r>
      <rPr>
        <b/>
        <sz val="10"/>
        <color indexed="63"/>
        <rFont val="Calibri"/>
        <family val="2"/>
      </rPr>
      <t>bom</t>
    </r>
    <r>
      <rPr>
        <sz val="10"/>
        <color indexed="63"/>
        <rFont val="Calibri"/>
        <family val="2"/>
      </rPr>
      <t>, atingiu</t>
    </r>
    <r>
      <rPr>
        <b/>
        <sz val="10"/>
        <color indexed="63"/>
        <rFont val="Calibri"/>
        <family val="2"/>
      </rPr>
      <t xml:space="preserve"> todos</t>
    </r>
    <r>
      <rPr>
        <sz val="10"/>
        <color indexed="63"/>
        <rFont val="Calibri"/>
        <family val="2"/>
      </rPr>
      <t xml:space="preserve"> os objetivos, </t>
    </r>
    <r>
      <rPr>
        <b/>
        <sz val="10"/>
        <color indexed="63"/>
        <rFont val="Calibri"/>
        <family val="2"/>
      </rPr>
      <t>superando alguns</t>
    </r>
    <r>
      <rPr>
        <sz val="10"/>
        <color indexed="63"/>
        <rFont val="Calibri"/>
        <family val="2"/>
      </rPr>
      <t xml:space="preserve">; </t>
    </r>
  </si>
  <si>
    <r>
      <t xml:space="preserve">b) Desempenho </t>
    </r>
    <r>
      <rPr>
        <b/>
        <sz val="10"/>
        <color indexed="63"/>
        <rFont val="Calibri"/>
        <family val="2"/>
      </rPr>
      <t>satisfatório</t>
    </r>
    <r>
      <rPr>
        <sz val="10"/>
        <color indexed="63"/>
        <rFont val="Calibri"/>
        <family val="2"/>
      </rPr>
      <t xml:space="preserve">, atingiu </t>
    </r>
    <r>
      <rPr>
        <b/>
        <sz val="10"/>
        <color indexed="63"/>
        <rFont val="Calibri"/>
        <family val="2"/>
      </rPr>
      <t>todos</t>
    </r>
    <r>
      <rPr>
        <sz val="10"/>
        <color indexed="63"/>
        <rFont val="Calibri"/>
        <family val="2"/>
      </rPr>
      <t xml:space="preserve"> os objetivos </t>
    </r>
    <r>
      <rPr>
        <b/>
        <sz val="10"/>
        <color indexed="63"/>
        <rFont val="Calibri"/>
        <family val="2"/>
      </rPr>
      <t>ou os mais relevantes</t>
    </r>
    <r>
      <rPr>
        <sz val="10"/>
        <color indexed="63"/>
        <rFont val="Calibri"/>
        <family val="2"/>
      </rPr>
      <t>;</t>
    </r>
  </si>
  <si>
    <r>
      <t xml:space="preserve">c) Desempenho </t>
    </r>
    <r>
      <rPr>
        <b/>
        <sz val="10"/>
        <color indexed="63"/>
        <rFont val="Calibri"/>
        <family val="2"/>
      </rPr>
      <t>insuficiente</t>
    </r>
    <r>
      <rPr>
        <sz val="10"/>
        <color indexed="63"/>
        <rFont val="Calibri"/>
        <family val="2"/>
      </rPr>
      <t xml:space="preserve">, </t>
    </r>
    <r>
      <rPr>
        <b/>
        <sz val="10"/>
        <color indexed="63"/>
        <rFont val="Calibri"/>
        <family val="2"/>
      </rPr>
      <t>não atingiu</t>
    </r>
    <r>
      <rPr>
        <sz val="10"/>
        <color indexed="63"/>
        <rFont val="Calibri"/>
        <family val="2"/>
      </rPr>
      <t xml:space="preserve"> os objetivos </t>
    </r>
    <r>
      <rPr>
        <b/>
        <sz val="10"/>
        <color indexed="63"/>
        <rFont val="Calibri"/>
        <family val="2"/>
      </rPr>
      <t>mais relevantes</t>
    </r>
    <r>
      <rPr>
        <sz val="10"/>
        <color indexed="63"/>
        <rFont val="Calibri"/>
        <family val="2"/>
      </rPr>
      <t>.</t>
    </r>
  </si>
  <si>
    <r>
      <t xml:space="preserve">REGRA: Para este efeito, são considerados </t>
    </r>
    <r>
      <rPr>
        <b/>
        <sz val="10"/>
        <color indexed="63"/>
        <rFont val="Calibri"/>
        <family val="2"/>
      </rPr>
      <t>objetivos mais relevantes</t>
    </r>
    <r>
      <rPr>
        <sz val="10"/>
        <color indexed="63"/>
        <rFont val="Calibri"/>
        <family val="2"/>
      </rPr>
      <t xml:space="preserve"> aqueles que, somando os pesos por ordem decrescente de contribuição para a avaliação final, perfaçam uma percentagem superior a 50%, resultante do apuramento de, pelo menos, metade dos objectivos.</t>
    </r>
  </si>
  <si>
    <t>Exemplo:</t>
  </si>
  <si>
    <t>QUAR 2017</t>
  </si>
  <si>
    <t>peso dos parâmetros na avaliação final</t>
  </si>
  <si>
    <t>peso dos objetivos no respetivo parâmetro</t>
  </si>
  <si>
    <t>peso de cada objetivo na avaliação final</t>
  </si>
  <si>
    <t>O1</t>
  </si>
  <si>
    <t>O2</t>
  </si>
  <si>
    <t>O3</t>
  </si>
  <si>
    <t>O4</t>
  </si>
  <si>
    <t>O5</t>
  </si>
  <si>
    <t>O6</t>
  </si>
  <si>
    <t>O7</t>
  </si>
  <si>
    <t>Avaliação final</t>
  </si>
  <si>
    <t>Objetivos mais relevantes sombreados a amarelo</t>
  </si>
  <si>
    <t>Memória descritiva - QUAR 2017</t>
  </si>
  <si>
    <t>Objetivo operanional (OP_1)</t>
  </si>
  <si>
    <t>(expressa os resultados pretendidos): descrever</t>
  </si>
  <si>
    <t>Dimensão/perspectiva</t>
  </si>
  <si>
    <t>(Eficácia, Eficieência, Qualidade): descrever</t>
  </si>
  <si>
    <t>Indicador 1 (Ind_1)</t>
  </si>
  <si>
    <t>(métrica associada ao objectivo): : descrever</t>
  </si>
  <si>
    <t>Descrição:</t>
  </si>
  <si>
    <t>Este indicador visa medir se os procedimentos internos garantem o cumprimento do “Programa Pagar a tempo e horas” e a redução do número médio de dias de pagamento.</t>
  </si>
  <si>
    <t>Fórmula de Cálculo:</t>
  </si>
  <si>
    <t>O método de cálculo deste indicador baseia-se na fórmula constante do ponto 4 do Despacho nº 9870/2009 de 6 de Abril de 2009, I.e., descrever a fórmula de cálculo…</t>
  </si>
  <si>
    <t>Meta:</t>
  </si>
  <si>
    <t>(resultado numérico pretendido para o objectivo)</t>
  </si>
  <si>
    <t xml:space="preserve">Tolerância: </t>
  </si>
  <si>
    <t xml:space="preserve">(valor que somado ou subtraido à meta formará um intervalo que deverá ser diferente do VC);  qualquer resultado situado entre aquele intervalo tem associado o mesmo grau de esforço e a taxa de realização associada é 100%, significando que o objectivo foi atingido. </t>
  </si>
  <si>
    <t>Valor crítico:</t>
  </si>
  <si>
    <t>O VC deverá corresponder a um resultado almejado pelo serviço e que normalmente está associado a um benchmark (referencial de excelência, em termos nacionais e/ou internacionais, na área/sector de actuação do serviço para o qual se pretende convergir  ou até mesmo superar). Se este valor crítico for alcançado ou mesmo ultrapassado, na conjuntura perspectivada e com os meios planeados, significa que o serviço alcançou um resultado considerado excelente. Caso seja difícil encontrar um benchmark, este valor  everá corresponder ao melhor desempenho que se aspira alcançar, tendo em conta o comportamento histórico do indicador.</t>
  </si>
  <si>
    <t>Métrica:</t>
  </si>
  <si>
    <t xml:space="preserve"> (%, data, n.º; em que se expressa o indicador): descrever</t>
  </si>
  <si>
    <t>Polaridade:</t>
  </si>
  <si>
    <t>(incremento negativo/incremento positivo): descrever</t>
  </si>
  <si>
    <t>Período de monitorização:</t>
  </si>
  <si>
    <t>(de forma a saber quando o indicador será monitorizável): descrever</t>
  </si>
  <si>
    <t>Iniciativas/ações:</t>
  </si>
  <si>
    <t>(contribuição direta para a concretização do OP; fatores críticos): descrever</t>
  </si>
  <si>
    <r>
      <t>Referência para o valor crítico</t>
    </r>
    <r>
      <rPr>
        <b/>
        <sz val="10"/>
        <color rgb="FF1F497D"/>
        <rFont val="Calibri"/>
        <family val="2"/>
        <scheme val="minor"/>
      </rPr>
      <t>:</t>
    </r>
    <r>
      <rPr>
        <b/>
        <sz val="10"/>
        <rFont val="Calibri"/>
        <family val="2"/>
        <scheme val="minor"/>
      </rPr>
      <t xml:space="preserve"> </t>
    </r>
    <r>
      <rPr>
        <i/>
        <sz val="10"/>
        <rFont val="Calibri"/>
        <family val="2"/>
        <scheme val="minor"/>
      </rPr>
      <t/>
    </r>
  </si>
  <si>
    <t>descrever (o melhor resultado de ciclos de gestão anteriores  benchmark nacional/internacional; resultado ideal com todos os recursos disponíveis).</t>
  </si>
  <si>
    <t xml:space="preserve">Fonte de verificação: </t>
  </si>
  <si>
    <t>Sistema de Informação xxx, processo n.º  xxx, acta n.º, etc..</t>
  </si>
  <si>
    <t>Matriz de Alinhamento</t>
  </si>
  <si>
    <t xml:space="preserve">Missão:  </t>
  </si>
  <si>
    <r>
      <t xml:space="preserve">Visão: </t>
    </r>
    <r>
      <rPr>
        <i/>
        <sz val="10.5"/>
        <color rgb="FF595959"/>
        <rFont val="Calibri"/>
        <family val="2"/>
      </rPr>
      <t>(se existir)</t>
    </r>
  </si>
  <si>
    <t>Nível 1 - Política Pública</t>
  </si>
  <si>
    <t>Nível 2 - Estratégico</t>
  </si>
  <si>
    <t>Nível 3 - Operacional</t>
  </si>
  <si>
    <t xml:space="preserve">Enquadramento GOP </t>
  </si>
  <si>
    <t>Enquadramento Estratégico</t>
  </si>
  <si>
    <t>Enquadramento operacional</t>
  </si>
  <si>
    <t>Medida</t>
  </si>
  <si>
    <t>Submedida</t>
  </si>
  <si>
    <t>Objectivo Estratégico (OE)</t>
  </si>
  <si>
    <t>Relação com Nível 1</t>
  </si>
  <si>
    <t>Objetivos Operacionais (OP)</t>
  </si>
  <si>
    <t xml:space="preserve">Relação com Nível 2 </t>
  </si>
  <si>
    <t>(Carta de Missão/QUAR)</t>
  </si>
  <si>
    <t xml:space="preserve"> (QUAR/Plano de Atividades)</t>
  </si>
  <si>
    <t>Descrição da medida</t>
  </si>
  <si>
    <t>Descrição da submedida</t>
  </si>
  <si>
    <t>Descrição do OE</t>
  </si>
  <si>
    <t>RD</t>
  </si>
  <si>
    <t>Descrição do OP1</t>
  </si>
  <si>
    <t>Descrição do OP2</t>
  </si>
  <si>
    <t>Descrição do OP3</t>
  </si>
  <si>
    <t>RI</t>
  </si>
  <si>
    <t>Descrição do OP4</t>
  </si>
  <si>
    <t>Descrição do OP5</t>
  </si>
  <si>
    <t>Legenda:</t>
  </si>
  <si>
    <t>RD – Evidencia de relação direta</t>
  </si>
  <si>
    <t>RI – Evidencia de relação indireta</t>
  </si>
  <si>
    <t>70,4</t>
  </si>
  <si>
    <t>91,3%</t>
  </si>
  <si>
    <t>93%</t>
  </si>
  <si>
    <t>OOP8: Elaborar o Manual de Procedimentos de Controlo Interno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</si>
</sst>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€_-;\-* #,##0.00\ _€_-;_-* &quot;-&quot;??\ _€_-;_-@_-"/>
    <numFmt numFmtId="165" formatCode="_-* #,##0.00\ [$€-816]_-;\-* #,##0.00\ [$€-816]_-;_-* &quot;-&quot;??\ [$€-816]_-;_-@_-"/>
    <numFmt numFmtId="166" formatCode="_-* #,##0.00\ &quot;Esc.&quot;_-;\-* #,##0.00\ &quot;Esc.&quot;_-;_-* &quot;-&quot;??\ &quot;Esc.&quot;_-;_-@_-"/>
    <numFmt numFmtId="167" formatCode="0.0%"/>
    <numFmt numFmtId="168" formatCode="#,##0.00\ [$€-816];\-#,##0.00\ [$€-816]"/>
  </numFmts>
  <fonts count="69" x14ac:knownFonts="1">
    <font>
      <sz val="10"/>
      <name val="Arial"/>
      <charset val="1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Verdana"/>
      <family val="2"/>
    </font>
    <font>
      <sz val="8"/>
      <name val="Arial"/>
      <family val="2"/>
    </font>
    <font>
      <b/>
      <sz val="10"/>
      <color indexed="63"/>
      <name val="Calibri"/>
      <family val="2"/>
    </font>
    <font>
      <sz val="10"/>
      <color indexed="63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0"/>
      <color indexed="17"/>
      <name val="Calibri"/>
      <family val="2"/>
      <scheme val="minor"/>
    </font>
    <font>
      <b/>
      <sz val="10"/>
      <color theme="1" tint="0.34998626667073579"/>
      <name val="Calibri"/>
      <family val="2"/>
      <scheme val="minor"/>
    </font>
    <font>
      <b/>
      <sz val="10"/>
      <color indexed="55"/>
      <name val="Calibri"/>
      <family val="2"/>
      <scheme val="minor"/>
    </font>
    <font>
      <b/>
      <sz val="10"/>
      <color indexed="9"/>
      <name val="Calibri"/>
      <family val="2"/>
      <scheme val="minor"/>
    </font>
    <font>
      <sz val="10"/>
      <color theme="1" tint="0.34998626667073579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name val="Calibri"/>
      <family val="2"/>
      <scheme val="minor"/>
    </font>
    <font>
      <sz val="12"/>
      <name val="Calibri"/>
      <family val="2"/>
      <scheme val="minor"/>
    </font>
    <font>
      <b/>
      <sz val="8"/>
      <color theme="1" tint="0.34998626667073579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indexed="55"/>
      <name val="Calibri"/>
      <family val="2"/>
      <scheme val="minor"/>
    </font>
    <font>
      <b/>
      <sz val="10"/>
      <color theme="1" tint="0.249977111117893"/>
      <name val="Calibri"/>
      <family val="2"/>
      <scheme val="minor"/>
    </font>
    <font>
      <b/>
      <sz val="10"/>
      <color rgb="FF00800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0"/>
      <name val="Arial"/>
      <family val="2"/>
    </font>
    <font>
      <i/>
      <sz val="10"/>
      <color theme="1" tint="0.34998626667073579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0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sz val="10"/>
      <color rgb="FFFF0000"/>
      <name val="Calibri"/>
      <family val="2"/>
      <scheme val="minor"/>
    </font>
    <font>
      <i/>
      <sz val="10"/>
      <name val="Calibri"/>
      <family val="2"/>
      <scheme val="minor"/>
    </font>
    <font>
      <b/>
      <sz val="14"/>
      <color rgb="FF595959"/>
      <name val="Calibri"/>
      <family val="2"/>
    </font>
    <font>
      <b/>
      <sz val="12"/>
      <color rgb="FF595959"/>
      <name val="Calibri"/>
      <family val="2"/>
    </font>
    <font>
      <i/>
      <sz val="10.5"/>
      <color rgb="FF595959"/>
      <name val="Calibri"/>
      <family val="2"/>
    </font>
    <font>
      <b/>
      <sz val="12"/>
      <color rgb="FFFFFFFF"/>
      <name val="Calibri"/>
      <family val="2"/>
    </font>
    <font>
      <b/>
      <sz val="11"/>
      <color rgb="FF595959"/>
      <name val="Calibri"/>
      <family val="2"/>
    </font>
    <font>
      <b/>
      <sz val="10"/>
      <color rgb="FF595959"/>
      <name val="Calibri"/>
      <family val="2"/>
    </font>
    <font>
      <i/>
      <sz val="9"/>
      <color rgb="FF595959"/>
      <name val="Calibri"/>
      <family val="2"/>
    </font>
    <font>
      <sz val="10"/>
      <color rgb="FF595959"/>
      <name val="Calibri"/>
      <family val="2"/>
    </font>
    <font>
      <i/>
      <sz val="8"/>
      <color rgb="FF595959"/>
      <name val="Calibri"/>
      <family val="2"/>
    </font>
    <font>
      <b/>
      <sz val="14"/>
      <color theme="1" tint="0.34998626667073579"/>
      <name val="Calibri"/>
      <family val="2"/>
      <scheme val="minor"/>
    </font>
    <font>
      <sz val="14"/>
      <color theme="1" tint="0.34998626667073579"/>
      <name val="Calibri"/>
      <family val="2"/>
      <scheme val="minor"/>
    </font>
    <font>
      <i/>
      <sz val="14"/>
      <color indexed="63"/>
      <name val="Calibri"/>
      <family val="2"/>
    </font>
    <font>
      <sz val="14"/>
      <color indexed="63"/>
      <name val="Calibri"/>
      <family val="2"/>
    </font>
    <font>
      <b/>
      <sz val="14"/>
      <color indexed="10"/>
      <name val="Calibri"/>
      <family val="2"/>
    </font>
    <font>
      <sz val="14"/>
      <name val="Calibri"/>
      <family val="2"/>
      <scheme val="minor"/>
    </font>
    <font>
      <sz val="14"/>
      <color indexed="63"/>
      <name val="Calibri"/>
      <family val="2"/>
      <scheme val="minor"/>
    </font>
    <font>
      <b/>
      <sz val="14"/>
      <color indexed="63"/>
      <name val="Calibri"/>
      <family val="2"/>
    </font>
    <font>
      <b/>
      <sz val="11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0"/>
      <color rgb="FF1F497D"/>
      <name val="Calibri"/>
      <family val="2"/>
      <scheme val="minor"/>
    </font>
    <font>
      <b/>
      <sz val="14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0"/>
      <color theme="1" tint="0.34998626667073579"/>
      <name val="Calibri"/>
      <family val="2"/>
    </font>
    <font>
      <sz val="10"/>
      <name val="Arial"/>
      <family val="2"/>
    </font>
    <font>
      <sz val="9"/>
      <name val="Calibri"/>
      <family val="2"/>
      <scheme val="minor"/>
    </font>
    <font>
      <sz val="9"/>
      <name val="Calibri"/>
      <family val="2"/>
    </font>
    <font>
      <sz val="9"/>
      <name val="Arial"/>
      <family val="2"/>
    </font>
    <font>
      <b/>
      <sz val="14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499984740745262"/>
        <bgColor indexed="17"/>
      </patternFill>
    </fill>
    <fill>
      <patternFill patternType="solid">
        <fgColor rgb="FFFFFFFF"/>
        <bgColor indexed="64"/>
      </patternFill>
    </fill>
    <fill>
      <patternFill patternType="solid">
        <fgColor rgb="FF215967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1C2949"/>
        <bgColor indexed="17"/>
      </patternFill>
    </fill>
    <fill>
      <patternFill patternType="solid">
        <fgColor rgb="FF8EB998"/>
        <bgColor indexed="64"/>
      </patternFill>
    </fill>
    <fill>
      <patternFill patternType="solid">
        <fgColor rgb="FF1B2A48"/>
        <bgColor indexed="64"/>
      </patternFill>
    </fill>
    <fill>
      <patternFill patternType="solid">
        <fgColor rgb="FF1B2A48"/>
        <bgColor indexed="17"/>
      </patternFill>
    </fill>
    <fill>
      <patternFill patternType="solid">
        <fgColor rgb="FFF9CCC3"/>
        <bgColor indexed="17"/>
      </patternFill>
    </fill>
    <fill>
      <patternFill patternType="solid">
        <fgColor rgb="FFCBDFD0"/>
        <bgColor indexed="64"/>
      </patternFill>
    </fill>
    <fill>
      <patternFill patternType="solid">
        <fgColor rgb="FFFCDA96"/>
        <bgColor indexed="64"/>
      </patternFill>
    </fill>
    <fill>
      <patternFill patternType="solid">
        <fgColor rgb="FFEC654A"/>
        <bgColor indexed="64"/>
      </patternFill>
    </fill>
    <fill>
      <patternFill patternType="solid">
        <fgColor rgb="FFF6B5A8"/>
        <bgColor indexed="64"/>
      </patternFill>
    </fill>
    <fill>
      <patternFill patternType="solid">
        <fgColor rgb="FFEAF0F6"/>
        <bgColor indexed="64"/>
      </patternFill>
    </fill>
  </fills>
  <borders count="44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indexed="9"/>
      </left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hair">
        <color theme="0" tint="-0.24994659260841701"/>
      </left>
      <right style="hair">
        <color theme="0" tint="-0.24994659260841701"/>
      </right>
      <top style="hair">
        <color theme="0" tint="-0.24994659260841701"/>
      </top>
      <bottom style="hair">
        <color theme="0" tint="-0.24994659260841701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/>
      <bottom/>
      <diagonal/>
    </border>
    <border>
      <left/>
      <right/>
      <top/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 style="thin">
        <color indexed="9"/>
      </left>
      <right/>
      <top style="thick">
        <color theme="0"/>
      </top>
      <bottom style="thick">
        <color theme="0"/>
      </bottom>
      <diagonal/>
    </border>
    <border>
      <left/>
      <right/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/>
      <bottom/>
      <diagonal/>
    </border>
    <border>
      <left/>
      <right/>
      <top style="thick">
        <color theme="0"/>
      </top>
      <bottom/>
      <diagonal/>
    </border>
    <border>
      <left/>
      <right style="thick">
        <color theme="0"/>
      </right>
      <top/>
      <bottom style="thick">
        <color theme="0"/>
      </bottom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/>
      <top/>
      <bottom style="thick">
        <color theme="0"/>
      </bottom>
      <diagonal/>
    </border>
  </borders>
  <cellStyleXfs count="23">
    <xf numFmtId="0" fontId="0" fillId="0" borderId="0">
      <alignment wrapText="1"/>
    </xf>
    <xf numFmtId="166" fontId="2" fillId="0" borderId="0" applyFont="0" applyFill="0" applyBorder="0" applyAlignment="0" applyProtection="0"/>
    <xf numFmtId="0" fontId="2" fillId="0" borderId="0">
      <alignment wrapText="1"/>
    </xf>
    <xf numFmtId="0" fontId="2" fillId="0" borderId="0">
      <alignment wrapText="1"/>
    </xf>
    <xf numFmtId="0" fontId="2" fillId="0" borderId="0"/>
    <xf numFmtId="0" fontId="11" fillId="0" borderId="0"/>
    <xf numFmtId="0" fontId="2" fillId="0" borderId="0"/>
    <xf numFmtId="0" fontId="2" fillId="0" borderId="0">
      <alignment wrapText="1"/>
    </xf>
    <xf numFmtId="0" fontId="2" fillId="0" borderId="0"/>
    <xf numFmtId="0" fontId="4" fillId="0" borderId="0"/>
    <xf numFmtId="0" fontId="10" fillId="0" borderId="0"/>
    <xf numFmtId="0" fontId="1" fillId="0" borderId="0"/>
    <xf numFmtId="0" fontId="10" fillId="0" borderId="0"/>
    <xf numFmtId="0" fontId="2" fillId="0" borderId="0">
      <alignment wrapText="1"/>
    </xf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4" fontId="61" fillId="0" borderId="0" applyFont="0" applyFill="0" applyBorder="0" applyAlignment="0" applyProtection="0"/>
  </cellStyleXfs>
  <cellXfs count="338">
    <xf numFmtId="0" fontId="0" fillId="0" borderId="0" xfId="0">
      <alignment wrapText="1"/>
    </xf>
    <xf numFmtId="0" fontId="13" fillId="0" borderId="0" xfId="2" applyFont="1" applyProtection="1">
      <alignment wrapText="1"/>
      <protection locked="0"/>
    </xf>
    <xf numFmtId="0" fontId="13" fillId="0" borderId="0" xfId="0" applyFont="1">
      <alignment wrapText="1"/>
    </xf>
    <xf numFmtId="0" fontId="12" fillId="0" borderId="0" xfId="2" applyFont="1" applyAlignment="1" applyProtection="1">
      <alignment vertical="top" wrapText="1"/>
      <protection locked="0"/>
    </xf>
    <xf numFmtId="0" fontId="14" fillId="0" borderId="0" xfId="2" applyFont="1" applyAlignment="1" applyProtection="1">
      <alignment vertical="top" wrapText="1"/>
      <protection locked="0"/>
    </xf>
    <xf numFmtId="0" fontId="14" fillId="0" borderId="0" xfId="2" applyFont="1" applyAlignment="1" applyProtection="1">
      <alignment horizontal="right" vertical="top" wrapText="1"/>
      <protection locked="0"/>
    </xf>
    <xf numFmtId="9" fontId="16" fillId="0" borderId="0" xfId="2" applyNumberFormat="1" applyFont="1" applyAlignment="1" applyProtection="1">
      <alignment horizontal="center" vertical="center" wrapText="1"/>
      <protection locked="0"/>
    </xf>
    <xf numFmtId="0" fontId="17" fillId="0" borderId="0" xfId="0" applyFont="1" applyAlignment="1" applyProtection="1">
      <alignment horizontal="left" vertical="center" wrapText="1"/>
      <protection locked="0"/>
    </xf>
    <xf numFmtId="0" fontId="12" fillId="0" borderId="0" xfId="2" applyFont="1" applyAlignment="1" applyProtection="1">
      <alignment horizontal="center" vertical="center" wrapText="1"/>
      <protection locked="0"/>
    </xf>
    <xf numFmtId="0" fontId="13" fillId="3" borderId="0" xfId="2" applyFont="1" applyFill="1" applyAlignment="1" applyProtection="1">
      <alignment vertical="center" wrapText="1"/>
      <protection locked="0"/>
    </xf>
    <xf numFmtId="0" fontId="18" fillId="0" borderId="0" xfId="2" applyFont="1" applyAlignment="1" applyProtection="1">
      <alignment vertical="top" wrapText="1"/>
      <protection locked="0"/>
    </xf>
    <xf numFmtId="0" fontId="18" fillId="0" borderId="0" xfId="0" applyFont="1">
      <alignment wrapText="1"/>
    </xf>
    <xf numFmtId="0" fontId="13" fillId="0" borderId="0" xfId="7" applyFont="1" applyAlignment="1">
      <alignment horizontal="right" vertical="top" wrapText="1" indent="3"/>
    </xf>
    <xf numFmtId="0" fontId="13" fillId="0" borderId="0" xfId="7" applyFont="1">
      <alignment wrapText="1"/>
    </xf>
    <xf numFmtId="0" fontId="18" fillId="0" borderId="0" xfId="9" applyFont="1"/>
    <xf numFmtId="0" fontId="15" fillId="0" borderId="0" xfId="9" applyFont="1"/>
    <xf numFmtId="0" fontId="18" fillId="0" borderId="2" xfId="9" applyFont="1" applyBorder="1"/>
    <xf numFmtId="0" fontId="15" fillId="0" borderId="3" xfId="9" applyFont="1" applyBorder="1" applyAlignment="1">
      <alignment horizontal="center" vertical="center" wrapText="1"/>
    </xf>
    <xf numFmtId="0" fontId="15" fillId="0" borderId="2" xfId="9" applyFont="1" applyBorder="1" applyAlignment="1">
      <alignment horizontal="center" vertical="center" wrapText="1"/>
    </xf>
    <xf numFmtId="0" fontId="15" fillId="0" borderId="2" xfId="9" applyFont="1" applyBorder="1"/>
    <xf numFmtId="0" fontId="18" fillId="4" borderId="0" xfId="9" applyFont="1" applyFill="1"/>
    <xf numFmtId="0" fontId="15" fillId="0" borderId="0" xfId="9" applyFont="1" applyAlignment="1">
      <alignment horizontal="left"/>
    </xf>
    <xf numFmtId="0" fontId="18" fillId="0" borderId="0" xfId="9" applyFont="1" applyAlignment="1">
      <alignment horizontal="left" indent="1"/>
    </xf>
    <xf numFmtId="0" fontId="18" fillId="4" borderId="0" xfId="9" applyFont="1" applyFill="1" applyAlignment="1">
      <alignment vertical="top" wrapText="1"/>
    </xf>
    <xf numFmtId="9" fontId="18" fillId="0" borderId="4" xfId="14" applyFont="1" applyFill="1" applyBorder="1" applyAlignment="1">
      <alignment horizontal="center"/>
    </xf>
    <xf numFmtId="9" fontId="18" fillId="0" borderId="0" xfId="14" applyFont="1" applyFill="1" applyAlignment="1">
      <alignment horizontal="center"/>
    </xf>
    <xf numFmtId="9" fontId="18" fillId="0" borderId="3" xfId="14" applyFont="1" applyFill="1" applyBorder="1" applyAlignment="1">
      <alignment horizontal="center"/>
    </xf>
    <xf numFmtId="9" fontId="18" fillId="0" borderId="2" xfId="14" applyFont="1" applyFill="1" applyBorder="1" applyAlignment="1">
      <alignment horizontal="center"/>
    </xf>
    <xf numFmtId="0" fontId="18" fillId="0" borderId="0" xfId="0" applyFont="1" applyAlignment="1">
      <alignment vertical="center" wrapText="1"/>
    </xf>
    <xf numFmtId="0" fontId="19" fillId="0" borderId="0" xfId="2" applyFont="1" applyAlignment="1" applyProtection="1">
      <alignment horizontal="right" vertical="center" wrapText="1"/>
      <protection locked="0"/>
    </xf>
    <xf numFmtId="0" fontId="20" fillId="0" borderId="0" xfId="2" applyFont="1" applyAlignment="1" applyProtection="1">
      <alignment vertical="center" wrapText="1"/>
      <protection locked="0"/>
    </xf>
    <xf numFmtId="0" fontId="21" fillId="0" borderId="0" xfId="0" applyFont="1">
      <alignment wrapText="1"/>
    </xf>
    <xf numFmtId="0" fontId="25" fillId="0" borderId="6" xfId="2" applyFont="1" applyBorder="1" applyAlignment="1" applyProtection="1">
      <alignment vertical="center" wrapText="1"/>
      <protection locked="0"/>
    </xf>
    <xf numFmtId="9" fontId="18" fillId="6" borderId="0" xfId="14" applyFont="1" applyFill="1" applyAlignment="1">
      <alignment horizontal="center"/>
    </xf>
    <xf numFmtId="9" fontId="18" fillId="0" borderId="0" xfId="0" applyNumberFormat="1" applyFont="1">
      <alignment wrapText="1"/>
    </xf>
    <xf numFmtId="0" fontId="20" fillId="2" borderId="6" xfId="2" applyFont="1" applyFill="1" applyBorder="1" applyProtection="1">
      <alignment wrapText="1"/>
      <protection locked="0"/>
    </xf>
    <xf numFmtId="9" fontId="20" fillId="0" borderId="7" xfId="2" applyNumberFormat="1" applyFont="1" applyBorder="1" applyProtection="1">
      <alignment wrapText="1"/>
      <protection locked="0"/>
    </xf>
    <xf numFmtId="9" fontId="20" fillId="0" borderId="0" xfId="2" applyNumberFormat="1" applyFont="1" applyProtection="1">
      <alignment wrapText="1"/>
      <protection locked="0"/>
    </xf>
    <xf numFmtId="0" fontId="20" fillId="0" borderId="0" xfId="0" applyFont="1">
      <alignment wrapText="1"/>
    </xf>
    <xf numFmtId="9" fontId="30" fillId="0" borderId="0" xfId="14" applyFont="1" applyFill="1" applyBorder="1" applyAlignment="1" applyProtection="1">
      <alignment horizontal="right" vertical="center" wrapText="1"/>
      <protection locked="0"/>
    </xf>
    <xf numFmtId="0" fontId="17" fillId="0" borderId="0" xfId="2" applyFont="1" applyAlignment="1" applyProtection="1">
      <alignment vertical="top" wrapText="1"/>
      <protection locked="0"/>
    </xf>
    <xf numFmtId="0" fontId="25" fillId="0" borderId="0" xfId="2" applyFont="1" applyAlignment="1" applyProtection="1">
      <alignment vertical="center" wrapText="1"/>
      <protection locked="0"/>
    </xf>
    <xf numFmtId="0" fontId="25" fillId="0" borderId="5" xfId="2" applyFont="1" applyBorder="1" applyAlignment="1" applyProtection="1">
      <alignment vertical="center" wrapText="1"/>
      <protection locked="0"/>
    </xf>
    <xf numFmtId="0" fontId="20" fillId="0" borderId="0" xfId="2" applyFont="1" applyProtection="1">
      <alignment wrapText="1"/>
      <protection locked="0"/>
    </xf>
    <xf numFmtId="0" fontId="23" fillId="3" borderId="25" xfId="2" applyFont="1" applyFill="1" applyBorder="1" applyAlignment="1" applyProtection="1">
      <alignment vertical="top" wrapText="1"/>
      <protection locked="0"/>
    </xf>
    <xf numFmtId="9" fontId="24" fillId="0" borderId="25" xfId="2" applyNumberFormat="1" applyFont="1" applyBorder="1" applyAlignment="1" applyProtection="1">
      <alignment horizontal="center" vertical="center" wrapText="1"/>
      <protection locked="0"/>
    </xf>
    <xf numFmtId="9" fontId="30" fillId="0" borderId="25" xfId="14" applyFont="1" applyFill="1" applyBorder="1" applyAlignment="1" applyProtection="1">
      <alignment horizontal="right" vertical="center" wrapText="1"/>
      <protection locked="0"/>
    </xf>
    <xf numFmtId="0" fontId="14" fillId="0" borderId="25" xfId="2" applyFont="1" applyBorder="1" applyAlignment="1" applyProtection="1">
      <alignment vertical="top" wrapText="1"/>
      <protection locked="0"/>
    </xf>
    <xf numFmtId="0" fontId="12" fillId="0" borderId="25" xfId="2" applyFont="1" applyBorder="1" applyAlignment="1" applyProtection="1">
      <alignment vertical="top" wrapText="1"/>
      <protection locked="0"/>
    </xf>
    <xf numFmtId="0" fontId="14" fillId="0" borderId="25" xfId="2" applyFont="1" applyBorder="1" applyAlignment="1" applyProtection="1">
      <alignment horizontal="right" vertical="top" wrapText="1"/>
      <protection locked="0"/>
    </xf>
    <xf numFmtId="0" fontId="20" fillId="2" borderId="8" xfId="2" applyFont="1" applyFill="1" applyBorder="1" applyAlignment="1" applyProtection="1">
      <alignment horizontal="left" wrapText="1"/>
      <protection locked="0"/>
    </xf>
    <xf numFmtId="9" fontId="20" fillId="2" borderId="6" xfId="2" applyNumberFormat="1" applyFont="1" applyFill="1" applyBorder="1" applyAlignment="1" applyProtection="1">
      <alignment horizontal="right" wrapText="1"/>
      <protection locked="0"/>
    </xf>
    <xf numFmtId="9" fontId="13" fillId="0" borderId="0" xfId="2" applyNumberFormat="1" applyFont="1" applyProtection="1">
      <alignment wrapText="1"/>
      <protection locked="0"/>
    </xf>
    <xf numFmtId="9" fontId="32" fillId="0" borderId="0" xfId="2" applyNumberFormat="1" applyFont="1" applyProtection="1">
      <alignment wrapText="1"/>
      <protection locked="0"/>
    </xf>
    <xf numFmtId="0" fontId="32" fillId="0" borderId="0" xfId="2" applyFont="1" applyProtection="1">
      <alignment wrapText="1"/>
      <protection locked="0"/>
    </xf>
    <xf numFmtId="0" fontId="32" fillId="0" borderId="0" xfId="0" applyFont="1">
      <alignment wrapText="1"/>
    </xf>
    <xf numFmtId="49" fontId="33" fillId="8" borderId="18" xfId="2" applyNumberFormat="1" applyFont="1" applyFill="1" applyBorder="1" applyAlignment="1" applyProtection="1">
      <alignment horizontal="center" vertical="center" wrapText="1"/>
      <protection locked="0"/>
    </xf>
    <xf numFmtId="0" fontId="13" fillId="2" borderId="1" xfId="2" applyFont="1" applyFill="1" applyBorder="1" applyAlignment="1" applyProtection="1">
      <alignment vertical="center" wrapText="1"/>
      <protection locked="0"/>
    </xf>
    <xf numFmtId="0" fontId="13" fillId="2" borderId="0" xfId="2" applyFont="1" applyFill="1" applyAlignment="1" applyProtection="1">
      <alignment vertical="center" wrapText="1"/>
      <protection locked="0"/>
    </xf>
    <xf numFmtId="0" fontId="35" fillId="0" borderId="0" xfId="2" applyFont="1" applyProtection="1">
      <alignment wrapText="1"/>
      <protection locked="0"/>
    </xf>
    <xf numFmtId="0" fontId="2" fillId="0" borderId="0" xfId="2">
      <alignment wrapText="1"/>
    </xf>
    <xf numFmtId="0" fontId="44" fillId="0" borderId="35" xfId="2" applyFont="1" applyBorder="1" applyAlignment="1">
      <alignment horizontal="center" vertical="center" wrapText="1" readingOrder="1"/>
    </xf>
    <xf numFmtId="0" fontId="43" fillId="13" borderId="35" xfId="2" applyFont="1" applyFill="1" applyBorder="1" applyAlignment="1">
      <alignment horizontal="center" vertical="center" wrapText="1" readingOrder="1"/>
    </xf>
    <xf numFmtId="0" fontId="46" fillId="0" borderId="17" xfId="7" applyFont="1" applyBorder="1" applyAlignment="1">
      <alignment horizontal="center" vertical="center" wrapText="1"/>
    </xf>
    <xf numFmtId="0" fontId="46" fillId="0" borderId="17" xfId="7" applyFont="1" applyBorder="1" applyAlignment="1">
      <alignment horizontal="left" vertical="center" wrapText="1"/>
    </xf>
    <xf numFmtId="0" fontId="47" fillId="0" borderId="17" xfId="7" applyFont="1" applyBorder="1" applyAlignment="1">
      <alignment horizontal="justify" vertical="center" wrapText="1"/>
    </xf>
    <xf numFmtId="0" fontId="47" fillId="0" borderId="17" xfId="7" applyFont="1" applyBorder="1" applyAlignment="1">
      <alignment horizontal="left" vertical="center" wrapText="1"/>
    </xf>
    <xf numFmtId="0" fontId="51" fillId="0" borderId="17" xfId="7" applyFont="1" applyBorder="1" applyAlignment="1">
      <alignment horizontal="left" vertical="top" wrapText="1" indent="1"/>
    </xf>
    <xf numFmtId="0" fontId="52" fillId="0" borderId="17" xfId="7" applyFont="1" applyBorder="1" applyAlignment="1">
      <alignment horizontal="justify" vertical="top" wrapText="1"/>
    </xf>
    <xf numFmtId="0" fontId="46" fillId="0" borderId="17" xfId="7" applyFont="1" applyBorder="1" applyAlignment="1">
      <alignment vertical="top" wrapText="1"/>
    </xf>
    <xf numFmtId="0" fontId="13" fillId="0" borderId="0" xfId="2" applyFont="1" applyAlignment="1"/>
    <xf numFmtId="0" fontId="54" fillId="0" borderId="0" xfId="0" applyFont="1" applyAlignment="1">
      <alignment vertical="center"/>
    </xf>
    <xf numFmtId="0" fontId="13" fillId="7" borderId="18" xfId="2" applyFont="1" applyFill="1" applyBorder="1" applyAlignment="1" applyProtection="1">
      <alignment horizontal="left" vertical="center" wrapText="1" indent="1"/>
      <protection locked="0"/>
    </xf>
    <xf numFmtId="0" fontId="13" fillId="9" borderId="18" xfId="2" applyFont="1" applyFill="1" applyBorder="1" applyAlignment="1" applyProtection="1">
      <alignment horizontal="left" vertical="center" wrapText="1" indent="1"/>
      <protection locked="0"/>
    </xf>
    <xf numFmtId="2" fontId="13" fillId="0" borderId="0" xfId="0" applyNumberFormat="1" applyFont="1">
      <alignment wrapText="1"/>
    </xf>
    <xf numFmtId="9" fontId="20" fillId="0" borderId="6" xfId="2" applyNumberFormat="1" applyFont="1" applyBorder="1" applyProtection="1">
      <alignment wrapText="1"/>
      <protection locked="0"/>
    </xf>
    <xf numFmtId="0" fontId="57" fillId="0" borderId="41" xfId="2" applyFont="1" applyBorder="1" applyAlignment="1" applyProtection="1">
      <alignment vertical="center" wrapText="1"/>
      <protection locked="0"/>
    </xf>
    <xf numFmtId="0" fontId="20" fillId="2" borderId="6" xfId="2" applyFont="1" applyFill="1" applyBorder="1" applyAlignment="1" applyProtection="1">
      <alignment horizontal="left" wrapText="1"/>
      <protection locked="0"/>
    </xf>
    <xf numFmtId="0" fontId="13" fillId="0" borderId="18" xfId="2" applyFont="1" applyBorder="1" applyAlignment="1" applyProtection="1">
      <alignment horizontal="center" vertical="center" wrapText="1"/>
      <protection locked="0"/>
    </xf>
    <xf numFmtId="0" fontId="15" fillId="0" borderId="40" xfId="2" applyFont="1" applyBorder="1" applyAlignment="1" applyProtection="1">
      <alignment vertical="center" wrapText="1"/>
      <protection locked="0"/>
    </xf>
    <xf numFmtId="0" fontId="15" fillId="0" borderId="0" xfId="2" applyFont="1" applyAlignment="1" applyProtection="1">
      <alignment vertical="center" wrapText="1"/>
      <protection locked="0"/>
    </xf>
    <xf numFmtId="0" fontId="13" fillId="0" borderId="19" xfId="2" applyFont="1" applyBorder="1" applyAlignment="1" applyProtection="1">
      <alignment vertical="center" wrapText="1"/>
      <protection locked="0"/>
    </xf>
    <xf numFmtId="0" fontId="20" fillId="2" borderId="0" xfId="2" applyFont="1" applyFill="1" applyProtection="1">
      <alignment wrapText="1"/>
      <protection locked="0"/>
    </xf>
    <xf numFmtId="9" fontId="20" fillId="2" borderId="0" xfId="2" applyNumberFormat="1" applyFont="1" applyFill="1" applyProtection="1">
      <alignment wrapText="1"/>
      <protection locked="0"/>
    </xf>
    <xf numFmtId="0" fontId="20" fillId="3" borderId="0" xfId="2" applyFont="1" applyFill="1" applyAlignment="1" applyProtection="1">
      <alignment vertical="center" wrapText="1"/>
      <protection locked="0"/>
    </xf>
    <xf numFmtId="0" fontId="20" fillId="3" borderId="0" xfId="2" applyFont="1" applyFill="1" applyAlignment="1" applyProtection="1">
      <alignment horizontal="center" vertical="center" wrapText="1"/>
      <protection locked="0"/>
    </xf>
    <xf numFmtId="0" fontId="13" fillId="0" borderId="0" xfId="0" applyFont="1" applyAlignment="1">
      <alignment horizontal="center" wrapText="1"/>
    </xf>
    <xf numFmtId="0" fontId="33" fillId="8" borderId="18" xfId="2" applyFont="1" applyFill="1" applyBorder="1" applyAlignment="1" applyProtection="1">
      <alignment horizontal="center" vertical="center" wrapText="1"/>
      <protection locked="0"/>
    </xf>
    <xf numFmtId="0" fontId="19" fillId="0" borderId="0" xfId="2" applyFont="1" applyAlignment="1" applyProtection="1">
      <alignment horizontal="left" vertical="center" wrapText="1"/>
      <protection locked="0"/>
    </xf>
    <xf numFmtId="0" fontId="13" fillId="5" borderId="23" xfId="2" applyFont="1" applyFill="1" applyBorder="1" applyAlignment="1" applyProtection="1">
      <alignment horizontal="left" vertical="center" wrapText="1"/>
      <protection locked="0"/>
    </xf>
    <xf numFmtId="0" fontId="20" fillId="0" borderId="0" xfId="2" applyFont="1" applyAlignment="1" applyProtection="1">
      <alignment horizontal="center" wrapText="1"/>
      <protection locked="0"/>
    </xf>
    <xf numFmtId="0" fontId="13" fillId="2" borderId="12" xfId="2" applyFont="1" applyFill="1" applyBorder="1" applyAlignment="1" applyProtection="1">
      <alignment vertical="center" wrapText="1"/>
      <protection locked="0"/>
    </xf>
    <xf numFmtId="0" fontId="15" fillId="2" borderId="0" xfId="2" applyFont="1" applyFill="1" applyAlignment="1" applyProtection="1">
      <alignment horizontal="center" vertical="center" wrapText="1"/>
      <protection locked="0"/>
    </xf>
    <xf numFmtId="0" fontId="57" fillId="0" borderId="25" xfId="2" applyFont="1" applyBorder="1" applyAlignment="1" applyProtection="1">
      <alignment vertical="center" wrapText="1"/>
      <protection locked="0"/>
    </xf>
    <xf numFmtId="0" fontId="57" fillId="0" borderId="0" xfId="2" applyFont="1" applyAlignment="1" applyProtection="1">
      <alignment vertical="center" wrapText="1"/>
      <protection locked="0"/>
    </xf>
    <xf numFmtId="0" fontId="41" fillId="13" borderId="35" xfId="2" applyFont="1" applyFill="1" applyBorder="1" applyAlignment="1">
      <alignment horizontal="center" vertical="center" wrapText="1" readingOrder="1"/>
    </xf>
    <xf numFmtId="0" fontId="13" fillId="0" borderId="0" xfId="2" applyFont="1" applyAlignment="1" applyProtection="1">
      <alignment horizontal="center" wrapText="1"/>
      <protection locked="0"/>
    </xf>
    <xf numFmtId="9" fontId="62" fillId="0" borderId="0" xfId="2" applyNumberFormat="1" applyFont="1" applyAlignment="1" applyProtection="1">
      <alignment vertical="center" wrapText="1"/>
      <protection locked="0"/>
    </xf>
    <xf numFmtId="0" fontId="62" fillId="0" borderId="18" xfId="2" applyFont="1" applyBorder="1" applyAlignment="1" applyProtection="1">
      <alignment horizontal="left" vertical="center" wrapText="1"/>
      <protection locked="0"/>
    </xf>
    <xf numFmtId="0" fontId="62" fillId="0" borderId="0" xfId="2" applyFont="1" applyProtection="1">
      <alignment wrapText="1"/>
      <protection locked="0"/>
    </xf>
    <xf numFmtId="0" fontId="62" fillId="0" borderId="40" xfId="2" applyFont="1" applyBorder="1" applyProtection="1">
      <alignment wrapText="1"/>
      <protection locked="0"/>
    </xf>
    <xf numFmtId="0" fontId="63" fillId="0" borderId="0" xfId="2" applyFont="1" applyAlignment="1" applyProtection="1">
      <alignment vertical="center" wrapText="1"/>
      <protection locked="0"/>
    </xf>
    <xf numFmtId="0" fontId="62" fillId="0" borderId="0" xfId="2" applyFont="1" applyAlignment="1" applyProtection="1">
      <alignment vertical="center" wrapText="1"/>
      <protection locked="0"/>
    </xf>
    <xf numFmtId="0" fontId="62" fillId="0" borderId="21" xfId="2" applyFont="1" applyBorder="1" applyAlignment="1" applyProtection="1">
      <alignment vertical="center" wrapText="1"/>
      <protection locked="0"/>
    </xf>
    <xf numFmtId="0" fontId="62" fillId="0" borderId="0" xfId="2" applyFont="1" applyAlignment="1" applyProtection="1">
      <alignment vertical="justify" wrapText="1"/>
      <protection locked="0"/>
    </xf>
    <xf numFmtId="0" fontId="20" fillId="0" borderId="0" xfId="2" applyFont="1" applyAlignment="1" applyProtection="1">
      <alignment horizontal="center" vertical="center" wrapText="1"/>
      <protection locked="0"/>
    </xf>
    <xf numFmtId="0" fontId="62" fillId="0" borderId="0" xfId="2" applyFont="1" applyAlignment="1" applyProtection="1">
      <alignment horizontal="left" vertical="center" wrapText="1"/>
      <protection locked="0"/>
    </xf>
    <xf numFmtId="0" fontId="64" fillId="0" borderId="0" xfId="0" applyFont="1" applyAlignment="1">
      <alignment horizontal="left" vertical="center" wrapText="1"/>
    </xf>
    <xf numFmtId="0" fontId="68" fillId="3" borderId="23" xfId="2" applyFont="1" applyFill="1" applyBorder="1" applyAlignment="1" applyProtection="1">
      <alignment horizontal="right" vertical="center" wrapText="1"/>
      <protection locked="0"/>
    </xf>
    <xf numFmtId="0" fontId="66" fillId="3" borderId="19" xfId="2" applyFont="1" applyFill="1" applyBorder="1" applyAlignment="1" applyProtection="1">
      <alignment horizontal="right" vertical="center" wrapText="1"/>
      <protection locked="0"/>
    </xf>
    <xf numFmtId="0" fontId="66" fillId="3" borderId="22" xfId="2" applyFont="1" applyFill="1" applyBorder="1" applyAlignment="1" applyProtection="1">
      <alignment horizontal="right" vertical="center" wrapText="1"/>
      <protection locked="0"/>
    </xf>
    <xf numFmtId="0" fontId="66" fillId="3" borderId="41" xfId="2" applyFont="1" applyFill="1" applyBorder="1" applyAlignment="1" applyProtection="1">
      <alignment horizontal="right" vertical="center" wrapText="1"/>
      <protection locked="0"/>
    </xf>
    <xf numFmtId="9" fontId="22" fillId="3" borderId="25" xfId="2" applyNumberFormat="1" applyFont="1" applyFill="1" applyBorder="1" applyAlignment="1" applyProtection="1">
      <alignment horizontal="center" vertical="center" wrapText="1"/>
      <protection locked="0"/>
    </xf>
    <xf numFmtId="9" fontId="33" fillId="16" borderId="18" xfId="2" applyNumberFormat="1" applyFont="1" applyFill="1" applyBorder="1" applyAlignment="1" applyProtection="1">
      <alignment horizontal="center" vertical="center" wrapText="1"/>
      <protection locked="0"/>
    </xf>
    <xf numFmtId="0" fontId="19" fillId="16" borderId="25" xfId="2" applyFont="1" applyFill="1" applyBorder="1" applyAlignment="1" applyProtection="1">
      <alignment horizontal="center" vertical="center" wrapText="1"/>
      <protection locked="0"/>
    </xf>
    <xf numFmtId="0" fontId="27" fillId="17" borderId="0" xfId="2" applyFont="1" applyFill="1" applyAlignment="1" applyProtection="1">
      <alignment horizontal="right" vertical="center" wrapText="1"/>
      <protection locked="0"/>
    </xf>
    <xf numFmtId="0" fontId="27" fillId="17" borderId="0" xfId="2" applyFont="1" applyFill="1" applyAlignment="1" applyProtection="1">
      <alignment horizontal="left" vertical="center" wrapText="1"/>
      <protection locked="0"/>
    </xf>
    <xf numFmtId="0" fontId="27" fillId="17" borderId="0" xfId="2" applyFont="1" applyFill="1" applyAlignment="1" applyProtection="1">
      <alignment vertical="center" wrapText="1"/>
      <protection locked="0"/>
    </xf>
    <xf numFmtId="0" fontId="31" fillId="17" borderId="0" xfId="2" applyFont="1" applyFill="1" applyAlignment="1" applyProtection="1">
      <alignment horizontal="center" vertical="center" wrapText="1"/>
      <protection locked="0"/>
    </xf>
    <xf numFmtId="0" fontId="31" fillId="17" borderId="0" xfId="2" applyFont="1" applyFill="1" applyAlignment="1" applyProtection="1">
      <alignment horizontal="right" vertical="center" wrapText="1"/>
      <protection locked="0"/>
    </xf>
    <xf numFmtId="0" fontId="27" fillId="17" borderId="24" xfId="2" applyFont="1" applyFill="1" applyBorder="1" applyAlignment="1" applyProtection="1">
      <alignment horizontal="right" vertical="center" wrapText="1"/>
      <protection locked="0"/>
    </xf>
    <xf numFmtId="9" fontId="27" fillId="17" borderId="24" xfId="2" applyNumberFormat="1" applyFont="1" applyFill="1" applyBorder="1" applyAlignment="1" applyProtection="1">
      <alignment horizontal="center" vertical="center" wrapText="1"/>
      <protection locked="0"/>
    </xf>
    <xf numFmtId="0" fontId="27" fillId="17" borderId="18" xfId="2" applyFont="1" applyFill="1" applyBorder="1" applyAlignment="1" applyProtection="1">
      <alignment horizontal="right" vertical="center" wrapText="1"/>
      <protection locked="0"/>
    </xf>
    <xf numFmtId="9" fontId="27" fillId="17" borderId="18" xfId="2" applyNumberFormat="1" applyFont="1" applyFill="1" applyBorder="1" applyAlignment="1" applyProtection="1">
      <alignment horizontal="center" vertical="center" wrapText="1"/>
      <protection locked="0"/>
    </xf>
    <xf numFmtId="0" fontId="27" fillId="17" borderId="25" xfId="2" applyFont="1" applyFill="1" applyBorder="1" applyAlignment="1" applyProtection="1">
      <alignment horizontal="right" vertical="center" wrapText="1"/>
      <protection locked="0"/>
    </xf>
    <xf numFmtId="9" fontId="27" fillId="17" borderId="25" xfId="2" applyNumberFormat="1" applyFont="1" applyFill="1" applyBorder="1" applyAlignment="1" applyProtection="1">
      <alignment horizontal="center" vertical="center" wrapText="1"/>
      <protection locked="0"/>
    </xf>
    <xf numFmtId="0" fontId="13" fillId="20" borderId="23" xfId="2" applyFont="1" applyFill="1" applyBorder="1" applyAlignment="1" applyProtection="1">
      <alignment vertical="center" wrapText="1"/>
      <protection locked="0"/>
    </xf>
    <xf numFmtId="0" fontId="13" fillId="20" borderId="18" xfId="0" applyFont="1" applyFill="1" applyBorder="1" applyAlignment="1" applyProtection="1">
      <alignment horizontal="center" vertical="center" wrapText="1"/>
      <protection locked="0"/>
    </xf>
    <xf numFmtId="0" fontId="13" fillId="20" borderId="19" xfId="2" applyFont="1" applyFill="1" applyBorder="1" applyAlignment="1" applyProtection="1">
      <alignment vertical="center" wrapText="1"/>
      <protection locked="0"/>
    </xf>
    <xf numFmtId="0" fontId="13" fillId="20" borderId="19" xfId="0" applyFont="1" applyFill="1" applyBorder="1" applyAlignment="1" applyProtection="1">
      <alignment horizontal="center" vertical="center" wrapText="1"/>
      <protection locked="0"/>
    </xf>
    <xf numFmtId="165" fontId="13" fillId="20" borderId="18" xfId="2" applyNumberFormat="1" applyFont="1" applyFill="1" applyBorder="1" applyAlignment="1" applyProtection="1">
      <alignment horizontal="center" vertical="center" wrapText="1"/>
      <protection locked="0"/>
    </xf>
    <xf numFmtId="165" fontId="13" fillId="20" borderId="23" xfId="2" applyNumberFormat="1" applyFont="1" applyFill="1" applyBorder="1" applyAlignment="1" applyProtection="1">
      <alignment horizontal="right" vertical="center" wrapText="1"/>
      <protection locked="0"/>
    </xf>
    <xf numFmtId="165" fontId="13" fillId="20" borderId="23" xfId="2" applyNumberFormat="1" applyFont="1" applyFill="1" applyBorder="1" applyAlignment="1" applyProtection="1">
      <alignment horizontal="center" vertical="center" wrapText="1"/>
      <protection locked="0"/>
    </xf>
    <xf numFmtId="165" fontId="13" fillId="20" borderId="20" xfId="2" applyNumberFormat="1" applyFont="1" applyFill="1" applyBorder="1" applyAlignment="1" applyProtection="1">
      <alignment horizontal="center" vertical="center" wrapText="1"/>
      <protection locked="0"/>
    </xf>
    <xf numFmtId="165" fontId="20" fillId="20" borderId="18" xfId="2" applyNumberFormat="1" applyFont="1" applyFill="1" applyBorder="1" applyAlignment="1" applyProtection="1">
      <alignment horizontal="center" vertical="center" wrapText="1"/>
      <protection locked="0"/>
    </xf>
    <xf numFmtId="0" fontId="15" fillId="20" borderId="18" xfId="2" applyFont="1" applyFill="1" applyBorder="1" applyAlignment="1" applyProtection="1">
      <alignment horizontal="center" vertical="center" wrapText="1"/>
      <protection locked="0"/>
    </xf>
    <xf numFmtId="0" fontId="19" fillId="20" borderId="21" xfId="2" applyFont="1" applyFill="1" applyBorder="1" applyAlignment="1" applyProtection="1">
      <alignment horizontal="center" vertical="center" wrapText="1"/>
      <protection locked="0"/>
    </xf>
    <xf numFmtId="0" fontId="19" fillId="20" borderId="0" xfId="2" applyFont="1" applyFill="1" applyAlignment="1" applyProtection="1">
      <alignment horizontal="center" vertical="center" wrapText="1"/>
      <protection locked="0"/>
    </xf>
    <xf numFmtId="0" fontId="20" fillId="20" borderId="0" xfId="2" applyFont="1" applyFill="1" applyAlignment="1" applyProtection="1">
      <alignment horizontal="center" wrapText="1"/>
      <protection locked="0"/>
    </xf>
    <xf numFmtId="0" fontId="60" fillId="20" borderId="18" xfId="2" applyFont="1" applyFill="1" applyBorder="1" applyAlignment="1" applyProtection="1">
      <alignment horizontal="center" vertical="center" wrapText="1"/>
      <protection locked="0"/>
    </xf>
    <xf numFmtId="0" fontId="34" fillId="20" borderId="18" xfId="2" applyFont="1" applyFill="1" applyBorder="1" applyAlignment="1" applyProtection="1">
      <alignment horizontal="center" vertical="center" wrapText="1"/>
      <protection locked="0"/>
    </xf>
    <xf numFmtId="9" fontId="34" fillId="20" borderId="18" xfId="15" applyFont="1" applyFill="1" applyBorder="1" applyAlignment="1" applyProtection="1">
      <alignment horizontal="center" vertical="center"/>
    </xf>
    <xf numFmtId="0" fontId="33" fillId="20" borderId="18" xfId="13" applyFont="1" applyFill="1" applyBorder="1" applyAlignment="1" applyProtection="1">
      <alignment horizontal="center" vertical="center" wrapText="1"/>
      <protection locked="0"/>
    </xf>
    <xf numFmtId="0" fontId="33" fillId="20" borderId="18" xfId="2" applyFont="1" applyFill="1" applyBorder="1" applyAlignment="1" applyProtection="1">
      <alignment vertical="center" wrapText="1"/>
      <protection locked="0"/>
    </xf>
    <xf numFmtId="0" fontId="34" fillId="20" borderId="24" xfId="2" applyFont="1" applyFill="1" applyBorder="1" applyAlignment="1" applyProtection="1">
      <alignment horizontal="left" vertical="center" wrapText="1"/>
      <protection locked="0"/>
    </xf>
    <xf numFmtId="0" fontId="34" fillId="20" borderId="24" xfId="2" applyFont="1" applyFill="1" applyBorder="1" applyAlignment="1" applyProtection="1">
      <alignment horizontal="center" vertical="center" wrapText="1"/>
      <protection locked="0"/>
    </xf>
    <xf numFmtId="49" fontId="34" fillId="20" borderId="18" xfId="2" applyNumberFormat="1" applyFont="1" applyFill="1" applyBorder="1" applyAlignment="1" applyProtection="1">
      <alignment horizontal="center" vertical="center" wrapText="1"/>
      <protection locked="0"/>
    </xf>
    <xf numFmtId="9" fontId="34" fillId="20" borderId="18" xfId="2" applyNumberFormat="1" applyFont="1" applyFill="1" applyBorder="1" applyAlignment="1" applyProtection="1">
      <alignment horizontal="center" vertical="center" wrapText="1"/>
      <protection locked="0"/>
    </xf>
    <xf numFmtId="10" fontId="34" fillId="20" borderId="18" xfId="14" applyNumberFormat="1" applyFont="1" applyFill="1" applyBorder="1" applyAlignment="1" applyProtection="1">
      <alignment horizontal="center" vertical="center"/>
      <protection locked="0"/>
    </xf>
    <xf numFmtId="9" fontId="34" fillId="20" borderId="18" xfId="14" applyFont="1" applyFill="1" applyBorder="1" applyAlignment="1" applyProtection="1">
      <alignment horizontal="center" vertical="center"/>
      <protection locked="0"/>
    </xf>
    <xf numFmtId="9" fontId="34" fillId="20" borderId="18" xfId="14" applyFont="1" applyFill="1" applyBorder="1" applyAlignment="1" applyProtection="1">
      <alignment horizontal="center" vertical="center" wrapText="1"/>
      <protection locked="0"/>
    </xf>
    <xf numFmtId="0" fontId="33" fillId="20" borderId="24" xfId="13" applyFont="1" applyFill="1" applyBorder="1" applyAlignment="1" applyProtection="1">
      <alignment horizontal="center" vertical="center" wrapText="1"/>
      <protection locked="0"/>
    </xf>
    <xf numFmtId="0" fontId="34" fillId="20" borderId="18" xfId="2" applyFont="1" applyFill="1" applyBorder="1" applyAlignment="1" applyProtection="1">
      <alignment horizontal="left" vertical="center" wrapText="1"/>
      <protection locked="0"/>
    </xf>
    <xf numFmtId="1" fontId="34" fillId="20" borderId="18" xfId="14" applyNumberFormat="1" applyFont="1" applyFill="1" applyBorder="1" applyAlignment="1" applyProtection="1">
      <alignment horizontal="center" vertical="center" wrapText="1"/>
      <protection locked="0"/>
    </xf>
    <xf numFmtId="0" fontId="34" fillId="20" borderId="18" xfId="15" applyNumberFormat="1" applyFont="1" applyFill="1" applyBorder="1" applyAlignment="1" applyProtection="1">
      <alignment horizontal="center" vertical="center"/>
      <protection locked="0"/>
    </xf>
    <xf numFmtId="1" fontId="34" fillId="20" borderId="18" xfId="15" applyNumberFormat="1" applyFont="1" applyFill="1" applyBorder="1" applyAlignment="1" applyProtection="1">
      <alignment horizontal="center" vertical="center"/>
    </xf>
    <xf numFmtId="1" fontId="34" fillId="20" borderId="18" xfId="15" applyNumberFormat="1" applyFont="1" applyFill="1" applyBorder="1" applyAlignment="1" applyProtection="1">
      <alignment horizontal="center" vertical="center"/>
      <protection locked="0"/>
    </xf>
    <xf numFmtId="0" fontId="33" fillId="20" borderId="24" xfId="2" applyFont="1" applyFill="1" applyBorder="1" applyAlignment="1" applyProtection="1">
      <alignment vertical="center" wrapText="1"/>
      <protection locked="0"/>
    </xf>
    <xf numFmtId="49" fontId="34" fillId="20" borderId="24" xfId="2" applyNumberFormat="1" applyFont="1" applyFill="1" applyBorder="1" applyAlignment="1" applyProtection="1">
      <alignment horizontal="center" vertical="center" wrapText="1"/>
      <protection locked="0"/>
    </xf>
    <xf numFmtId="9" fontId="34" fillId="20" borderId="24" xfId="2" applyNumberFormat="1" applyFont="1" applyFill="1" applyBorder="1" applyAlignment="1" applyProtection="1">
      <alignment horizontal="center" vertical="center" wrapText="1"/>
      <protection locked="0"/>
    </xf>
    <xf numFmtId="10" fontId="34" fillId="20" borderId="18" xfId="15" applyNumberFormat="1" applyFont="1" applyFill="1" applyBorder="1" applyAlignment="1" applyProtection="1">
      <alignment horizontal="center" vertical="center"/>
      <protection locked="0"/>
    </xf>
    <xf numFmtId="9" fontId="34" fillId="20" borderId="18" xfId="15" applyFont="1" applyFill="1" applyBorder="1" applyAlignment="1" applyProtection="1">
      <alignment horizontal="center" vertical="center"/>
      <protection locked="0"/>
    </xf>
    <xf numFmtId="2" fontId="34" fillId="20" borderId="18" xfId="2" applyNumberFormat="1" applyFont="1" applyFill="1" applyBorder="1" applyAlignment="1" applyProtection="1">
      <alignment horizontal="center" vertical="center" wrapText="1"/>
      <protection locked="0"/>
    </xf>
    <xf numFmtId="0" fontId="33" fillId="20" borderId="18" xfId="2" applyFont="1" applyFill="1" applyBorder="1" applyAlignment="1" applyProtection="1">
      <alignment horizontal="left" vertical="center" wrapText="1"/>
      <protection locked="0"/>
    </xf>
    <xf numFmtId="0" fontId="34" fillId="20" borderId="18" xfId="15" applyNumberFormat="1" applyFont="1" applyFill="1" applyBorder="1" applyAlignment="1" applyProtection="1">
      <alignment horizontal="center" vertical="center" wrapText="1"/>
      <protection locked="0"/>
    </xf>
    <xf numFmtId="2" fontId="25" fillId="21" borderId="20" xfId="2" applyNumberFormat="1" applyFont="1" applyFill="1" applyBorder="1" applyAlignment="1" applyProtection="1">
      <alignment vertical="center" wrapText="1"/>
      <protection locked="0"/>
    </xf>
    <xf numFmtId="9" fontId="25" fillId="21" borderId="23" xfId="2" applyNumberFormat="1" applyFont="1" applyFill="1" applyBorder="1" applyAlignment="1" applyProtection="1">
      <alignment horizontal="left" vertical="center" wrapText="1" indent="1"/>
      <protection locked="0"/>
    </xf>
    <xf numFmtId="9" fontId="25" fillId="21" borderId="19" xfId="2" applyNumberFormat="1" applyFont="1" applyFill="1" applyBorder="1" applyAlignment="1" applyProtection="1">
      <alignment horizontal="left" vertical="center" wrapText="1" indent="1"/>
      <protection locked="0"/>
    </xf>
    <xf numFmtId="10" fontId="34" fillId="20" borderId="18" xfId="15" applyNumberFormat="1" applyFont="1" applyFill="1" applyBorder="1" applyAlignment="1" applyProtection="1">
      <alignment horizontal="center" vertical="center"/>
    </xf>
    <xf numFmtId="0" fontId="15" fillId="3" borderId="0" xfId="2" applyFont="1" applyFill="1" applyAlignment="1" applyProtection="1">
      <alignment horizontal="center" vertical="center" wrapText="1"/>
      <protection locked="0"/>
    </xf>
    <xf numFmtId="0" fontId="15" fillId="3" borderId="19" xfId="2" applyFont="1" applyFill="1" applyBorder="1" applyAlignment="1" applyProtection="1">
      <alignment horizontal="center" vertical="center" wrapText="1"/>
      <protection locked="0"/>
    </xf>
    <xf numFmtId="165" fontId="20" fillId="3" borderId="23" xfId="2" applyNumberFormat="1" applyFont="1" applyFill="1" applyBorder="1" applyAlignment="1" applyProtection="1">
      <alignment horizontal="center" vertical="center" wrapText="1"/>
      <protection locked="0"/>
    </xf>
    <xf numFmtId="0" fontId="13" fillId="3" borderId="0" xfId="2" applyFont="1" applyFill="1" applyAlignment="1" applyProtection="1">
      <alignment horizontal="center" vertical="center" wrapText="1"/>
      <protection locked="0"/>
    </xf>
    <xf numFmtId="165" fontId="13" fillId="3" borderId="23" xfId="2" applyNumberFormat="1" applyFont="1" applyFill="1" applyBorder="1" applyAlignment="1" applyProtection="1">
      <alignment horizontal="center" vertical="center" wrapText="1"/>
      <protection locked="0"/>
    </xf>
    <xf numFmtId="168" fontId="13" fillId="20" borderId="20" xfId="2" applyNumberFormat="1" applyFont="1" applyFill="1" applyBorder="1" applyAlignment="1" applyProtection="1">
      <alignment horizontal="right" vertical="center" wrapText="1"/>
      <protection locked="0"/>
    </xf>
    <xf numFmtId="14" fontId="20" fillId="3" borderId="0" xfId="2" applyNumberFormat="1" applyFont="1" applyFill="1" applyAlignment="1" applyProtection="1">
      <alignment vertical="center" wrapText="1"/>
      <protection locked="0"/>
    </xf>
    <xf numFmtId="9" fontId="33" fillId="22" borderId="18" xfId="2" applyNumberFormat="1" applyFont="1" applyFill="1" applyBorder="1" applyAlignment="1" applyProtection="1">
      <alignment horizontal="center" vertical="center" wrapText="1"/>
      <protection locked="0"/>
    </xf>
    <xf numFmtId="0" fontId="33" fillId="22" borderId="18" xfId="15" applyNumberFormat="1" applyFont="1" applyFill="1" applyBorder="1" applyAlignment="1" applyProtection="1">
      <alignment horizontal="center" vertical="center"/>
      <protection locked="0"/>
    </xf>
    <xf numFmtId="0" fontId="33" fillId="22" borderId="18" xfId="14" applyNumberFormat="1" applyFont="1" applyFill="1" applyBorder="1" applyAlignment="1" applyProtection="1">
      <alignment horizontal="center" vertical="center"/>
      <protection locked="0"/>
    </xf>
    <xf numFmtId="0" fontId="33" fillId="22" borderId="18" xfId="22" applyNumberFormat="1" applyFont="1" applyFill="1" applyBorder="1" applyAlignment="1" applyProtection="1">
      <alignment horizontal="center" vertical="center"/>
      <protection locked="0"/>
    </xf>
    <xf numFmtId="10" fontId="33" fillId="22" borderId="18" xfId="15" applyNumberFormat="1" applyFont="1" applyFill="1" applyBorder="1" applyAlignment="1" applyProtection="1">
      <alignment horizontal="center" vertical="center"/>
      <protection locked="0"/>
    </xf>
    <xf numFmtId="9" fontId="33" fillId="22" borderId="18" xfId="15" applyFont="1" applyFill="1" applyBorder="1" applyAlignment="1" applyProtection="1">
      <alignment horizontal="center" vertical="center"/>
      <protection locked="0"/>
    </xf>
    <xf numFmtId="9" fontId="33" fillId="22" borderId="18" xfId="14" applyFont="1" applyFill="1" applyBorder="1" applyAlignment="1" applyProtection="1">
      <alignment horizontal="center" vertical="center"/>
      <protection locked="0"/>
    </xf>
    <xf numFmtId="167" fontId="33" fillId="22" borderId="18" xfId="14" applyNumberFormat="1" applyFont="1" applyFill="1" applyBorder="1" applyAlignment="1" applyProtection="1">
      <alignment horizontal="center" vertical="center"/>
      <protection locked="0"/>
    </xf>
    <xf numFmtId="0" fontId="13" fillId="0" borderId="0" xfId="0" applyFont="1" applyAlignment="1">
      <alignment horizontal="left" vertical="center" wrapText="1"/>
    </xf>
    <xf numFmtId="0" fontId="34" fillId="20" borderId="3" xfId="4" applyFont="1" applyFill="1" applyBorder="1" applyAlignment="1">
      <alignment horizontal="left" vertical="center" wrapText="1"/>
    </xf>
    <xf numFmtId="10" fontId="34" fillId="20" borderId="18" xfId="2" applyNumberFormat="1" applyFont="1" applyFill="1" applyBorder="1" applyAlignment="1" applyProtection="1">
      <alignment horizontal="center" vertical="center" wrapText="1"/>
      <protection locked="0"/>
    </xf>
    <xf numFmtId="9" fontId="62" fillId="3" borderId="0" xfId="2" applyNumberFormat="1" applyFont="1" applyFill="1" applyAlignment="1" applyProtection="1">
      <alignment vertical="center" wrapText="1"/>
      <protection locked="0"/>
    </xf>
    <xf numFmtId="9" fontId="62" fillId="3" borderId="0" xfId="2" applyNumberFormat="1" applyFont="1" applyFill="1" applyAlignment="1" applyProtection="1">
      <alignment horizontal="left" vertical="center" wrapText="1"/>
      <protection locked="0"/>
    </xf>
    <xf numFmtId="0" fontId="17" fillId="18" borderId="23" xfId="0" applyFont="1" applyFill="1" applyBorder="1" applyAlignment="1" applyProtection="1">
      <alignment horizontal="left" vertical="center" wrapText="1"/>
      <protection locked="0"/>
    </xf>
    <xf numFmtId="0" fontId="17" fillId="18" borderId="19" xfId="0" applyFont="1" applyFill="1" applyBorder="1" applyAlignment="1" applyProtection="1">
      <alignment horizontal="left" vertical="center" wrapText="1"/>
      <protection locked="0"/>
    </xf>
    <xf numFmtId="0" fontId="17" fillId="18" borderId="20" xfId="0" applyFont="1" applyFill="1" applyBorder="1" applyAlignment="1" applyProtection="1">
      <alignment horizontal="left" vertical="center" wrapText="1"/>
      <protection locked="0"/>
    </xf>
    <xf numFmtId="165" fontId="13" fillId="20" borderId="23" xfId="2" applyNumberFormat="1" applyFont="1" applyFill="1" applyBorder="1" applyAlignment="1" applyProtection="1">
      <alignment horizontal="right" vertical="center" wrapText="1"/>
      <protection locked="0"/>
    </xf>
    <xf numFmtId="165" fontId="13" fillId="20" borderId="20" xfId="2" applyNumberFormat="1" applyFont="1" applyFill="1" applyBorder="1" applyAlignment="1" applyProtection="1">
      <alignment horizontal="right" vertical="center" wrapText="1"/>
      <protection locked="0"/>
    </xf>
    <xf numFmtId="0" fontId="20" fillId="0" borderId="40" xfId="2" applyFont="1" applyBorder="1" applyAlignment="1" applyProtection="1">
      <alignment horizontal="center" vertical="center" wrapText="1"/>
      <protection locked="0"/>
    </xf>
    <xf numFmtId="0" fontId="27" fillId="18" borderId="19" xfId="0" applyFont="1" applyFill="1" applyBorder="1" applyAlignment="1" applyProtection="1">
      <alignment horizontal="center" vertical="center" wrapText="1"/>
      <protection locked="0"/>
    </xf>
    <xf numFmtId="0" fontId="27" fillId="18" borderId="20" xfId="0" applyFont="1" applyFill="1" applyBorder="1" applyAlignment="1" applyProtection="1">
      <alignment horizontal="center" vertical="center" wrapText="1"/>
      <protection locked="0"/>
    </xf>
    <xf numFmtId="165" fontId="20" fillId="20" borderId="23" xfId="2" applyNumberFormat="1" applyFont="1" applyFill="1" applyBorder="1" applyAlignment="1" applyProtection="1">
      <alignment horizontal="right" vertical="center" wrapText="1"/>
      <protection locked="0"/>
    </xf>
    <xf numFmtId="165" fontId="20" fillId="20" borderId="20" xfId="2" applyNumberFormat="1" applyFont="1" applyFill="1" applyBorder="1" applyAlignment="1" applyProtection="1">
      <alignment horizontal="right" vertical="center" wrapText="1"/>
      <protection locked="0"/>
    </xf>
    <xf numFmtId="0" fontId="15" fillId="3" borderId="40" xfId="2" applyFont="1" applyFill="1" applyBorder="1" applyAlignment="1" applyProtection="1">
      <alignment horizontal="center" vertical="center" wrapText="1"/>
      <protection locked="0"/>
    </xf>
    <xf numFmtId="0" fontId="27" fillId="15" borderId="23" xfId="0" applyFont="1" applyFill="1" applyBorder="1" applyAlignment="1" applyProtection="1">
      <alignment horizontal="center" vertical="center" wrapText="1"/>
      <protection locked="0"/>
    </xf>
    <xf numFmtId="0" fontId="27" fillId="15" borderId="19" xfId="0" applyFont="1" applyFill="1" applyBorder="1" applyAlignment="1" applyProtection="1">
      <alignment horizontal="center" vertical="center" wrapText="1"/>
      <protection locked="0"/>
    </xf>
    <xf numFmtId="165" fontId="20" fillId="20" borderId="23" xfId="2" applyNumberFormat="1" applyFont="1" applyFill="1" applyBorder="1" applyAlignment="1" applyProtection="1">
      <alignment horizontal="center" vertical="center" wrapText="1"/>
      <protection locked="0"/>
    </xf>
    <xf numFmtId="165" fontId="20" fillId="20" borderId="20" xfId="2" applyNumberFormat="1" applyFont="1" applyFill="1" applyBorder="1" applyAlignment="1" applyProtection="1">
      <alignment horizontal="center" vertical="center" wrapText="1"/>
      <protection locked="0"/>
    </xf>
    <xf numFmtId="9" fontId="25" fillId="21" borderId="23" xfId="2" applyNumberFormat="1" applyFont="1" applyFill="1" applyBorder="1" applyAlignment="1" applyProtection="1">
      <alignment horizontal="center" vertical="center" wrapText="1"/>
      <protection locked="0"/>
    </xf>
    <xf numFmtId="9" fontId="25" fillId="21" borderId="19" xfId="2" applyNumberFormat="1" applyFont="1" applyFill="1" applyBorder="1" applyAlignment="1" applyProtection="1">
      <alignment horizontal="center" vertical="center" wrapText="1"/>
      <protection locked="0"/>
    </xf>
    <xf numFmtId="9" fontId="25" fillId="21" borderId="20" xfId="2" applyNumberFormat="1" applyFont="1" applyFill="1" applyBorder="1" applyAlignment="1" applyProtection="1">
      <alignment horizontal="center" vertical="center" wrapText="1"/>
      <protection locked="0"/>
    </xf>
    <xf numFmtId="165" fontId="13" fillId="20" borderId="23" xfId="2" applyNumberFormat="1" applyFont="1" applyFill="1" applyBorder="1" applyAlignment="1" applyProtection="1">
      <alignment horizontal="center" vertical="center" wrapText="1"/>
      <protection locked="0"/>
    </xf>
    <xf numFmtId="165" fontId="13" fillId="20" borderId="20" xfId="2" applyNumberFormat="1" applyFont="1" applyFill="1" applyBorder="1" applyAlignment="1" applyProtection="1">
      <alignment horizontal="center" vertical="center" wrapText="1"/>
      <protection locked="0"/>
    </xf>
    <xf numFmtId="0" fontId="20" fillId="2" borderId="0" xfId="2" applyFont="1" applyFill="1" applyAlignment="1" applyProtection="1">
      <alignment horizontal="center" wrapText="1"/>
      <protection locked="0"/>
    </xf>
    <xf numFmtId="0" fontId="20" fillId="0" borderId="19" xfId="2" applyFont="1" applyBorder="1" applyAlignment="1" applyProtection="1">
      <alignment horizontal="center" vertical="center" wrapText="1"/>
      <protection locked="0"/>
    </xf>
    <xf numFmtId="0" fontId="20" fillId="2" borderId="0" xfId="2" applyFont="1" applyFill="1" applyAlignment="1" applyProtection="1">
      <alignment horizontal="left" wrapText="1"/>
      <protection locked="0"/>
    </xf>
    <xf numFmtId="0" fontId="13" fillId="20" borderId="0" xfId="2" applyFont="1" applyFill="1" applyAlignment="1" applyProtection="1">
      <alignment horizontal="center" vertical="center" wrapText="1"/>
      <protection locked="0"/>
    </xf>
    <xf numFmtId="0" fontId="13" fillId="20" borderId="42" xfId="2" applyFont="1" applyFill="1" applyBorder="1" applyAlignment="1" applyProtection="1">
      <alignment horizontal="center" vertical="center" wrapText="1"/>
      <protection locked="0"/>
    </xf>
    <xf numFmtId="0" fontId="15" fillId="2" borderId="0" xfId="2" applyFont="1" applyFill="1" applyAlignment="1" applyProtection="1">
      <alignment horizontal="center" vertical="center" wrapText="1"/>
      <protection locked="0"/>
    </xf>
    <xf numFmtId="0" fontId="15" fillId="2" borderId="22" xfId="2" applyFont="1" applyFill="1" applyBorder="1" applyAlignment="1" applyProtection="1">
      <alignment horizontal="center" vertical="center" wrapText="1"/>
      <protection locked="0"/>
    </xf>
    <xf numFmtId="0" fontId="26" fillId="0" borderId="8" xfId="2" applyFont="1" applyBorder="1" applyProtection="1">
      <alignment wrapText="1"/>
      <protection locked="0"/>
    </xf>
    <xf numFmtId="0" fontId="26" fillId="0" borderId="0" xfId="2" applyFont="1" applyProtection="1">
      <alignment wrapText="1"/>
      <protection locked="0"/>
    </xf>
    <xf numFmtId="0" fontId="26" fillId="0" borderId="6" xfId="2" applyFont="1" applyBorder="1" applyProtection="1">
      <alignment wrapText="1"/>
      <protection locked="0"/>
    </xf>
    <xf numFmtId="0" fontId="26" fillId="0" borderId="10" xfId="2" applyFont="1" applyBorder="1" applyProtection="1">
      <alignment wrapText="1"/>
      <protection locked="0"/>
    </xf>
    <xf numFmtId="0" fontId="25" fillId="21" borderId="23" xfId="2" applyFont="1" applyFill="1" applyBorder="1" applyAlignment="1" applyProtection="1">
      <alignment horizontal="center" vertical="center" wrapText="1"/>
      <protection locked="0"/>
    </xf>
    <xf numFmtId="0" fontId="25" fillId="21" borderId="19" xfId="2" applyFont="1" applyFill="1" applyBorder="1" applyAlignment="1" applyProtection="1">
      <alignment horizontal="center" vertical="center" wrapText="1"/>
      <protection locked="0"/>
    </xf>
    <xf numFmtId="0" fontId="25" fillId="21" borderId="20" xfId="2" applyFont="1" applyFill="1" applyBorder="1" applyAlignment="1" applyProtection="1">
      <alignment horizontal="center" vertical="center" wrapText="1"/>
      <protection locked="0"/>
    </xf>
    <xf numFmtId="0" fontId="20" fillId="0" borderId="0" xfId="2" applyFont="1" applyAlignment="1" applyProtection="1">
      <alignment horizontal="center" wrapText="1"/>
      <protection locked="0"/>
    </xf>
    <xf numFmtId="0" fontId="13" fillId="2" borderId="11" xfId="2" applyFont="1" applyFill="1" applyBorder="1" applyAlignment="1" applyProtection="1">
      <alignment vertical="center" wrapText="1"/>
      <protection locked="0"/>
    </xf>
    <xf numFmtId="0" fontId="13" fillId="2" borderId="7" xfId="2" applyFont="1" applyFill="1" applyBorder="1" applyAlignment="1" applyProtection="1">
      <alignment vertical="center" wrapText="1"/>
      <protection locked="0"/>
    </xf>
    <xf numFmtId="0" fontId="13" fillId="2" borderId="12" xfId="2" applyFont="1" applyFill="1" applyBorder="1" applyAlignment="1" applyProtection="1">
      <alignment vertical="center" wrapText="1"/>
      <protection locked="0"/>
    </xf>
    <xf numFmtId="0" fontId="17" fillId="10" borderId="23" xfId="0" applyFont="1" applyFill="1" applyBorder="1" applyAlignment="1" applyProtection="1">
      <alignment horizontal="left" vertical="center" wrapText="1"/>
      <protection locked="0"/>
    </xf>
    <xf numFmtId="0" fontId="17" fillId="10" borderId="19" xfId="0" applyFont="1" applyFill="1" applyBorder="1" applyAlignment="1" applyProtection="1">
      <alignment horizontal="left" vertical="center" wrapText="1"/>
      <protection locked="0"/>
    </xf>
    <xf numFmtId="0" fontId="17" fillId="10" borderId="20" xfId="0" applyFont="1" applyFill="1" applyBorder="1" applyAlignment="1" applyProtection="1">
      <alignment horizontal="left" vertical="center" wrapText="1"/>
      <protection locked="0"/>
    </xf>
    <xf numFmtId="0" fontId="62" fillId="3" borderId="0" xfId="2" applyFont="1" applyFill="1" applyAlignment="1" applyProtection="1">
      <alignment horizontal="left" vertical="center" wrapText="1"/>
      <protection locked="0"/>
    </xf>
    <xf numFmtId="0" fontId="30" fillId="0" borderId="0" xfId="2" applyFont="1" applyAlignment="1" applyProtection="1">
      <alignment horizontal="center" wrapText="1"/>
      <protection locked="0"/>
    </xf>
    <xf numFmtId="0" fontId="27" fillId="18" borderId="23" xfId="0" applyFont="1" applyFill="1" applyBorder="1" applyAlignment="1" applyProtection="1">
      <alignment horizontal="left" vertical="center" wrapText="1"/>
      <protection locked="0"/>
    </xf>
    <xf numFmtId="0" fontId="27" fillId="18" borderId="19" xfId="0" applyFont="1" applyFill="1" applyBorder="1" applyAlignment="1" applyProtection="1">
      <alignment horizontal="left" vertical="center" wrapText="1"/>
      <protection locked="0"/>
    </xf>
    <xf numFmtId="0" fontId="27" fillId="18" borderId="20" xfId="0" applyFont="1" applyFill="1" applyBorder="1" applyAlignment="1" applyProtection="1">
      <alignment horizontal="left" vertical="center" wrapText="1"/>
      <protection locked="0"/>
    </xf>
    <xf numFmtId="0" fontId="20" fillId="20" borderId="0" xfId="2" applyFont="1" applyFill="1" applyAlignment="1" applyProtection="1">
      <alignment horizontal="center" vertical="center" wrapText="1"/>
      <protection locked="0"/>
    </xf>
    <xf numFmtId="0" fontId="20" fillId="20" borderId="42" xfId="2" applyFont="1" applyFill="1" applyBorder="1" applyAlignment="1" applyProtection="1">
      <alignment horizontal="center" vertical="center" wrapText="1"/>
      <protection locked="0"/>
    </xf>
    <xf numFmtId="0" fontId="67" fillId="19" borderId="23" xfId="0" applyFont="1" applyFill="1" applyBorder="1" applyAlignment="1" applyProtection="1">
      <alignment horizontal="left" vertical="center" wrapText="1"/>
      <protection locked="0"/>
    </xf>
    <xf numFmtId="0" fontId="67" fillId="19" borderId="19" xfId="0" applyFont="1" applyFill="1" applyBorder="1" applyAlignment="1" applyProtection="1">
      <alignment horizontal="left" vertical="center" wrapText="1"/>
      <protection locked="0"/>
    </xf>
    <xf numFmtId="0" fontId="67" fillId="19" borderId="20" xfId="0" applyFont="1" applyFill="1" applyBorder="1" applyAlignment="1" applyProtection="1">
      <alignment horizontal="left" vertical="center" wrapText="1"/>
      <protection locked="0"/>
    </xf>
    <xf numFmtId="0" fontId="67" fillId="19" borderId="21" xfId="0" applyFont="1" applyFill="1" applyBorder="1" applyAlignment="1" applyProtection="1">
      <alignment horizontal="left" vertical="center" wrapText="1"/>
      <protection locked="0"/>
    </xf>
    <xf numFmtId="0" fontId="67" fillId="19" borderId="0" xfId="0" applyFont="1" applyFill="1" applyAlignment="1" applyProtection="1">
      <alignment horizontal="left" vertical="center" wrapText="1"/>
      <protection locked="0"/>
    </xf>
    <xf numFmtId="0" fontId="62" fillId="0" borderId="40" xfId="2" applyFont="1" applyBorder="1" applyAlignment="1" applyProtection="1">
      <alignment horizontal="left" wrapText="1"/>
      <protection locked="0"/>
    </xf>
    <xf numFmtId="0" fontId="62" fillId="0" borderId="0" xfId="2" applyFont="1" applyAlignment="1" applyProtection="1">
      <alignment horizontal="left" wrapText="1"/>
      <protection locked="0"/>
    </xf>
    <xf numFmtId="0" fontId="63" fillId="3" borderId="0" xfId="2" applyFont="1" applyFill="1" applyAlignment="1" applyProtection="1">
      <alignment horizontal="left" vertical="center" wrapText="1"/>
      <protection locked="0"/>
    </xf>
    <xf numFmtId="0" fontId="62" fillId="0" borderId="0" xfId="2" applyFont="1" applyAlignment="1" applyProtection="1">
      <alignment horizontal="left" vertical="center" wrapText="1"/>
      <protection locked="0"/>
    </xf>
    <xf numFmtId="0" fontId="62" fillId="0" borderId="21" xfId="2" applyFont="1" applyBorder="1" applyAlignment="1" applyProtection="1">
      <alignment horizontal="left" vertical="justify" wrapText="1"/>
      <protection locked="0"/>
    </xf>
    <xf numFmtId="0" fontId="64" fillId="0" borderId="0" xfId="0" applyFont="1" applyAlignment="1">
      <alignment horizontal="left" vertical="justify" wrapText="1"/>
    </xf>
    <xf numFmtId="0" fontId="62" fillId="0" borderId="0" xfId="2" applyFont="1" applyAlignment="1" applyProtection="1">
      <alignment horizontal="left" vertical="justify" wrapText="1"/>
      <protection locked="0"/>
    </xf>
    <xf numFmtId="0" fontId="13" fillId="2" borderId="15" xfId="2" applyFont="1" applyFill="1" applyBorder="1" applyAlignment="1" applyProtection="1">
      <alignment vertical="center" wrapText="1"/>
      <protection locked="0"/>
    </xf>
    <xf numFmtId="0" fontId="13" fillId="2" borderId="5" xfId="2" applyFont="1" applyFill="1" applyBorder="1" applyAlignment="1" applyProtection="1">
      <alignment vertical="center" wrapText="1"/>
      <protection locked="0"/>
    </xf>
    <xf numFmtId="0" fontId="13" fillId="2" borderId="16" xfId="2" applyFont="1" applyFill="1" applyBorder="1" applyAlignment="1" applyProtection="1">
      <alignment vertical="center" wrapText="1"/>
      <protection locked="0"/>
    </xf>
    <xf numFmtId="0" fontId="19" fillId="20" borderId="23" xfId="2" applyFont="1" applyFill="1" applyBorder="1" applyAlignment="1" applyProtection="1">
      <alignment horizontal="center" vertical="center" wrapText="1"/>
      <protection locked="0"/>
    </xf>
    <xf numFmtId="0" fontId="19" fillId="20" borderId="19" xfId="2" applyFont="1" applyFill="1" applyBorder="1" applyAlignment="1" applyProtection="1">
      <alignment horizontal="center" vertical="center" wrapText="1"/>
      <protection locked="0"/>
    </xf>
    <xf numFmtId="0" fontId="19" fillId="20" borderId="20" xfId="2" applyFont="1" applyFill="1" applyBorder="1" applyAlignment="1" applyProtection="1">
      <alignment horizontal="center" vertical="center" wrapText="1"/>
      <protection locked="0"/>
    </xf>
    <xf numFmtId="0" fontId="27" fillId="15" borderId="20" xfId="0" applyFont="1" applyFill="1" applyBorder="1" applyAlignment="1" applyProtection="1">
      <alignment horizontal="center" vertical="center" wrapText="1"/>
      <protection locked="0"/>
    </xf>
    <xf numFmtId="0" fontId="20" fillId="2" borderId="6" xfId="2" applyFont="1" applyFill="1" applyBorder="1" applyAlignment="1" applyProtection="1">
      <alignment horizontal="left" wrapText="1" indent="9"/>
      <protection locked="0"/>
    </xf>
    <xf numFmtId="167" fontId="25" fillId="21" borderId="0" xfId="2" applyNumberFormat="1" applyFont="1" applyFill="1" applyAlignment="1" applyProtection="1">
      <alignment horizontal="center" vertical="center" wrapText="1"/>
      <protection locked="0"/>
    </xf>
    <xf numFmtId="0" fontId="13" fillId="20" borderId="22" xfId="2" applyFont="1" applyFill="1" applyBorder="1" applyAlignment="1" applyProtection="1">
      <alignment horizontal="center" vertical="center" wrapText="1"/>
      <protection locked="0"/>
    </xf>
    <xf numFmtId="0" fontId="13" fillId="20" borderId="41" xfId="2" applyFont="1" applyFill="1" applyBorder="1" applyAlignment="1" applyProtection="1">
      <alignment horizontal="center" vertical="center" wrapText="1"/>
      <protection locked="0"/>
    </xf>
    <xf numFmtId="165" fontId="20" fillId="20" borderId="43" xfId="2" applyNumberFormat="1" applyFont="1" applyFill="1" applyBorder="1" applyAlignment="1" applyProtection="1">
      <alignment horizontal="center" vertical="center" wrapText="1"/>
      <protection locked="0"/>
    </xf>
    <xf numFmtId="165" fontId="20" fillId="20" borderId="41" xfId="2" applyNumberFormat="1" applyFont="1" applyFill="1" applyBorder="1" applyAlignment="1" applyProtection="1">
      <alignment horizontal="center" vertical="center" wrapText="1"/>
      <protection locked="0"/>
    </xf>
    <xf numFmtId="0" fontId="20" fillId="3" borderId="40" xfId="2" applyFont="1" applyFill="1" applyBorder="1" applyAlignment="1" applyProtection="1">
      <alignment horizontal="center" vertical="center" wrapText="1"/>
      <protection locked="0"/>
    </xf>
    <xf numFmtId="0" fontId="0" fillId="0" borderId="22" xfId="0" applyBorder="1" applyAlignment="1">
      <alignment horizontal="center" vertical="center" wrapText="1"/>
    </xf>
    <xf numFmtId="167" fontId="25" fillId="21" borderId="0" xfId="2" applyNumberFormat="1" applyFont="1" applyFill="1" applyAlignment="1" applyProtection="1">
      <alignment horizontal="left" vertical="center" wrapText="1"/>
      <protection locked="0"/>
    </xf>
    <xf numFmtId="0" fontId="57" fillId="0" borderId="23" xfId="2" applyFont="1" applyBorder="1" applyAlignment="1" applyProtection="1">
      <alignment vertical="center" wrapText="1"/>
      <protection locked="0"/>
    </xf>
    <xf numFmtId="0" fontId="57" fillId="0" borderId="20" xfId="2" applyFont="1" applyBorder="1" applyAlignment="1" applyProtection="1">
      <alignment vertical="center" wrapText="1"/>
      <protection locked="0"/>
    </xf>
    <xf numFmtId="0" fontId="68" fillId="23" borderId="23" xfId="2" applyFont="1" applyFill="1" applyBorder="1" applyAlignment="1" applyProtection="1">
      <alignment horizontal="right" vertical="center" wrapText="1"/>
      <protection locked="0"/>
    </xf>
    <xf numFmtId="0" fontId="66" fillId="23" borderId="19" xfId="2" applyFont="1" applyFill="1" applyBorder="1" applyAlignment="1" applyProtection="1">
      <alignment horizontal="right" vertical="center" wrapText="1"/>
      <protection locked="0"/>
    </xf>
    <xf numFmtId="0" fontId="66" fillId="23" borderId="20" xfId="2" applyFont="1" applyFill="1" applyBorder="1" applyAlignment="1" applyProtection="1">
      <alignment horizontal="right" vertical="center" wrapText="1"/>
      <protection locked="0"/>
    </xf>
    <xf numFmtId="0" fontId="29" fillId="0" borderId="26" xfId="2" applyFont="1" applyBorder="1" applyAlignment="1" applyProtection="1">
      <alignment horizontal="left" vertical="center" wrapText="1"/>
      <protection locked="0"/>
    </xf>
    <xf numFmtId="0" fontId="29" fillId="0" borderId="19" xfId="2" applyFont="1" applyBorder="1" applyAlignment="1" applyProtection="1">
      <alignment horizontal="left" vertical="center" wrapText="1"/>
      <protection locked="0"/>
    </xf>
    <xf numFmtId="0" fontId="27" fillId="17" borderId="25" xfId="2" applyFont="1" applyFill="1" applyBorder="1" applyAlignment="1" applyProtection="1">
      <alignment horizontal="left" vertical="center" wrapText="1"/>
      <protection locked="0"/>
    </xf>
    <xf numFmtId="0" fontId="28" fillId="17" borderId="25" xfId="0" applyFont="1" applyFill="1" applyBorder="1" applyAlignment="1">
      <alignment horizontal="left" vertical="center" wrapText="1"/>
    </xf>
    <xf numFmtId="9" fontId="33" fillId="20" borderId="23" xfId="2" applyNumberFormat="1" applyFont="1" applyFill="1" applyBorder="1" applyAlignment="1" applyProtection="1">
      <alignment horizontal="center" vertical="center" wrapText="1"/>
      <protection locked="0"/>
    </xf>
    <xf numFmtId="9" fontId="33" fillId="20" borderId="20" xfId="2" applyNumberFormat="1" applyFont="1" applyFill="1" applyBorder="1" applyAlignment="1" applyProtection="1">
      <alignment horizontal="center" vertical="center" wrapText="1"/>
      <protection locked="0"/>
    </xf>
    <xf numFmtId="0" fontId="33" fillId="8" borderId="18" xfId="2" applyFont="1" applyFill="1" applyBorder="1" applyAlignment="1" applyProtection="1">
      <alignment horizontal="center" vertical="center" wrapText="1"/>
      <protection locked="0"/>
    </xf>
    <xf numFmtId="0" fontId="33" fillId="8" borderId="23" xfId="2" applyFont="1" applyFill="1" applyBorder="1" applyAlignment="1" applyProtection="1">
      <alignment horizontal="center" vertical="center" wrapText="1"/>
      <protection locked="0"/>
    </xf>
    <xf numFmtId="0" fontId="33" fillId="8" borderId="20" xfId="2" applyFont="1" applyFill="1" applyBorder="1" applyAlignment="1" applyProtection="1">
      <alignment horizontal="center" vertical="center" wrapText="1"/>
      <protection locked="0"/>
    </xf>
    <xf numFmtId="0" fontId="27" fillId="17" borderId="18" xfId="2" applyFont="1" applyFill="1" applyBorder="1" applyAlignment="1" applyProtection="1">
      <alignment horizontal="left" vertical="center" wrapText="1"/>
      <protection locked="0"/>
    </xf>
    <xf numFmtId="0" fontId="28" fillId="17" borderId="18" xfId="0" applyFont="1" applyFill="1" applyBorder="1" applyAlignment="1">
      <alignment horizontal="left" vertical="center" wrapText="1"/>
    </xf>
    <xf numFmtId="0" fontId="29" fillId="2" borderId="9" xfId="2" applyFont="1" applyFill="1" applyBorder="1" applyAlignment="1" applyProtection="1">
      <alignment vertical="center" wrapText="1"/>
      <protection locked="0"/>
    </xf>
    <xf numFmtId="0" fontId="29" fillId="2" borderId="0" xfId="2" applyFont="1" applyFill="1" applyAlignment="1" applyProtection="1">
      <alignment vertical="center" wrapText="1"/>
      <protection locked="0"/>
    </xf>
    <xf numFmtId="0" fontId="29" fillId="2" borderId="10" xfId="2" applyFont="1" applyFill="1" applyBorder="1" applyAlignment="1" applyProtection="1">
      <alignment vertical="center" wrapText="1"/>
      <protection locked="0"/>
    </xf>
    <xf numFmtId="0" fontId="29" fillId="2" borderId="26" xfId="2" applyFont="1" applyFill="1" applyBorder="1" applyAlignment="1" applyProtection="1">
      <alignment horizontal="center" vertical="center" wrapText="1"/>
      <protection locked="0"/>
    </xf>
    <xf numFmtId="0" fontId="29" fillId="2" borderId="19" xfId="2" applyFont="1" applyFill="1" applyBorder="1" applyAlignment="1" applyProtection="1">
      <alignment horizontal="center" vertical="center" wrapText="1"/>
      <protection locked="0"/>
    </xf>
    <xf numFmtId="0" fontId="13" fillId="0" borderId="0" xfId="2" applyFont="1" applyAlignment="1" applyProtection="1">
      <alignment horizontal="center" wrapText="1"/>
      <protection locked="0"/>
    </xf>
    <xf numFmtId="0" fontId="29" fillId="0" borderId="0" xfId="2" applyFont="1" applyAlignment="1" applyProtection="1">
      <alignment horizontal="center" vertical="center" wrapText="1"/>
      <protection locked="0"/>
    </xf>
    <xf numFmtId="0" fontId="65" fillId="16" borderId="0" xfId="2" applyFont="1" applyFill="1" applyAlignment="1" applyProtection="1">
      <alignment horizontal="center" vertical="center" wrapText="1"/>
      <protection locked="0"/>
    </xf>
    <xf numFmtId="0" fontId="57" fillId="16" borderId="0" xfId="2" applyFont="1" applyFill="1" applyAlignment="1" applyProtection="1">
      <alignment horizontal="center" vertical="center" wrapText="1"/>
      <protection locked="0"/>
    </xf>
    <xf numFmtId="0" fontId="19" fillId="0" borderId="0" xfId="2" applyFont="1" applyAlignment="1" applyProtection="1">
      <alignment horizontal="left" vertical="center" wrapText="1"/>
      <protection locked="0"/>
    </xf>
    <xf numFmtId="0" fontId="13" fillId="0" borderId="0" xfId="2" applyFont="1" applyAlignment="1" applyProtection="1">
      <alignment horizontal="center" vertical="center" wrapText="1"/>
      <protection locked="0"/>
    </xf>
    <xf numFmtId="0" fontId="31" fillId="17" borderId="0" xfId="2" applyFont="1" applyFill="1" applyAlignment="1" applyProtection="1">
      <alignment horizontal="center" vertical="center" wrapText="1"/>
      <protection locked="0"/>
    </xf>
    <xf numFmtId="0" fontId="0" fillId="0" borderId="0" xfId="0" applyAlignment="1">
      <alignment horizontal="left" vertical="center" wrapText="1"/>
    </xf>
    <xf numFmtId="0" fontId="27" fillId="17" borderId="0" xfId="2" applyFont="1" applyFill="1" applyAlignment="1" applyProtection="1">
      <alignment horizontal="left" vertical="center" wrapText="1"/>
      <protection locked="0"/>
    </xf>
    <xf numFmtId="0" fontId="13" fillId="24" borderId="23" xfId="2" applyFont="1" applyFill="1" applyBorder="1" applyAlignment="1" applyProtection="1">
      <alignment horizontal="left" vertical="center" wrapText="1"/>
      <protection locked="0"/>
    </xf>
    <xf numFmtId="0" fontId="13" fillId="24" borderId="19" xfId="2" applyFont="1" applyFill="1" applyBorder="1" applyAlignment="1" applyProtection="1">
      <alignment horizontal="left" vertical="center" wrapText="1"/>
      <protection locked="0"/>
    </xf>
    <xf numFmtId="0" fontId="13" fillId="24" borderId="20" xfId="2" applyFont="1" applyFill="1" applyBorder="1" applyAlignment="1" applyProtection="1">
      <alignment horizontal="left" vertical="center" wrapText="1"/>
      <protection locked="0"/>
    </xf>
    <xf numFmtId="0" fontId="17" fillId="16" borderId="0" xfId="0" applyFont="1" applyFill="1" applyAlignment="1" applyProtection="1">
      <alignment horizontal="left" vertical="center" wrapText="1"/>
      <protection locked="0"/>
    </xf>
    <xf numFmtId="0" fontId="57" fillId="0" borderId="0" xfId="2" applyFont="1" applyAlignment="1" applyProtection="1">
      <alignment vertical="center" wrapText="1"/>
      <protection locked="0"/>
    </xf>
    <xf numFmtId="0" fontId="57" fillId="0" borderId="25" xfId="2" applyFont="1" applyBorder="1" applyAlignment="1" applyProtection="1">
      <alignment vertical="center" wrapText="1"/>
      <protection locked="0"/>
    </xf>
    <xf numFmtId="0" fontId="63" fillId="0" borderId="0" xfId="2" applyFont="1" applyAlignment="1" applyProtection="1">
      <alignment horizontal="left" vertical="center" wrapText="1"/>
      <protection locked="0"/>
    </xf>
    <xf numFmtId="0" fontId="64" fillId="0" borderId="0" xfId="0" applyFont="1" applyAlignment="1">
      <alignment horizontal="left" vertical="center" wrapText="1"/>
    </xf>
    <xf numFmtId="0" fontId="62" fillId="0" borderId="21" xfId="2" applyFont="1" applyBorder="1" applyAlignment="1" applyProtection="1">
      <alignment horizontal="left" vertical="center" wrapText="1"/>
      <protection locked="0"/>
    </xf>
    <xf numFmtId="0" fontId="62" fillId="0" borderId="0" xfId="0" applyFont="1" applyAlignment="1">
      <alignment horizontal="left" wrapText="1"/>
    </xf>
    <xf numFmtId="0" fontId="46" fillId="0" borderId="17" xfId="7" applyFont="1" applyBorder="1" applyAlignment="1">
      <alignment horizontal="left" vertical="top" wrapText="1"/>
    </xf>
    <xf numFmtId="0" fontId="15" fillId="0" borderId="13" xfId="9" applyFont="1" applyBorder="1" applyAlignment="1">
      <alignment horizontal="center"/>
    </xf>
    <xf numFmtId="0" fontId="15" fillId="6" borderId="14" xfId="9" applyFont="1" applyFill="1" applyBorder="1" applyAlignment="1">
      <alignment horizontal="left" vertical="center" wrapText="1"/>
    </xf>
    <xf numFmtId="0" fontId="15" fillId="6" borderId="0" xfId="9" applyFont="1" applyFill="1" applyAlignment="1">
      <alignment horizontal="left" vertical="center" wrapText="1"/>
    </xf>
    <xf numFmtId="0" fontId="18" fillId="0" borderId="0" xfId="9" applyFont="1" applyAlignment="1">
      <alignment vertical="top" wrapText="1"/>
    </xf>
    <xf numFmtId="9" fontId="15" fillId="0" borderId="14" xfId="14" applyFont="1" applyFill="1" applyBorder="1" applyAlignment="1">
      <alignment horizontal="center" vertical="center"/>
    </xf>
    <xf numFmtId="9" fontId="15" fillId="0" borderId="0" xfId="14" applyFont="1" applyFill="1" applyAlignment="1">
      <alignment horizontal="center" vertical="center"/>
    </xf>
    <xf numFmtId="0" fontId="55" fillId="14" borderId="0" xfId="0" applyFont="1" applyFill="1" applyAlignment="1">
      <alignment horizontal="center" vertical="center" wrapText="1"/>
    </xf>
    <xf numFmtId="0" fontId="45" fillId="0" borderId="28" xfId="2" applyFont="1" applyBorder="1" applyAlignment="1">
      <alignment horizontal="justify" vertical="center" wrapText="1" readingOrder="1"/>
    </xf>
    <xf numFmtId="0" fontId="45" fillId="0" borderId="29" xfId="2" applyFont="1" applyBorder="1" applyAlignment="1">
      <alignment horizontal="justify" vertical="center" wrapText="1" readingOrder="1"/>
    </xf>
    <xf numFmtId="0" fontId="45" fillId="0" borderId="30" xfId="2" applyFont="1" applyBorder="1" applyAlignment="1">
      <alignment horizontal="justify" vertical="center" wrapText="1" readingOrder="1"/>
    </xf>
    <xf numFmtId="0" fontId="45" fillId="0" borderId="38" xfId="2" applyFont="1" applyBorder="1" applyAlignment="1">
      <alignment horizontal="justify" vertical="center" wrapText="1" readingOrder="1"/>
    </xf>
    <xf numFmtId="0" fontId="45" fillId="0" borderId="0" xfId="2" applyFont="1" applyAlignment="1">
      <alignment horizontal="justify" vertical="center" wrapText="1" readingOrder="1"/>
    </xf>
    <xf numFmtId="0" fontId="45" fillId="0" borderId="39" xfId="2" applyFont="1" applyBorder="1" applyAlignment="1">
      <alignment horizontal="justify" vertical="center" wrapText="1" readingOrder="1"/>
    </xf>
    <xf numFmtId="0" fontId="45" fillId="0" borderId="31" xfId="2" applyFont="1" applyBorder="1" applyAlignment="1">
      <alignment horizontal="justify" vertical="center" wrapText="1" readingOrder="1"/>
    </xf>
    <xf numFmtId="0" fontId="45" fillId="0" borderId="27" xfId="2" applyFont="1" applyBorder="1" applyAlignment="1">
      <alignment horizontal="justify" vertical="center" wrapText="1" readingOrder="1"/>
    </xf>
    <xf numFmtId="0" fontId="45" fillId="0" borderId="32" xfId="2" applyFont="1" applyBorder="1" applyAlignment="1">
      <alignment horizontal="justify" vertical="center" wrapText="1" readingOrder="1"/>
    </xf>
    <xf numFmtId="0" fontId="41" fillId="13" borderId="35" xfId="2" applyFont="1" applyFill="1" applyBorder="1" applyAlignment="1">
      <alignment horizontal="center" vertical="center" wrapText="1" readingOrder="1"/>
    </xf>
    <xf numFmtId="0" fontId="42" fillId="13" borderId="35" xfId="2" applyFont="1" applyFill="1" applyBorder="1" applyAlignment="1">
      <alignment horizontal="center" vertical="center" wrapText="1" readingOrder="1"/>
    </xf>
    <xf numFmtId="0" fontId="41" fillId="13" borderId="33" xfId="2" applyFont="1" applyFill="1" applyBorder="1" applyAlignment="1">
      <alignment horizontal="center" vertical="center" wrapText="1" readingOrder="1"/>
    </xf>
    <xf numFmtId="0" fontId="41" fillId="13" borderId="36" xfId="2" applyFont="1" applyFill="1" applyBorder="1" applyAlignment="1">
      <alignment horizontal="center" vertical="center" wrapText="1" readingOrder="1"/>
    </xf>
    <xf numFmtId="0" fontId="41" fillId="13" borderId="37" xfId="2" applyFont="1" applyFill="1" applyBorder="1" applyAlignment="1">
      <alignment horizontal="center" vertical="center" wrapText="1" readingOrder="1"/>
    </xf>
    <xf numFmtId="0" fontId="41" fillId="13" borderId="28" xfId="2" applyFont="1" applyFill="1" applyBorder="1" applyAlignment="1">
      <alignment horizontal="center" vertical="center" wrapText="1" readingOrder="1"/>
    </xf>
    <xf numFmtId="0" fontId="41" fillId="13" borderId="31" xfId="2" applyFont="1" applyFill="1" applyBorder="1" applyAlignment="1">
      <alignment horizontal="center" vertical="center" wrapText="1" readingOrder="1"/>
    </xf>
    <xf numFmtId="0" fontId="37" fillId="0" borderId="27" xfId="2" applyFont="1" applyBorder="1" applyAlignment="1">
      <alignment horizontal="center" vertical="center" wrapText="1" readingOrder="1"/>
    </xf>
    <xf numFmtId="0" fontId="38" fillId="11" borderId="28" xfId="2" applyFont="1" applyFill="1" applyBorder="1" applyAlignment="1">
      <alignment horizontal="justify" vertical="center" wrapText="1" readingOrder="1"/>
    </xf>
    <xf numFmtId="0" fontId="38" fillId="11" borderId="29" xfId="2" applyFont="1" applyFill="1" applyBorder="1" applyAlignment="1">
      <alignment horizontal="justify" vertical="center" wrapText="1" readingOrder="1"/>
    </xf>
    <xf numFmtId="0" fontId="38" fillId="11" borderId="30" xfId="2" applyFont="1" applyFill="1" applyBorder="1" applyAlignment="1">
      <alignment horizontal="justify" vertical="center" wrapText="1" readingOrder="1"/>
    </xf>
    <xf numFmtId="0" fontId="38" fillId="11" borderId="31" xfId="2" applyFont="1" applyFill="1" applyBorder="1" applyAlignment="1">
      <alignment horizontal="justify" vertical="center" wrapText="1" readingOrder="1"/>
    </xf>
    <xf numFmtId="0" fontId="38" fillId="11" borderId="27" xfId="2" applyFont="1" applyFill="1" applyBorder="1" applyAlignment="1">
      <alignment horizontal="justify" vertical="center" wrapText="1" readingOrder="1"/>
    </xf>
    <xf numFmtId="0" fontId="38" fillId="11" borderId="32" xfId="2" applyFont="1" applyFill="1" applyBorder="1" applyAlignment="1">
      <alignment horizontal="justify" vertical="center" wrapText="1" readingOrder="1"/>
    </xf>
    <xf numFmtId="0" fontId="40" fillId="12" borderId="33" xfId="2" applyFont="1" applyFill="1" applyBorder="1" applyAlignment="1">
      <alignment horizontal="center" vertical="center" wrapText="1" readingOrder="1"/>
    </xf>
    <xf numFmtId="0" fontId="40" fillId="12" borderId="34" xfId="2" applyFont="1" applyFill="1" applyBorder="1" applyAlignment="1">
      <alignment horizontal="center" vertical="center" wrapText="1" readingOrder="1"/>
    </xf>
  </cellXfs>
  <cellStyles count="23">
    <cellStyle name="Currency 2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  <cellStyle name="Normal 2 3" xfId="4" xr:uid="{00000000-0005-0000-0000-000004000000}"/>
    <cellStyle name="Normal 2 4" xfId="5" xr:uid="{00000000-0005-0000-0000-000005000000}"/>
    <cellStyle name="Normal 2_Ind 12(UPE-DSCI-DSPCG)" xfId="6" xr:uid="{00000000-0005-0000-0000-000006000000}"/>
    <cellStyle name="Normal 3" xfId="7" xr:uid="{00000000-0005-0000-0000-000007000000}"/>
    <cellStyle name="Normal 3 2" xfId="8" xr:uid="{00000000-0005-0000-0000-000008000000}"/>
    <cellStyle name="Normal 4" xfId="9" xr:uid="{00000000-0005-0000-0000-000009000000}"/>
    <cellStyle name="Normal 4 2" xfId="10" xr:uid="{00000000-0005-0000-0000-00000A000000}"/>
    <cellStyle name="Normal 5" xfId="11" xr:uid="{00000000-0005-0000-0000-00000B000000}"/>
    <cellStyle name="Normal 5 2" xfId="12" xr:uid="{00000000-0005-0000-0000-00000C000000}"/>
    <cellStyle name="Normal_QUAR GPEARI 2008 VERSÃO APROVADA 2" xfId="13" xr:uid="{00000000-0005-0000-0000-00000D000000}"/>
    <cellStyle name="Percentagem" xfId="14" builtinId="5"/>
    <cellStyle name="Percentagem 2" xfId="15" xr:uid="{00000000-0005-0000-0000-00000F000000}"/>
    <cellStyle name="Percentagem 2 2" xfId="16" xr:uid="{00000000-0005-0000-0000-000010000000}"/>
    <cellStyle name="Percentagem 2 3" xfId="17" xr:uid="{00000000-0005-0000-0000-000011000000}"/>
    <cellStyle name="Percentagem 2 4" xfId="18" xr:uid="{00000000-0005-0000-0000-000012000000}"/>
    <cellStyle name="Percentagem 3 2" xfId="19" xr:uid="{00000000-0005-0000-0000-000013000000}"/>
    <cellStyle name="Percentagem 3 2 2" xfId="20" xr:uid="{00000000-0005-0000-0000-000014000000}"/>
    <cellStyle name="Percentagem 4" xfId="21" xr:uid="{00000000-0005-0000-0000-000015000000}"/>
    <cellStyle name="Vírgula" xfId="22" builtinId="3"/>
  </cellStyles>
  <dxfs count="33">
    <dxf>
      <font>
        <b/>
        <i val="0"/>
        <color theme="3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theme="3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theme="3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theme="3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theme="3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theme="3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theme="3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theme="3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theme="3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theme="3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theme="3"/>
      </font>
    </dxf>
    <dxf>
      <font>
        <b/>
        <i val="0"/>
        <color rgb="FFFF0000"/>
      </font>
    </dxf>
    <dxf>
      <font>
        <b/>
        <i val="0"/>
        <color rgb="FF00B050"/>
      </font>
    </dxf>
  </dxfs>
  <tableStyles count="0" defaultTableStyle="TableStyleMedium9" defaultPivotStyle="PivotStyleLight16"/>
  <colors>
    <mruColors>
      <color rgb="FFCBDFD0"/>
      <color rgb="FFEAF0F6"/>
      <color rgb="FFFCE5E0"/>
      <color rgb="FFEC654A"/>
      <color rgb="FFF6B5A8"/>
      <color rgb="FFF18C77"/>
      <color rgb="FFFAB52D"/>
      <color rgb="FFFEF2F0"/>
      <color rgb="FFF9CCC3"/>
      <color rgb="FFFCDA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597786</xdr:colOff>
      <xdr:row>0</xdr:row>
      <xdr:rowOff>51593</xdr:rowOff>
    </xdr:from>
    <xdr:to>
      <xdr:col>3</xdr:col>
      <xdr:colOff>1173061</xdr:colOff>
      <xdr:row>3</xdr:row>
      <xdr:rowOff>370681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97786" y="51593"/>
          <a:ext cx="3851875" cy="80486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228734</xdr:colOff>
      <xdr:row>25</xdr:row>
      <xdr:rowOff>62515</xdr:rowOff>
    </xdr:from>
    <xdr:to>
      <xdr:col>10</xdr:col>
      <xdr:colOff>591461</xdr:colOff>
      <xdr:row>32</xdr:row>
      <xdr:rowOff>92580</xdr:rowOff>
    </xdr:to>
    <xdr:sp macro="" textlink="">
      <xdr:nvSpPr>
        <xdr:cNvPr id="3" name="Rectângulo arredondado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2057534" y="5044090"/>
          <a:ext cx="6144402" cy="1163540"/>
        </a:xfrm>
        <a:prstGeom prst="roundRect">
          <a:avLst>
            <a:gd name="adj" fmla="val 14072"/>
          </a:avLst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t-PT" sz="115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chemeClr val="accent1">
                  <a:satMod val="200000"/>
                  <a:tint val="3000"/>
                </a:schemeClr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exemplo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271577</xdr:colOff>
      <xdr:row>11</xdr:row>
      <xdr:rowOff>372554</xdr:rowOff>
    </xdr:from>
    <xdr:to>
      <xdr:col>14</xdr:col>
      <xdr:colOff>455141</xdr:colOff>
      <xdr:row>11</xdr:row>
      <xdr:rowOff>1366084</xdr:rowOff>
    </xdr:to>
    <xdr:sp macro="" textlink="">
      <xdr:nvSpPr>
        <xdr:cNvPr id="2" name="Retângulo arredondado 10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8415452" y="4049204"/>
          <a:ext cx="6279564" cy="993530"/>
        </a:xfrm>
        <a:prstGeom prst="roundRect">
          <a:avLst/>
        </a:prstGeom>
        <a:noFill/>
        <a:ln>
          <a:noFill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pt-PT"/>
          </a:defPPr>
          <a:lvl1pPr marL="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PT" sz="11500" b="1" spc="5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</a:rPr>
            <a:t>exemplo</a:t>
          </a:r>
        </a:p>
      </xdr:txBody>
    </xdr:sp>
    <xdr:clientData/>
  </xdr:twoCellAnchor>
  <xdr:twoCellAnchor>
    <xdr:from>
      <xdr:col>0</xdr:col>
      <xdr:colOff>602497</xdr:colOff>
      <xdr:row>23</xdr:row>
      <xdr:rowOff>19652</xdr:rowOff>
    </xdr:from>
    <xdr:to>
      <xdr:col>2</xdr:col>
      <xdr:colOff>4395368</xdr:colOff>
      <xdr:row>29</xdr:row>
      <xdr:rowOff>84056</xdr:rowOff>
    </xdr:to>
    <xdr:sp macro="" textlink="">
      <xdr:nvSpPr>
        <xdr:cNvPr id="3" name="Retângulo arredondado 10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 rot="20190951">
          <a:off x="602497" y="8525477"/>
          <a:ext cx="6136021" cy="2769504"/>
        </a:xfrm>
        <a:prstGeom prst="roundRect">
          <a:avLst/>
        </a:prstGeom>
        <a:noFill/>
        <a:ln>
          <a:noFill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pt-PT"/>
          </a:defPPr>
          <a:lvl1pPr marL="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PT" sz="11500" b="1" spc="5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</a:rPr>
            <a:t>exemplo</a:t>
          </a:r>
        </a:p>
      </xdr:txBody>
    </xdr:sp>
    <xdr:clientData/>
  </xdr:twoCellAnchor>
  <xdr:twoCellAnchor>
    <xdr:from>
      <xdr:col>0</xdr:col>
      <xdr:colOff>383422</xdr:colOff>
      <xdr:row>37</xdr:row>
      <xdr:rowOff>38702</xdr:rowOff>
    </xdr:from>
    <xdr:to>
      <xdr:col>2</xdr:col>
      <xdr:colOff>4176293</xdr:colOff>
      <xdr:row>42</xdr:row>
      <xdr:rowOff>122156</xdr:rowOff>
    </xdr:to>
    <xdr:sp macro="" textlink="">
      <xdr:nvSpPr>
        <xdr:cNvPr id="4" name="Retângulo arredondado 10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 rot="20190951">
          <a:off x="383422" y="12859352"/>
          <a:ext cx="6136021" cy="2769504"/>
        </a:xfrm>
        <a:prstGeom prst="roundRect">
          <a:avLst/>
        </a:prstGeom>
        <a:noFill/>
        <a:ln>
          <a:noFill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pt-PT"/>
          </a:defPPr>
          <a:lvl1pPr marL="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PT" sz="11500" b="1" spc="5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</a:rPr>
            <a:t>exemplo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1457326</xdr:colOff>
      <xdr:row>18</xdr:row>
      <xdr:rowOff>82467</xdr:rowOff>
    </xdr:from>
    <xdr:to>
      <xdr:col>5</xdr:col>
      <xdr:colOff>552450</xdr:colOff>
      <xdr:row>25</xdr:row>
      <xdr:rowOff>66675</xdr:rowOff>
    </xdr:to>
    <xdr:sp macro="" textlink="">
      <xdr:nvSpPr>
        <xdr:cNvPr id="2" name="Retângulo arredondado 10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2066926" y="5187867"/>
          <a:ext cx="5762624" cy="1117683"/>
        </a:xfrm>
        <a:prstGeom prst="roundRect">
          <a:avLst/>
        </a:prstGeom>
        <a:noFill/>
        <a:ln>
          <a:noFill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pt-PT"/>
          </a:defPPr>
          <a:lvl1pPr marL="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PT" sz="11500" b="1" spc="5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</a:rPr>
            <a:t>exemplo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W196"/>
  <sheetViews>
    <sheetView showGridLines="0" tabSelected="1" topLeftCell="A85" zoomScale="89" zoomScaleNormal="89" zoomScaleSheetLayoutView="74" zoomScalePageLayoutView="60" workbookViewId="0">
      <selection activeCell="U102" sqref="U102"/>
    </sheetView>
  </sheetViews>
  <sheetFormatPr defaultColWidth="9.140625" defaultRowHeight="12.75" x14ac:dyDescent="0.2"/>
  <cols>
    <col min="1" max="1" width="9.140625" style="2"/>
    <col min="2" max="2" width="7.7109375" style="1" bestFit="1" customWidth="1"/>
    <col min="3" max="3" width="32.28515625" style="1" customWidth="1"/>
    <col min="4" max="4" width="21.5703125" style="1" customWidth="1"/>
    <col min="5" max="5" width="10.5703125" style="1" bestFit="1" customWidth="1"/>
    <col min="6" max="6" width="22.7109375" style="1" customWidth="1"/>
    <col min="7" max="7" width="7.5703125" style="1" customWidth="1"/>
    <col min="8" max="8" width="9.7109375" style="1" customWidth="1"/>
    <col min="9" max="9" width="15.42578125" style="1" customWidth="1"/>
    <col min="10" max="10" width="12.7109375" style="1" customWidth="1"/>
    <col min="11" max="11" width="11.85546875" style="1" customWidth="1"/>
    <col min="12" max="12" width="15.85546875" style="1" customWidth="1"/>
    <col min="13" max="13" width="11.28515625" style="1" customWidth="1"/>
    <col min="14" max="14" width="14.85546875" style="1" bestFit="1" customWidth="1"/>
    <col min="15" max="15" width="10.42578125" style="1" customWidth="1"/>
    <col min="16" max="16" width="13.42578125" style="1" customWidth="1"/>
    <col min="17" max="17" width="15.5703125" style="1" customWidth="1"/>
    <col min="18" max="18" width="15.7109375" style="1" customWidth="1"/>
    <col min="19" max="19" width="11.5703125" style="1" customWidth="1"/>
    <col min="20" max="20" width="9.5703125" style="2" hidden="1" customWidth="1"/>
    <col min="21" max="21" width="9.140625" style="2"/>
    <col min="22" max="22" width="12.42578125" style="2" bestFit="1" customWidth="1"/>
    <col min="23" max="16384" width="9.140625" style="2"/>
  </cols>
  <sheetData>
    <row r="1" spans="2:19" x14ac:dyDescent="0.2">
      <c r="B1" s="3"/>
      <c r="C1" s="3"/>
      <c r="D1" s="3"/>
      <c r="E1" s="3"/>
      <c r="F1" s="287"/>
      <c r="G1" s="287"/>
      <c r="H1" s="287"/>
      <c r="I1" s="287"/>
      <c r="J1" s="287"/>
      <c r="K1" s="287"/>
      <c r="L1" s="287"/>
      <c r="M1" s="3"/>
      <c r="N1" s="3"/>
      <c r="O1" s="3"/>
      <c r="P1" s="3"/>
      <c r="Q1" s="291"/>
      <c r="R1" s="291"/>
      <c r="S1" s="291"/>
    </row>
    <row r="2" spans="2:19" x14ac:dyDescent="0.2">
      <c r="B2" s="3"/>
      <c r="C2" s="3"/>
      <c r="D2" s="3"/>
      <c r="E2" s="3"/>
      <c r="F2" s="287"/>
      <c r="G2" s="287"/>
      <c r="H2" s="287"/>
      <c r="I2" s="287"/>
      <c r="J2" s="287"/>
      <c r="K2" s="287"/>
      <c r="L2" s="287"/>
      <c r="M2" s="3"/>
      <c r="N2" s="3"/>
      <c r="O2" s="3"/>
      <c r="P2" s="3"/>
      <c r="Q2" s="291"/>
      <c r="R2" s="291"/>
      <c r="S2" s="291"/>
    </row>
    <row r="3" spans="2:19" x14ac:dyDescent="0.2">
      <c r="B3" s="3"/>
      <c r="C3" s="3"/>
      <c r="D3" s="3"/>
      <c r="E3" s="3"/>
      <c r="F3" s="287"/>
      <c r="G3" s="287"/>
      <c r="H3" s="287"/>
      <c r="I3" s="287"/>
      <c r="J3" s="287"/>
      <c r="K3" s="287"/>
      <c r="L3" s="287"/>
      <c r="M3" s="3"/>
      <c r="N3" s="3"/>
      <c r="O3" s="3"/>
      <c r="P3" s="3"/>
      <c r="Q3" s="3"/>
      <c r="R3" s="29" t="s">
        <v>0</v>
      </c>
      <c r="S3" s="175"/>
    </row>
    <row r="4" spans="2:19" ht="34.5" customHeight="1" x14ac:dyDescent="0.2">
      <c r="B4" s="3"/>
      <c r="C4" s="3"/>
      <c r="D4" s="3"/>
      <c r="E4" s="288" t="s">
        <v>1</v>
      </c>
      <c r="F4" s="289"/>
      <c r="G4" s="289"/>
      <c r="H4" s="289"/>
      <c r="I4" s="289"/>
      <c r="J4" s="289"/>
      <c r="K4" s="289"/>
      <c r="L4" s="289"/>
      <c r="M4" s="289"/>
      <c r="N4" s="289"/>
      <c r="O4" s="289"/>
      <c r="P4" s="289"/>
      <c r="Q4" s="289"/>
      <c r="R4" s="29" t="s">
        <v>2</v>
      </c>
      <c r="S4" s="30"/>
    </row>
    <row r="5" spans="2:19" ht="21" customHeight="1" x14ac:dyDescent="0.2">
      <c r="B5" s="115" t="s">
        <v>3</v>
      </c>
      <c r="C5" s="116">
        <v>2026</v>
      </c>
      <c r="D5" s="116"/>
      <c r="E5" s="117"/>
      <c r="F5" s="117"/>
      <c r="G5" s="117"/>
      <c r="H5" s="117"/>
      <c r="I5" s="117"/>
      <c r="J5" s="117"/>
      <c r="K5" s="117"/>
      <c r="L5" s="117"/>
      <c r="M5" s="115"/>
      <c r="N5" s="292"/>
      <c r="O5" s="292"/>
      <c r="P5" s="118"/>
      <c r="Q5" s="119"/>
      <c r="R5" s="118"/>
      <c r="S5" s="117"/>
    </row>
    <row r="6" spans="2:19" ht="24.95" customHeight="1" x14ac:dyDescent="0.2">
      <c r="B6" s="290" t="s">
        <v>4</v>
      </c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290"/>
      <c r="S6" s="293"/>
    </row>
    <row r="7" spans="2:19" ht="21" customHeight="1" x14ac:dyDescent="0.2">
      <c r="B7" s="294" t="s">
        <v>5</v>
      </c>
      <c r="C7" s="294"/>
      <c r="D7" s="294"/>
      <c r="E7" s="294"/>
      <c r="F7" s="294"/>
      <c r="G7" s="294"/>
      <c r="H7" s="294"/>
      <c r="I7" s="294"/>
      <c r="J7" s="294"/>
      <c r="K7" s="294"/>
      <c r="L7" s="294"/>
      <c r="M7" s="294"/>
      <c r="N7" s="294"/>
      <c r="O7" s="294"/>
      <c r="P7" s="294"/>
      <c r="Q7" s="294"/>
      <c r="R7" s="294"/>
      <c r="S7" s="294"/>
    </row>
    <row r="8" spans="2:19" ht="27.75" customHeight="1" x14ac:dyDescent="0.2">
      <c r="B8" s="290" t="s">
        <v>6</v>
      </c>
      <c r="C8" s="290"/>
      <c r="D8" s="290"/>
      <c r="E8" s="290"/>
      <c r="F8" s="290"/>
      <c r="G8" s="290"/>
      <c r="H8" s="290"/>
      <c r="I8" s="290"/>
      <c r="J8" s="290"/>
      <c r="K8" s="290"/>
      <c r="L8" s="290"/>
      <c r="M8" s="290"/>
      <c r="N8" s="290"/>
      <c r="O8" s="290"/>
      <c r="P8" s="290"/>
      <c r="Q8" s="290"/>
      <c r="R8" s="290"/>
    </row>
    <row r="9" spans="2:19" ht="21" customHeight="1" x14ac:dyDescent="0.2">
      <c r="B9" s="294" t="s">
        <v>7</v>
      </c>
      <c r="C9" s="294"/>
      <c r="D9" s="294"/>
      <c r="E9" s="294"/>
      <c r="F9" s="294"/>
      <c r="G9" s="294"/>
      <c r="H9" s="294"/>
      <c r="I9" s="294"/>
      <c r="J9" s="294"/>
      <c r="K9" s="294"/>
      <c r="L9" s="294"/>
      <c r="M9" s="294"/>
      <c r="N9" s="294"/>
      <c r="O9" s="294"/>
      <c r="P9" s="294"/>
      <c r="Q9" s="294"/>
      <c r="R9" s="294"/>
      <c r="S9" s="294"/>
    </row>
    <row r="10" spans="2:19" ht="30.75" customHeight="1" x14ac:dyDescent="0.2">
      <c r="B10" s="290" t="s">
        <v>8</v>
      </c>
      <c r="C10" s="290"/>
      <c r="D10" s="290"/>
      <c r="E10" s="290"/>
      <c r="F10" s="290"/>
      <c r="G10" s="290"/>
      <c r="H10" s="290"/>
      <c r="I10" s="290"/>
      <c r="J10" s="290"/>
      <c r="K10" s="290"/>
      <c r="L10" s="290"/>
      <c r="M10" s="290"/>
      <c r="N10" s="290"/>
      <c r="O10" s="290"/>
      <c r="P10" s="290"/>
      <c r="Q10" s="290"/>
      <c r="R10" s="290"/>
      <c r="S10" s="88"/>
    </row>
    <row r="11" spans="2:19" ht="21" customHeight="1" x14ac:dyDescent="0.2">
      <c r="B11" s="294" t="s">
        <v>9</v>
      </c>
      <c r="C11" s="294"/>
      <c r="D11" s="294"/>
      <c r="E11" s="294"/>
      <c r="F11" s="294"/>
      <c r="G11" s="294"/>
      <c r="H11" s="294"/>
      <c r="I11" s="294"/>
      <c r="J11" s="294"/>
      <c r="K11" s="294"/>
      <c r="L11" s="294"/>
      <c r="M11" s="294"/>
      <c r="N11" s="294"/>
      <c r="O11" s="294"/>
      <c r="P11" s="294"/>
      <c r="Q11" s="294"/>
      <c r="R11" s="294"/>
      <c r="S11" s="294"/>
    </row>
    <row r="12" spans="2:19" ht="21.75" customHeight="1" x14ac:dyDescent="0.2">
      <c r="B12" s="290" t="s">
        <v>10</v>
      </c>
      <c r="C12" s="290"/>
      <c r="D12" s="290"/>
      <c r="E12" s="290"/>
      <c r="F12" s="290"/>
      <c r="G12" s="290"/>
      <c r="H12" s="290"/>
      <c r="I12" s="290"/>
      <c r="J12" s="290"/>
      <c r="K12" s="290"/>
      <c r="L12" s="290"/>
      <c r="M12" s="290"/>
      <c r="N12" s="290"/>
      <c r="O12" s="290"/>
      <c r="P12" s="290"/>
      <c r="Q12" s="290"/>
      <c r="R12" s="290"/>
      <c r="S12" s="88"/>
    </row>
    <row r="13" spans="2:19" ht="21" customHeight="1" thickBot="1" x14ac:dyDescent="0.25">
      <c r="B13" s="294" t="s">
        <v>11</v>
      </c>
      <c r="C13" s="294"/>
      <c r="D13" s="294"/>
      <c r="E13" s="294"/>
      <c r="F13" s="294"/>
      <c r="G13" s="294"/>
      <c r="H13" s="294"/>
      <c r="I13" s="294"/>
      <c r="J13" s="294"/>
      <c r="K13" s="294"/>
      <c r="L13" s="294"/>
      <c r="M13" s="294"/>
      <c r="N13" s="294"/>
      <c r="O13" s="294"/>
      <c r="P13" s="294"/>
      <c r="Q13" s="294"/>
      <c r="R13" s="294"/>
      <c r="S13" s="294"/>
    </row>
    <row r="14" spans="2:19" ht="24.75" customHeight="1" x14ac:dyDescent="0.2">
      <c r="B14" s="295" t="s">
        <v>12</v>
      </c>
      <c r="C14" s="296"/>
      <c r="D14" s="296"/>
      <c r="E14" s="296"/>
      <c r="F14" s="296"/>
      <c r="G14" s="296"/>
      <c r="H14" s="296"/>
      <c r="I14" s="296"/>
      <c r="J14" s="296"/>
      <c r="K14" s="296"/>
      <c r="L14" s="296"/>
      <c r="M14" s="296"/>
      <c r="N14" s="296"/>
      <c r="O14" s="296"/>
      <c r="P14" s="296"/>
      <c r="Q14" s="296"/>
      <c r="R14" s="296"/>
      <c r="S14" s="297"/>
    </row>
    <row r="15" spans="2:19" ht="24.75" customHeight="1" thickTop="1" thickBot="1" x14ac:dyDescent="0.25">
      <c r="B15" s="295" t="s">
        <v>13</v>
      </c>
      <c r="C15" s="296"/>
      <c r="D15" s="296"/>
      <c r="E15" s="296"/>
      <c r="F15" s="296"/>
      <c r="G15" s="296"/>
      <c r="H15" s="296"/>
      <c r="I15" s="296"/>
      <c r="J15" s="296"/>
      <c r="K15" s="296"/>
      <c r="L15" s="296"/>
      <c r="M15" s="296"/>
      <c r="N15" s="296"/>
      <c r="O15" s="296"/>
      <c r="P15" s="296"/>
      <c r="Q15" s="296"/>
      <c r="R15" s="296"/>
      <c r="S15" s="297"/>
    </row>
    <row r="16" spans="2:19" ht="24.75" customHeight="1" thickTop="1" thickBot="1" x14ac:dyDescent="0.25">
      <c r="B16" s="295" t="s">
        <v>14</v>
      </c>
      <c r="C16" s="296"/>
      <c r="D16" s="296"/>
      <c r="E16" s="296"/>
      <c r="F16" s="296"/>
      <c r="G16" s="296"/>
      <c r="H16" s="296"/>
      <c r="I16" s="296"/>
      <c r="J16" s="296"/>
      <c r="K16" s="296"/>
      <c r="L16" s="296"/>
      <c r="M16" s="296"/>
      <c r="N16" s="296"/>
      <c r="O16" s="296"/>
      <c r="P16" s="296"/>
      <c r="Q16" s="296"/>
      <c r="R16" s="296"/>
      <c r="S16" s="297"/>
    </row>
    <row r="17" spans="2:23" ht="24.75" customHeight="1" thickTop="1" thickBot="1" x14ac:dyDescent="0.25">
      <c r="B17" s="295" t="s">
        <v>15</v>
      </c>
      <c r="C17" s="296"/>
      <c r="D17" s="296"/>
      <c r="E17" s="296"/>
      <c r="F17" s="296"/>
      <c r="G17" s="296"/>
      <c r="H17" s="296"/>
      <c r="I17" s="296"/>
      <c r="J17" s="296"/>
      <c r="K17" s="296"/>
      <c r="L17" s="296"/>
      <c r="M17" s="296"/>
      <c r="N17" s="296"/>
      <c r="O17" s="296"/>
      <c r="P17" s="296"/>
      <c r="Q17" s="296"/>
      <c r="R17" s="296"/>
      <c r="S17" s="297"/>
    </row>
    <row r="18" spans="2:23" ht="24.75" customHeight="1" thickTop="1" thickBot="1" x14ac:dyDescent="0.25">
      <c r="B18" s="295" t="s">
        <v>16</v>
      </c>
      <c r="C18" s="296"/>
      <c r="D18" s="296"/>
      <c r="E18" s="296"/>
      <c r="F18" s="296"/>
      <c r="G18" s="296"/>
      <c r="H18" s="296"/>
      <c r="I18" s="296"/>
      <c r="J18" s="296"/>
      <c r="K18" s="296"/>
      <c r="L18" s="296"/>
      <c r="M18" s="296"/>
      <c r="N18" s="296"/>
      <c r="O18" s="296"/>
      <c r="P18" s="296"/>
      <c r="Q18" s="296"/>
      <c r="R18" s="296"/>
      <c r="S18" s="297"/>
      <c r="T18" s="89"/>
    </row>
    <row r="19" spans="2:23" ht="14.25" customHeight="1" thickTop="1" x14ac:dyDescent="0.2"/>
    <row r="20" spans="2:23" ht="24.95" customHeight="1" x14ac:dyDescent="0.2">
      <c r="B20" s="298" t="s">
        <v>17</v>
      </c>
      <c r="C20" s="298"/>
      <c r="D20" s="298"/>
      <c r="E20" s="298"/>
      <c r="F20" s="298"/>
      <c r="G20" s="298"/>
      <c r="H20" s="298"/>
      <c r="I20" s="298"/>
      <c r="J20" s="298"/>
      <c r="K20" s="298"/>
      <c r="L20" s="298"/>
      <c r="M20" s="298"/>
      <c r="N20" s="298"/>
      <c r="O20" s="298"/>
      <c r="P20" s="298"/>
      <c r="Q20" s="298"/>
      <c r="R20" s="298"/>
      <c r="S20" s="298"/>
    </row>
    <row r="21" spans="2:23" ht="22.5" customHeight="1" thickBot="1" x14ac:dyDescent="0.25">
      <c r="B21" s="299" t="s">
        <v>18</v>
      </c>
      <c r="C21" s="299"/>
      <c r="D21" s="94"/>
      <c r="E21" s="4"/>
      <c r="F21" s="4"/>
      <c r="G21" s="4"/>
      <c r="H21" s="4"/>
      <c r="I21" s="4"/>
      <c r="J21" s="4"/>
      <c r="K21" s="4"/>
      <c r="L21" s="4"/>
      <c r="M21" s="4"/>
      <c r="N21" s="3"/>
      <c r="O21" s="3"/>
      <c r="P21" s="3"/>
      <c r="Q21" s="5"/>
      <c r="R21" s="39" t="s">
        <v>19</v>
      </c>
      <c r="S21" s="39">
        <v>0.4</v>
      </c>
    </row>
    <row r="22" spans="2:23" ht="24.75" customHeight="1" thickTop="1" thickBot="1" x14ac:dyDescent="0.25">
      <c r="B22" s="279" t="s">
        <v>20</v>
      </c>
      <c r="C22" s="279"/>
      <c r="D22" s="279"/>
      <c r="E22" s="279"/>
      <c r="F22" s="279"/>
      <c r="G22" s="279"/>
      <c r="H22" s="279"/>
      <c r="I22" s="279"/>
      <c r="J22" s="279"/>
      <c r="K22" s="279"/>
      <c r="L22" s="279"/>
      <c r="M22" s="279"/>
      <c r="N22" s="279"/>
      <c r="O22" s="279"/>
      <c r="P22" s="279"/>
      <c r="Q22" s="279"/>
      <c r="R22" s="120" t="s">
        <v>21</v>
      </c>
      <c r="S22" s="121">
        <v>0.35</v>
      </c>
    </row>
    <row r="23" spans="2:23" ht="24" thickTop="1" thickBot="1" x14ac:dyDescent="0.25">
      <c r="B23" s="276" t="s">
        <v>22</v>
      </c>
      <c r="C23" s="276"/>
      <c r="D23" s="87" t="s">
        <v>23</v>
      </c>
      <c r="E23" s="56" t="s">
        <v>24</v>
      </c>
      <c r="F23" s="56" t="s">
        <v>25</v>
      </c>
      <c r="G23" s="87" t="s">
        <v>26</v>
      </c>
      <c r="H23" s="87" t="s">
        <v>27</v>
      </c>
      <c r="I23" s="87" t="s">
        <v>28</v>
      </c>
      <c r="J23" s="87" t="s">
        <v>29</v>
      </c>
      <c r="K23" s="87" t="s">
        <v>30</v>
      </c>
      <c r="L23" s="87" t="s">
        <v>31</v>
      </c>
      <c r="M23" s="277" t="s">
        <v>32</v>
      </c>
      <c r="N23" s="278"/>
      <c r="O23" s="87" t="s">
        <v>33</v>
      </c>
      <c r="P23" s="87" t="s">
        <v>34</v>
      </c>
      <c r="Q23" s="87" t="s">
        <v>35</v>
      </c>
      <c r="R23" s="87" t="s">
        <v>36</v>
      </c>
      <c r="S23" s="87" t="s">
        <v>37</v>
      </c>
    </row>
    <row r="24" spans="2:23" s="11" customFormat="1" ht="23.25" customHeight="1" thickTop="1" thickBot="1" x14ac:dyDescent="0.25">
      <c r="B24" s="163" t="s">
        <v>38</v>
      </c>
      <c r="C24" s="152" t="s">
        <v>39</v>
      </c>
      <c r="D24" s="152" t="s">
        <v>40</v>
      </c>
      <c r="E24" s="154">
        <v>10639</v>
      </c>
      <c r="F24" s="154">
        <v>11043</v>
      </c>
      <c r="G24" s="154">
        <v>7500</v>
      </c>
      <c r="H24" s="154" t="s">
        <v>41</v>
      </c>
      <c r="I24" s="154" t="s">
        <v>42</v>
      </c>
      <c r="J24" s="154" t="s">
        <v>43</v>
      </c>
      <c r="K24" s="155">
        <f>(G24*5%)/100%</f>
        <v>375</v>
      </c>
      <c r="L24" s="154">
        <f>(G24*125%)/100%</f>
        <v>9375</v>
      </c>
      <c r="M24" s="274">
        <v>1</v>
      </c>
      <c r="N24" s="275"/>
      <c r="O24" s="177"/>
      <c r="P24" s="164" t="s">
        <v>44</v>
      </c>
      <c r="Q24" s="141">
        <f>+O24/G24</f>
        <v>0</v>
      </c>
      <c r="R24" s="142"/>
      <c r="S24" s="113">
        <f>+(O24-G24)/G24</f>
        <v>-1</v>
      </c>
      <c r="T24" s="28"/>
      <c r="U24" s="28"/>
    </row>
    <row r="25" spans="2:23" s="11" customFormat="1" ht="18.75" customHeight="1" thickTop="1" thickBot="1" x14ac:dyDescent="0.25">
      <c r="B25" s="267" t="s">
        <v>45</v>
      </c>
      <c r="C25" s="268"/>
      <c r="D25" s="268"/>
      <c r="E25" s="268"/>
      <c r="F25" s="268"/>
      <c r="G25" s="268"/>
      <c r="H25" s="268"/>
      <c r="I25" s="268"/>
      <c r="J25" s="268"/>
      <c r="K25" s="268"/>
      <c r="L25" s="268"/>
      <c r="M25" s="268"/>
      <c r="N25" s="268"/>
      <c r="O25" s="268"/>
      <c r="P25" s="268"/>
      <c r="Q25" s="268"/>
      <c r="R25" s="269"/>
      <c r="S25" s="176">
        <f>M24*Q24</f>
        <v>0</v>
      </c>
      <c r="T25" s="28"/>
      <c r="U25" s="28"/>
    </row>
    <row r="26" spans="2:23" ht="25.5" customHeight="1" thickTop="1" thickBot="1" x14ac:dyDescent="0.25">
      <c r="B26" s="272" t="s">
        <v>46</v>
      </c>
      <c r="C26" s="272"/>
      <c r="D26" s="272"/>
      <c r="E26" s="272"/>
      <c r="F26" s="272"/>
      <c r="G26" s="272"/>
      <c r="H26" s="272"/>
      <c r="I26" s="272"/>
      <c r="J26" s="272"/>
      <c r="K26" s="272"/>
      <c r="L26" s="272"/>
      <c r="M26" s="272"/>
      <c r="N26" s="272"/>
      <c r="O26" s="272"/>
      <c r="P26" s="272"/>
      <c r="Q26" s="272"/>
      <c r="R26" s="120" t="s">
        <v>21</v>
      </c>
      <c r="S26" s="121">
        <v>0.35</v>
      </c>
    </row>
    <row r="27" spans="2:23" ht="25.5" customHeight="1" thickTop="1" thickBot="1" x14ac:dyDescent="0.25">
      <c r="B27" s="277" t="s">
        <v>22</v>
      </c>
      <c r="C27" s="278"/>
      <c r="D27" s="87" t="s">
        <v>23</v>
      </c>
      <c r="E27" s="56" t="s">
        <v>24</v>
      </c>
      <c r="F27" s="56" t="s">
        <v>25</v>
      </c>
      <c r="G27" s="87" t="s">
        <v>26</v>
      </c>
      <c r="H27" s="87" t="s">
        <v>27</v>
      </c>
      <c r="I27" s="87" t="s">
        <v>28</v>
      </c>
      <c r="J27" s="87" t="s">
        <v>29</v>
      </c>
      <c r="K27" s="87" t="s">
        <v>30</v>
      </c>
      <c r="L27" s="87" t="s">
        <v>31</v>
      </c>
      <c r="M27" s="277" t="s">
        <v>32</v>
      </c>
      <c r="N27" s="278"/>
      <c r="O27" s="87" t="s">
        <v>33</v>
      </c>
      <c r="P27" s="87" t="s">
        <v>34</v>
      </c>
      <c r="Q27" s="87" t="s">
        <v>35</v>
      </c>
      <c r="R27" s="87" t="s">
        <v>36</v>
      </c>
      <c r="S27" s="87" t="s">
        <v>37</v>
      </c>
    </row>
    <row r="28" spans="2:23" s="11" customFormat="1" ht="46.5" thickTop="1" thickBot="1" x14ac:dyDescent="0.25">
      <c r="B28" s="163" t="s">
        <v>47</v>
      </c>
      <c r="C28" s="152" t="s">
        <v>48</v>
      </c>
      <c r="D28" s="140" t="s">
        <v>49</v>
      </c>
      <c r="E28" s="140" t="s">
        <v>50</v>
      </c>
      <c r="F28" s="140" t="s">
        <v>50</v>
      </c>
      <c r="G28" s="160">
        <v>0.7</v>
      </c>
      <c r="H28" s="140" t="s">
        <v>51</v>
      </c>
      <c r="I28" s="140" t="s">
        <v>52</v>
      </c>
      <c r="J28" s="140" t="s">
        <v>53</v>
      </c>
      <c r="K28" s="168">
        <f>(G28*5%)/100%</f>
        <v>3.4999999999999996E-2</v>
      </c>
      <c r="L28" s="160">
        <f>(G28*125%)/100%</f>
        <v>0.875</v>
      </c>
      <c r="M28" s="274">
        <v>1</v>
      </c>
      <c r="N28" s="275"/>
      <c r="O28" s="177"/>
      <c r="P28" s="140" t="s">
        <v>54</v>
      </c>
      <c r="Q28" s="141">
        <f>+O28/G28</f>
        <v>0</v>
      </c>
      <c r="R28" s="142"/>
      <c r="S28" s="113">
        <f>+(O28-G28)/G28</f>
        <v>-1</v>
      </c>
    </row>
    <row r="29" spans="2:23" s="11" customFormat="1" ht="18.75" customHeight="1" thickTop="1" thickBot="1" x14ac:dyDescent="0.25">
      <c r="B29" s="267" t="s">
        <v>55</v>
      </c>
      <c r="C29" s="268"/>
      <c r="D29" s="268"/>
      <c r="E29" s="268"/>
      <c r="F29" s="268"/>
      <c r="G29" s="268"/>
      <c r="H29" s="268"/>
      <c r="I29" s="268"/>
      <c r="J29" s="268"/>
      <c r="K29" s="268"/>
      <c r="L29" s="268"/>
      <c r="M29" s="268"/>
      <c r="N29" s="268"/>
      <c r="O29" s="268"/>
      <c r="P29" s="268"/>
      <c r="Q29" s="268"/>
      <c r="R29" s="269"/>
      <c r="S29" s="176">
        <f>M28*Q28</f>
        <v>0</v>
      </c>
    </row>
    <row r="30" spans="2:23" ht="25.5" customHeight="1" thickTop="1" thickBot="1" x14ac:dyDescent="0.25">
      <c r="B30" s="272" t="s">
        <v>56</v>
      </c>
      <c r="C30" s="273"/>
      <c r="D30" s="273"/>
      <c r="E30" s="273"/>
      <c r="F30" s="273"/>
      <c r="G30" s="273"/>
      <c r="H30" s="273"/>
      <c r="I30" s="273"/>
      <c r="J30" s="273"/>
      <c r="K30" s="273"/>
      <c r="L30" s="273"/>
      <c r="M30" s="273"/>
      <c r="N30" s="273"/>
      <c r="O30" s="273"/>
      <c r="P30" s="273"/>
      <c r="Q30" s="273"/>
      <c r="R30" s="120" t="s">
        <v>21</v>
      </c>
      <c r="S30" s="121">
        <v>0.3</v>
      </c>
    </row>
    <row r="31" spans="2:23" ht="25.5" customHeight="1" thickTop="1" thickBot="1" x14ac:dyDescent="0.25">
      <c r="B31" s="276" t="s">
        <v>22</v>
      </c>
      <c r="C31" s="276"/>
      <c r="D31" s="87" t="s">
        <v>23</v>
      </c>
      <c r="E31" s="56" t="s">
        <v>24</v>
      </c>
      <c r="F31" s="56" t="s">
        <v>25</v>
      </c>
      <c r="G31" s="87" t="s">
        <v>26</v>
      </c>
      <c r="H31" s="87" t="s">
        <v>27</v>
      </c>
      <c r="I31" s="87" t="s">
        <v>28</v>
      </c>
      <c r="J31" s="87" t="s">
        <v>29</v>
      </c>
      <c r="K31" s="87" t="s">
        <v>30</v>
      </c>
      <c r="L31" s="87" t="s">
        <v>31</v>
      </c>
      <c r="M31" s="277" t="s">
        <v>32</v>
      </c>
      <c r="N31" s="278"/>
      <c r="O31" s="87" t="s">
        <v>33</v>
      </c>
      <c r="P31" s="87" t="s">
        <v>34</v>
      </c>
      <c r="Q31" s="87" t="s">
        <v>35</v>
      </c>
      <c r="R31" s="87" t="s">
        <v>36</v>
      </c>
      <c r="S31" s="87" t="s">
        <v>37</v>
      </c>
    </row>
    <row r="32" spans="2:23" s="11" customFormat="1" ht="57.75" thickTop="1" thickBot="1" x14ac:dyDescent="0.25">
      <c r="B32" s="143" t="s">
        <v>57</v>
      </c>
      <c r="C32" s="152" t="s">
        <v>58</v>
      </c>
      <c r="D32" s="140" t="s">
        <v>59</v>
      </c>
      <c r="E32" s="140" t="s">
        <v>50</v>
      </c>
      <c r="F32" s="140" t="s">
        <v>50</v>
      </c>
      <c r="G32" s="160">
        <v>0.78569999999999995</v>
      </c>
      <c r="H32" s="186" t="s">
        <v>60</v>
      </c>
      <c r="I32" s="140" t="s">
        <v>61</v>
      </c>
      <c r="J32" s="140" t="s">
        <v>62</v>
      </c>
      <c r="K32" s="168">
        <v>7.1400000000000005E-2</v>
      </c>
      <c r="L32" s="160">
        <f>(G32*125%)/100%</f>
        <v>0.98212499999999991</v>
      </c>
      <c r="M32" s="274">
        <v>1</v>
      </c>
      <c r="N32" s="275"/>
      <c r="O32" s="177"/>
      <c r="P32" s="140" t="s">
        <v>54</v>
      </c>
      <c r="Q32" s="141">
        <f>+O32/G32</f>
        <v>0</v>
      </c>
      <c r="R32" s="142"/>
      <c r="S32" s="113">
        <f>+(O32-G32)/G32</f>
        <v>-1</v>
      </c>
      <c r="W32" s="34"/>
    </row>
    <row r="33" spans="2:23" s="11" customFormat="1" ht="18.75" customHeight="1" thickTop="1" thickBot="1" x14ac:dyDescent="0.25">
      <c r="B33" s="267" t="s">
        <v>63</v>
      </c>
      <c r="C33" s="268"/>
      <c r="D33" s="268"/>
      <c r="E33" s="268"/>
      <c r="F33" s="268"/>
      <c r="G33" s="268"/>
      <c r="H33" s="268"/>
      <c r="I33" s="268"/>
      <c r="J33" s="268"/>
      <c r="K33" s="268"/>
      <c r="L33" s="268"/>
      <c r="M33" s="268"/>
      <c r="N33" s="268"/>
      <c r="O33" s="268"/>
      <c r="P33" s="268"/>
      <c r="Q33" s="268"/>
      <c r="R33" s="269"/>
      <c r="S33" s="176">
        <f>M32*Q32</f>
        <v>0</v>
      </c>
      <c r="W33" s="34"/>
    </row>
    <row r="34" spans="2:23" s="11" customFormat="1" ht="21.75" customHeight="1" thickTop="1" x14ac:dyDescent="0.2">
      <c r="W34" s="34"/>
    </row>
    <row r="35" spans="2:23" ht="15" customHeight="1" thickTop="1" thickBot="1" x14ac:dyDescent="0.25">
      <c r="B35" s="300" t="s">
        <v>64</v>
      </c>
      <c r="C35" s="300"/>
      <c r="D35" s="93"/>
      <c r="E35" s="47"/>
      <c r="F35" s="47"/>
      <c r="G35" s="47"/>
      <c r="H35" s="47"/>
      <c r="I35" s="47"/>
      <c r="J35" s="47"/>
      <c r="K35" s="47"/>
      <c r="L35" s="47"/>
      <c r="M35" s="47"/>
      <c r="N35" s="48"/>
      <c r="O35" s="48"/>
      <c r="P35" s="48"/>
      <c r="Q35" s="49"/>
      <c r="R35" s="46" t="s">
        <v>19</v>
      </c>
      <c r="S35" s="46">
        <v>0.3</v>
      </c>
    </row>
    <row r="36" spans="2:23" ht="23.25" customHeight="1" thickTop="1" thickBot="1" x14ac:dyDescent="0.25">
      <c r="B36" s="279" t="s">
        <v>65</v>
      </c>
      <c r="C36" s="280"/>
      <c r="D36" s="280"/>
      <c r="E36" s="280"/>
      <c r="F36" s="280"/>
      <c r="G36" s="280"/>
      <c r="H36" s="280"/>
      <c r="I36" s="280"/>
      <c r="J36" s="280"/>
      <c r="K36" s="280"/>
      <c r="L36" s="280"/>
      <c r="M36" s="280"/>
      <c r="N36" s="280"/>
      <c r="O36" s="280"/>
      <c r="P36" s="280"/>
      <c r="Q36" s="280"/>
      <c r="R36" s="122" t="s">
        <v>21</v>
      </c>
      <c r="S36" s="123">
        <v>0.2</v>
      </c>
    </row>
    <row r="37" spans="2:23" ht="25.5" customHeight="1" thickTop="1" thickBot="1" x14ac:dyDescent="0.25">
      <c r="B37" s="276" t="s">
        <v>22</v>
      </c>
      <c r="C37" s="276"/>
      <c r="D37" s="87" t="s">
        <v>23</v>
      </c>
      <c r="E37" s="56" t="s">
        <v>24</v>
      </c>
      <c r="F37" s="56" t="s">
        <v>25</v>
      </c>
      <c r="G37" s="87" t="s">
        <v>26</v>
      </c>
      <c r="H37" s="87" t="s">
        <v>27</v>
      </c>
      <c r="I37" s="87" t="s">
        <v>28</v>
      </c>
      <c r="J37" s="87" t="s">
        <v>29</v>
      </c>
      <c r="K37" s="87" t="s">
        <v>30</v>
      </c>
      <c r="L37" s="87" t="s">
        <v>31</v>
      </c>
      <c r="M37" s="277" t="s">
        <v>32</v>
      </c>
      <c r="N37" s="278"/>
      <c r="O37" s="87" t="s">
        <v>33</v>
      </c>
      <c r="P37" s="87" t="s">
        <v>34</v>
      </c>
      <c r="Q37" s="87" t="s">
        <v>35</v>
      </c>
      <c r="R37" s="87" t="s">
        <v>36</v>
      </c>
      <c r="S37" s="87" t="s">
        <v>37</v>
      </c>
    </row>
    <row r="38" spans="2:23" ht="34.5" customHeight="1" thickTop="1" thickBot="1" x14ac:dyDescent="0.25">
      <c r="B38" s="143" t="s">
        <v>66</v>
      </c>
      <c r="C38" s="152" t="s">
        <v>67</v>
      </c>
      <c r="D38" s="140" t="s">
        <v>68</v>
      </c>
      <c r="E38" s="146" t="s">
        <v>69</v>
      </c>
      <c r="F38" s="146" t="s">
        <v>70</v>
      </c>
      <c r="G38" s="146" t="s">
        <v>71</v>
      </c>
      <c r="H38" s="162" t="s">
        <v>72</v>
      </c>
      <c r="I38" s="140" t="s">
        <v>73</v>
      </c>
      <c r="J38" s="140" t="s">
        <v>74</v>
      </c>
      <c r="K38" s="154">
        <f t="shared" ref="K38" si="0">(G38*5%)/100%</f>
        <v>3</v>
      </c>
      <c r="L38" s="156">
        <f>(G38*125%)/100%</f>
        <v>75</v>
      </c>
      <c r="M38" s="274">
        <v>1</v>
      </c>
      <c r="N38" s="275"/>
      <c r="O38" s="178"/>
      <c r="P38" s="140" t="s">
        <v>44</v>
      </c>
      <c r="Q38" s="141">
        <f>+O38/G38</f>
        <v>0</v>
      </c>
      <c r="R38" s="142"/>
      <c r="S38" s="113">
        <f>+(O38-G38)/G38</f>
        <v>-1</v>
      </c>
    </row>
    <row r="39" spans="2:23" ht="16.5" customHeight="1" thickTop="1" thickBot="1" x14ac:dyDescent="0.25">
      <c r="B39" s="267" t="s">
        <v>75</v>
      </c>
      <c r="C39" s="268"/>
      <c r="D39" s="268"/>
      <c r="E39" s="268"/>
      <c r="F39" s="268"/>
      <c r="G39" s="268"/>
      <c r="H39" s="268"/>
      <c r="I39" s="268"/>
      <c r="J39" s="268"/>
      <c r="K39" s="268"/>
      <c r="L39" s="268"/>
      <c r="M39" s="268"/>
      <c r="N39" s="268"/>
      <c r="O39" s="268"/>
      <c r="P39" s="268"/>
      <c r="Q39" s="268"/>
      <c r="R39" s="269"/>
      <c r="S39" s="176">
        <f>M38*Q38</f>
        <v>0</v>
      </c>
    </row>
    <row r="40" spans="2:23" ht="26.25" customHeight="1" thickTop="1" thickBot="1" x14ac:dyDescent="0.25">
      <c r="B40" s="279" t="s">
        <v>76</v>
      </c>
      <c r="C40" s="280"/>
      <c r="D40" s="280"/>
      <c r="E40" s="280"/>
      <c r="F40" s="280"/>
      <c r="G40" s="280"/>
      <c r="H40" s="280"/>
      <c r="I40" s="280"/>
      <c r="J40" s="280"/>
      <c r="K40" s="280"/>
      <c r="L40" s="280"/>
      <c r="M40" s="280"/>
      <c r="N40" s="280"/>
      <c r="O40" s="280"/>
      <c r="P40" s="280"/>
      <c r="Q40" s="280"/>
      <c r="R40" s="122"/>
      <c r="S40" s="123">
        <v>0.2</v>
      </c>
    </row>
    <row r="41" spans="2:23" ht="24" customHeight="1" thickTop="1" thickBot="1" x14ac:dyDescent="0.25">
      <c r="B41" s="276" t="s">
        <v>22</v>
      </c>
      <c r="C41" s="276"/>
      <c r="D41" s="87" t="s">
        <v>23</v>
      </c>
      <c r="E41" s="56" t="s">
        <v>24</v>
      </c>
      <c r="F41" s="56" t="s">
        <v>25</v>
      </c>
      <c r="G41" s="87" t="s">
        <v>26</v>
      </c>
      <c r="H41" s="87" t="s">
        <v>27</v>
      </c>
      <c r="I41" s="87" t="s">
        <v>28</v>
      </c>
      <c r="J41" s="87" t="s">
        <v>29</v>
      </c>
      <c r="K41" s="87" t="s">
        <v>30</v>
      </c>
      <c r="L41" s="87" t="s">
        <v>31</v>
      </c>
      <c r="M41" s="277" t="s">
        <v>32</v>
      </c>
      <c r="N41" s="278"/>
      <c r="O41" s="87" t="s">
        <v>33</v>
      </c>
      <c r="P41" s="87" t="s">
        <v>34</v>
      </c>
      <c r="Q41" s="87" t="s">
        <v>35</v>
      </c>
      <c r="R41" s="87" t="s">
        <v>36</v>
      </c>
      <c r="S41" s="87" t="s">
        <v>37</v>
      </c>
    </row>
    <row r="42" spans="2:23" s="11" customFormat="1" ht="28.5" customHeight="1" thickTop="1" thickBot="1" x14ac:dyDescent="0.25">
      <c r="B42" s="143" t="s">
        <v>77</v>
      </c>
      <c r="C42" s="152" t="s">
        <v>78</v>
      </c>
      <c r="D42" s="140" t="s">
        <v>79</v>
      </c>
      <c r="E42" s="146" t="s">
        <v>80</v>
      </c>
      <c r="F42" s="146" t="s">
        <v>81</v>
      </c>
      <c r="G42" s="146">
        <v>525</v>
      </c>
      <c r="H42" s="162" t="s">
        <v>82</v>
      </c>
      <c r="I42" s="140" t="s">
        <v>83</v>
      </c>
      <c r="J42" s="140" t="s">
        <v>84</v>
      </c>
      <c r="K42" s="156">
        <f t="shared" ref="K42" si="1">(G42*5%)/100%</f>
        <v>26.25</v>
      </c>
      <c r="L42" s="156">
        <f>(G42*125%)/100%</f>
        <v>656.25</v>
      </c>
      <c r="M42" s="274">
        <v>1</v>
      </c>
      <c r="N42" s="275"/>
      <c r="O42" s="179"/>
      <c r="P42" s="140" t="s">
        <v>44</v>
      </c>
      <c r="Q42" s="141">
        <f>+O42/G42</f>
        <v>0</v>
      </c>
      <c r="R42" s="142"/>
      <c r="S42" s="113">
        <f>+(O42-G42)/G42</f>
        <v>-1</v>
      </c>
    </row>
    <row r="43" spans="2:23" s="11" customFormat="1" ht="18.75" customHeight="1" thickTop="1" thickBot="1" x14ac:dyDescent="0.25">
      <c r="B43" s="267" t="s">
        <v>85</v>
      </c>
      <c r="C43" s="268"/>
      <c r="D43" s="268"/>
      <c r="E43" s="268"/>
      <c r="F43" s="268"/>
      <c r="G43" s="268"/>
      <c r="H43" s="268"/>
      <c r="I43" s="268"/>
      <c r="J43" s="268"/>
      <c r="K43" s="268"/>
      <c r="L43" s="268"/>
      <c r="M43" s="268"/>
      <c r="N43" s="268"/>
      <c r="O43" s="268"/>
      <c r="P43" s="268"/>
      <c r="Q43" s="268"/>
      <c r="R43" s="269"/>
      <c r="S43" s="176">
        <f>M42*Q42</f>
        <v>0</v>
      </c>
    </row>
    <row r="44" spans="2:23" ht="22.5" customHeight="1" thickTop="1" thickBot="1" x14ac:dyDescent="0.25">
      <c r="B44" s="272" t="s">
        <v>86</v>
      </c>
      <c r="C44" s="273"/>
      <c r="D44" s="273"/>
      <c r="E44" s="273"/>
      <c r="F44" s="273"/>
      <c r="G44" s="273"/>
      <c r="H44" s="273"/>
      <c r="I44" s="273"/>
      <c r="J44" s="273"/>
      <c r="K44" s="273"/>
      <c r="L44" s="273"/>
      <c r="M44" s="273"/>
      <c r="N44" s="273"/>
      <c r="O44" s="273"/>
      <c r="P44" s="273"/>
      <c r="Q44" s="273"/>
      <c r="R44" s="124" t="s">
        <v>21</v>
      </c>
      <c r="S44" s="125">
        <v>0.2</v>
      </c>
    </row>
    <row r="45" spans="2:23" ht="25.5" customHeight="1" thickTop="1" thickBot="1" x14ac:dyDescent="0.25">
      <c r="B45" s="276" t="s">
        <v>22</v>
      </c>
      <c r="C45" s="276"/>
      <c r="D45" s="87" t="s">
        <v>23</v>
      </c>
      <c r="E45" s="56" t="s">
        <v>24</v>
      </c>
      <c r="F45" s="56" t="s">
        <v>25</v>
      </c>
      <c r="G45" s="87" t="s">
        <v>26</v>
      </c>
      <c r="H45" s="87" t="s">
        <v>27</v>
      </c>
      <c r="I45" s="87" t="s">
        <v>28</v>
      </c>
      <c r="J45" s="87" t="s">
        <v>29</v>
      </c>
      <c r="K45" s="87" t="s">
        <v>30</v>
      </c>
      <c r="L45" s="87" t="s">
        <v>31</v>
      </c>
      <c r="M45" s="277" t="s">
        <v>32</v>
      </c>
      <c r="N45" s="278"/>
      <c r="O45" s="87" t="s">
        <v>33</v>
      </c>
      <c r="P45" s="87" t="s">
        <v>34</v>
      </c>
      <c r="Q45" s="87" t="s">
        <v>35</v>
      </c>
      <c r="R45" s="87" t="s">
        <v>36</v>
      </c>
      <c r="S45" s="87" t="s">
        <v>37</v>
      </c>
    </row>
    <row r="46" spans="2:23" s="11" customFormat="1" ht="57.75" thickTop="1" thickBot="1" x14ac:dyDescent="0.25">
      <c r="B46" s="157" t="s">
        <v>87</v>
      </c>
      <c r="C46" s="185" t="s">
        <v>88</v>
      </c>
      <c r="D46" s="140" t="s">
        <v>89</v>
      </c>
      <c r="E46" s="140" t="s">
        <v>50</v>
      </c>
      <c r="F46" s="140" t="s">
        <v>50</v>
      </c>
      <c r="G46" s="160">
        <v>0.8</v>
      </c>
      <c r="H46" s="140" t="s">
        <v>90</v>
      </c>
      <c r="I46" s="140" t="s">
        <v>91</v>
      </c>
      <c r="J46" s="140" t="s">
        <v>92</v>
      </c>
      <c r="K46" s="160">
        <f>(G46*5%)/100%</f>
        <v>4.0000000000000008E-2</v>
      </c>
      <c r="L46" s="160">
        <f>(G46*125%)/100%</f>
        <v>1</v>
      </c>
      <c r="M46" s="274">
        <v>1</v>
      </c>
      <c r="N46" s="275"/>
      <c r="O46" s="177"/>
      <c r="P46" s="145" t="s">
        <v>54</v>
      </c>
      <c r="Q46" s="141">
        <f>+O46/G46</f>
        <v>0</v>
      </c>
      <c r="R46" s="151"/>
      <c r="S46" s="113">
        <f>+(O46-G46)/G46</f>
        <v>-1</v>
      </c>
    </row>
    <row r="47" spans="2:23" s="11" customFormat="1" ht="18.75" customHeight="1" thickTop="1" thickBot="1" x14ac:dyDescent="0.25">
      <c r="B47" s="267" t="s">
        <v>93</v>
      </c>
      <c r="C47" s="268"/>
      <c r="D47" s="268"/>
      <c r="E47" s="268"/>
      <c r="F47" s="268"/>
      <c r="G47" s="268"/>
      <c r="H47" s="268"/>
      <c r="I47" s="268"/>
      <c r="J47" s="268"/>
      <c r="K47" s="268"/>
      <c r="L47" s="268"/>
      <c r="M47" s="268"/>
      <c r="N47" s="268"/>
      <c r="O47" s="268"/>
      <c r="P47" s="268"/>
      <c r="Q47" s="268"/>
      <c r="R47" s="269"/>
      <c r="S47" s="176">
        <f>M46*Q46</f>
        <v>0</v>
      </c>
    </row>
    <row r="48" spans="2:23" s="11" customFormat="1" ht="23.25" customHeight="1" thickTop="1" thickBot="1" x14ac:dyDescent="0.25">
      <c r="B48" s="272" t="s">
        <v>94</v>
      </c>
      <c r="C48" s="273"/>
      <c r="D48" s="273"/>
      <c r="E48" s="273"/>
      <c r="F48" s="273"/>
      <c r="G48" s="273"/>
      <c r="H48" s="273"/>
      <c r="I48" s="273"/>
      <c r="J48" s="273"/>
      <c r="K48" s="273"/>
      <c r="L48" s="273"/>
      <c r="M48" s="273"/>
      <c r="N48" s="273"/>
      <c r="O48" s="273"/>
      <c r="P48" s="273"/>
      <c r="Q48" s="273"/>
      <c r="R48" s="124" t="s">
        <v>21</v>
      </c>
      <c r="S48" s="125">
        <v>0.2</v>
      </c>
    </row>
    <row r="49" spans="2:19" s="11" customFormat="1" ht="22.5" customHeight="1" thickTop="1" thickBot="1" x14ac:dyDescent="0.25">
      <c r="B49" s="276" t="s">
        <v>22</v>
      </c>
      <c r="C49" s="276"/>
      <c r="D49" s="87" t="s">
        <v>23</v>
      </c>
      <c r="E49" s="56" t="s">
        <v>24</v>
      </c>
      <c r="F49" s="56" t="s">
        <v>25</v>
      </c>
      <c r="G49" s="87" t="s">
        <v>26</v>
      </c>
      <c r="H49" s="87" t="s">
        <v>27</v>
      </c>
      <c r="I49" s="87" t="s">
        <v>28</v>
      </c>
      <c r="J49" s="87" t="s">
        <v>29</v>
      </c>
      <c r="K49" s="87" t="s">
        <v>30</v>
      </c>
      <c r="L49" s="87" t="s">
        <v>31</v>
      </c>
      <c r="M49" s="277" t="s">
        <v>32</v>
      </c>
      <c r="N49" s="278"/>
      <c r="O49" s="87" t="s">
        <v>33</v>
      </c>
      <c r="P49" s="87" t="s">
        <v>34</v>
      </c>
      <c r="Q49" s="87" t="s">
        <v>35</v>
      </c>
      <c r="R49" s="87" t="s">
        <v>36</v>
      </c>
      <c r="S49" s="87" t="s">
        <v>37</v>
      </c>
    </row>
    <row r="50" spans="2:19" s="11" customFormat="1" ht="30.75" customHeight="1" thickTop="1" thickBot="1" x14ac:dyDescent="0.25">
      <c r="B50" s="157" t="s">
        <v>95</v>
      </c>
      <c r="C50" s="152" t="s">
        <v>96</v>
      </c>
      <c r="D50" s="144" t="s">
        <v>97</v>
      </c>
      <c r="E50" s="158" t="s">
        <v>319</v>
      </c>
      <c r="F50" s="158" t="s">
        <v>320</v>
      </c>
      <c r="G50" s="159">
        <v>0.85</v>
      </c>
      <c r="H50" s="140" t="s">
        <v>98</v>
      </c>
      <c r="I50" s="154" t="s">
        <v>99</v>
      </c>
      <c r="J50" s="140" t="s">
        <v>100</v>
      </c>
      <c r="K50" s="160">
        <f>(G50*5%)/100%</f>
        <v>4.2500000000000003E-2</v>
      </c>
      <c r="L50" s="161">
        <f>(G50*125%)/100%</f>
        <v>1.0625</v>
      </c>
      <c r="M50" s="274">
        <v>1</v>
      </c>
      <c r="N50" s="275"/>
      <c r="O50" s="180"/>
      <c r="P50" s="145" t="s">
        <v>101</v>
      </c>
      <c r="Q50" s="141">
        <f>+O50/G50</f>
        <v>0</v>
      </c>
      <c r="R50" s="151"/>
      <c r="S50" s="113">
        <f>+(O50-G50)/G50</f>
        <v>-1</v>
      </c>
    </row>
    <row r="51" spans="2:19" s="11" customFormat="1" ht="18.75" customHeight="1" thickTop="1" thickBot="1" x14ac:dyDescent="0.25">
      <c r="B51" s="267" t="s">
        <v>102</v>
      </c>
      <c r="C51" s="268"/>
      <c r="D51" s="268"/>
      <c r="E51" s="268"/>
      <c r="F51" s="268"/>
      <c r="G51" s="268"/>
      <c r="H51" s="268"/>
      <c r="I51" s="268"/>
      <c r="J51" s="268"/>
      <c r="K51" s="268"/>
      <c r="L51" s="268"/>
      <c r="M51" s="268"/>
      <c r="N51" s="268"/>
      <c r="O51" s="268"/>
      <c r="P51" s="268"/>
      <c r="Q51" s="268"/>
      <c r="R51" s="269"/>
      <c r="S51" s="176">
        <f>M50*Q50</f>
        <v>0</v>
      </c>
    </row>
    <row r="52" spans="2:19" s="11" customFormat="1" ht="18.75" customHeight="1" thickTop="1" thickBot="1" x14ac:dyDescent="0.25">
      <c r="B52" s="272" t="s">
        <v>321</v>
      </c>
      <c r="C52" s="273"/>
      <c r="D52" s="273"/>
      <c r="E52" s="273"/>
      <c r="F52" s="273"/>
      <c r="G52" s="273"/>
      <c r="H52" s="273"/>
      <c r="I52" s="273"/>
      <c r="J52" s="273"/>
      <c r="K52" s="273"/>
      <c r="L52" s="273"/>
      <c r="M52" s="273"/>
      <c r="N52" s="273"/>
      <c r="O52" s="273"/>
      <c r="P52" s="273"/>
      <c r="Q52" s="273"/>
      <c r="R52" s="120" t="s">
        <v>21</v>
      </c>
      <c r="S52" s="121">
        <v>0.2</v>
      </c>
    </row>
    <row r="53" spans="2:19" s="11" customFormat="1" ht="30" customHeight="1" thickTop="1" thickBot="1" x14ac:dyDescent="0.25">
      <c r="B53" s="276" t="s">
        <v>22</v>
      </c>
      <c r="C53" s="276"/>
      <c r="D53" s="87" t="s">
        <v>23</v>
      </c>
      <c r="E53" s="56" t="s">
        <v>24</v>
      </c>
      <c r="F53" s="56" t="s">
        <v>25</v>
      </c>
      <c r="G53" s="87" t="s">
        <v>26</v>
      </c>
      <c r="H53" s="87" t="s">
        <v>27</v>
      </c>
      <c r="I53" s="87" t="s">
        <v>28</v>
      </c>
      <c r="J53" s="87" t="s">
        <v>29</v>
      </c>
      <c r="K53" s="87" t="s">
        <v>30</v>
      </c>
      <c r="L53" s="87" t="s">
        <v>31</v>
      </c>
      <c r="M53" s="277" t="s">
        <v>32</v>
      </c>
      <c r="N53" s="278"/>
      <c r="O53" s="87" t="s">
        <v>33</v>
      </c>
      <c r="P53" s="87" t="s">
        <v>34</v>
      </c>
      <c r="Q53" s="87" t="s">
        <v>35</v>
      </c>
      <c r="R53" s="87" t="s">
        <v>36</v>
      </c>
      <c r="S53" s="87" t="s">
        <v>37</v>
      </c>
    </row>
    <row r="54" spans="2:19" s="11" customFormat="1" ht="34.5" customHeight="1" thickTop="1" thickBot="1" x14ac:dyDescent="0.25">
      <c r="B54" s="143" t="s">
        <v>103</v>
      </c>
      <c r="C54" s="152" t="s">
        <v>104</v>
      </c>
      <c r="D54" s="140" t="s">
        <v>105</v>
      </c>
      <c r="E54" s="140">
        <v>1</v>
      </c>
      <c r="F54" s="153">
        <v>1</v>
      </c>
      <c r="G54" s="140">
        <v>1</v>
      </c>
      <c r="H54" s="140" t="s">
        <v>106</v>
      </c>
      <c r="I54" s="154" t="s">
        <v>107</v>
      </c>
      <c r="J54" s="140" t="s">
        <v>108</v>
      </c>
      <c r="K54" s="155">
        <f>(G54*5%)/100%</f>
        <v>0.05</v>
      </c>
      <c r="L54" s="156">
        <f>(G54*125%)/100%</f>
        <v>1.25</v>
      </c>
      <c r="M54" s="274">
        <v>1</v>
      </c>
      <c r="N54" s="275"/>
      <c r="O54" s="177"/>
      <c r="P54" s="140" t="s">
        <v>109</v>
      </c>
      <c r="Q54" s="141">
        <f>+O54/G54</f>
        <v>0</v>
      </c>
      <c r="R54" s="142"/>
      <c r="S54" s="113">
        <v>0</v>
      </c>
    </row>
    <row r="55" spans="2:19" s="11" customFormat="1" ht="18.75" customHeight="1" thickTop="1" thickBot="1" x14ac:dyDescent="0.25">
      <c r="B55" s="267"/>
      <c r="C55" s="268"/>
      <c r="D55" s="268"/>
      <c r="E55" s="268"/>
      <c r="F55" s="268"/>
      <c r="G55" s="268"/>
      <c r="H55" s="268"/>
      <c r="I55" s="268"/>
      <c r="J55" s="268"/>
      <c r="K55" s="268"/>
      <c r="L55" s="268"/>
      <c r="M55" s="268"/>
      <c r="N55" s="268"/>
      <c r="O55" s="268"/>
      <c r="P55" s="268"/>
      <c r="Q55" s="268"/>
      <c r="R55" s="269"/>
      <c r="S55" s="176">
        <f>M54*Q54</f>
        <v>0</v>
      </c>
    </row>
    <row r="56" spans="2:19" s="11" customFormat="1" ht="12.75" customHeight="1" thickTop="1" thickBot="1" x14ac:dyDescent="0.25">
      <c r="B56" s="108"/>
      <c r="C56" s="109"/>
      <c r="D56" s="110"/>
      <c r="E56" s="110"/>
      <c r="F56" s="110"/>
      <c r="G56" s="110"/>
      <c r="H56" s="110"/>
      <c r="I56" s="110"/>
      <c r="J56" s="110"/>
      <c r="K56" s="110"/>
      <c r="L56" s="110"/>
      <c r="M56" s="110"/>
      <c r="N56" s="110"/>
      <c r="O56" s="110"/>
      <c r="P56" s="110"/>
      <c r="Q56" s="110"/>
      <c r="R56" s="111"/>
      <c r="S56" s="112"/>
    </row>
    <row r="57" spans="2:19" s="31" customFormat="1" ht="15" customHeight="1" thickTop="1" thickBot="1" x14ac:dyDescent="0.3">
      <c r="B57" s="265" t="s">
        <v>110</v>
      </c>
      <c r="C57" s="266"/>
      <c r="D57" s="76"/>
      <c r="E57" s="44"/>
      <c r="F57" s="44"/>
      <c r="G57" s="44"/>
      <c r="H57" s="44"/>
      <c r="I57" s="44"/>
      <c r="J57" s="44"/>
      <c r="K57" s="44"/>
      <c r="L57" s="44"/>
      <c r="M57" s="45"/>
      <c r="N57" s="44"/>
      <c r="O57" s="44"/>
      <c r="P57" s="44"/>
      <c r="Q57" s="44"/>
      <c r="R57" s="46" t="s">
        <v>19</v>
      </c>
      <c r="S57" s="46">
        <v>0.3</v>
      </c>
    </row>
    <row r="58" spans="2:19" ht="25.5" customHeight="1" thickTop="1" thickBot="1" x14ac:dyDescent="0.25">
      <c r="B58" s="279" t="s">
        <v>111</v>
      </c>
      <c r="C58" s="280"/>
      <c r="D58" s="280"/>
      <c r="E58" s="280"/>
      <c r="F58" s="280"/>
      <c r="G58" s="280"/>
      <c r="H58" s="280"/>
      <c r="I58" s="280"/>
      <c r="J58" s="280"/>
      <c r="K58" s="280"/>
      <c r="L58" s="280"/>
      <c r="M58" s="280"/>
      <c r="N58" s="280"/>
      <c r="O58" s="280"/>
      <c r="P58" s="280"/>
      <c r="Q58" s="280"/>
      <c r="R58" s="122" t="s">
        <v>21</v>
      </c>
      <c r="S58" s="123">
        <v>0.3</v>
      </c>
    </row>
    <row r="59" spans="2:19" ht="25.5" customHeight="1" thickTop="1" thickBot="1" x14ac:dyDescent="0.25">
      <c r="B59" s="276" t="s">
        <v>22</v>
      </c>
      <c r="C59" s="276"/>
      <c r="D59" s="87" t="s">
        <v>23</v>
      </c>
      <c r="E59" s="56" t="s">
        <v>24</v>
      </c>
      <c r="F59" s="56" t="s">
        <v>25</v>
      </c>
      <c r="G59" s="87" t="s">
        <v>26</v>
      </c>
      <c r="H59" s="87" t="s">
        <v>27</v>
      </c>
      <c r="I59" s="87" t="s">
        <v>28</v>
      </c>
      <c r="J59" s="87" t="s">
        <v>29</v>
      </c>
      <c r="K59" s="87" t="s">
        <v>30</v>
      </c>
      <c r="L59" s="87" t="s">
        <v>31</v>
      </c>
      <c r="M59" s="277" t="s">
        <v>32</v>
      </c>
      <c r="N59" s="278"/>
      <c r="O59" s="87" t="s">
        <v>33</v>
      </c>
      <c r="P59" s="87" t="s">
        <v>34</v>
      </c>
      <c r="Q59" s="87" t="s">
        <v>35</v>
      </c>
      <c r="R59" s="87" t="s">
        <v>36</v>
      </c>
      <c r="S59" s="87" t="s">
        <v>37</v>
      </c>
    </row>
    <row r="60" spans="2:19" ht="25.5" customHeight="1" thickTop="1" thickBot="1" x14ac:dyDescent="0.25">
      <c r="B60" s="143" t="s">
        <v>112</v>
      </c>
      <c r="C60" s="152" t="s">
        <v>113</v>
      </c>
      <c r="D60" s="144" t="s">
        <v>114</v>
      </c>
      <c r="E60" s="146" t="s">
        <v>115</v>
      </c>
      <c r="F60" s="147">
        <v>0.95</v>
      </c>
      <c r="G60" s="147">
        <v>0.8</v>
      </c>
      <c r="H60" s="140" t="s">
        <v>116</v>
      </c>
      <c r="I60" s="140" t="s">
        <v>117</v>
      </c>
      <c r="J60" s="140" t="s">
        <v>118</v>
      </c>
      <c r="K60" s="148">
        <f>(G60*5%)/100%</f>
        <v>4.0000000000000008E-2</v>
      </c>
      <c r="L60" s="149">
        <f>(G60*125%)/100%</f>
        <v>1</v>
      </c>
      <c r="M60" s="274">
        <v>1</v>
      </c>
      <c r="N60" s="275"/>
      <c r="O60" s="181"/>
      <c r="P60" s="140" t="s">
        <v>44</v>
      </c>
      <c r="Q60" s="141">
        <f>+O60/G60</f>
        <v>0</v>
      </c>
      <c r="R60" s="151"/>
      <c r="S60" s="113">
        <f>+(O60-G60)/G60</f>
        <v>-1</v>
      </c>
    </row>
    <row r="61" spans="2:19" s="11" customFormat="1" ht="17.25" customHeight="1" thickTop="1" thickBot="1" x14ac:dyDescent="0.25">
      <c r="B61" s="267" t="s">
        <v>119</v>
      </c>
      <c r="C61" s="268"/>
      <c r="D61" s="268"/>
      <c r="E61" s="268"/>
      <c r="F61" s="268"/>
      <c r="G61" s="268"/>
      <c r="H61" s="268"/>
      <c r="I61" s="268"/>
      <c r="J61" s="268"/>
      <c r="K61" s="268"/>
      <c r="L61" s="268"/>
      <c r="M61" s="268"/>
      <c r="N61" s="268"/>
      <c r="O61" s="268"/>
      <c r="P61" s="268"/>
      <c r="Q61" s="268"/>
      <c r="R61" s="269"/>
      <c r="S61" s="176">
        <f>M60*Q60</f>
        <v>0</v>
      </c>
    </row>
    <row r="62" spans="2:19" ht="22.5" customHeight="1" thickTop="1" thickBot="1" x14ac:dyDescent="0.25">
      <c r="B62" s="272" t="s">
        <v>120</v>
      </c>
      <c r="C62" s="273"/>
      <c r="D62" s="273"/>
      <c r="E62" s="273"/>
      <c r="F62" s="273"/>
      <c r="G62" s="273"/>
      <c r="H62" s="273"/>
      <c r="I62" s="273"/>
      <c r="J62" s="273"/>
      <c r="K62" s="273"/>
      <c r="L62" s="273"/>
      <c r="M62" s="273"/>
      <c r="N62" s="273"/>
      <c r="O62" s="273"/>
      <c r="P62" s="273"/>
      <c r="Q62" s="273"/>
      <c r="R62" s="124" t="s">
        <v>21</v>
      </c>
      <c r="S62" s="125">
        <v>0.35</v>
      </c>
    </row>
    <row r="63" spans="2:19" ht="27.75" customHeight="1" thickTop="1" thickBot="1" x14ac:dyDescent="0.25">
      <c r="B63" s="276" t="s">
        <v>22</v>
      </c>
      <c r="C63" s="276"/>
      <c r="D63" s="87" t="s">
        <v>23</v>
      </c>
      <c r="E63" s="56" t="s">
        <v>24</v>
      </c>
      <c r="F63" s="56" t="s">
        <v>25</v>
      </c>
      <c r="G63" s="87" t="s">
        <v>26</v>
      </c>
      <c r="H63" s="87" t="s">
        <v>27</v>
      </c>
      <c r="I63" s="87" t="s">
        <v>28</v>
      </c>
      <c r="J63" s="87" t="s">
        <v>29</v>
      </c>
      <c r="K63" s="87" t="s">
        <v>30</v>
      </c>
      <c r="L63" s="87" t="s">
        <v>31</v>
      </c>
      <c r="M63" s="277" t="s">
        <v>32</v>
      </c>
      <c r="N63" s="278"/>
      <c r="O63" s="87" t="s">
        <v>33</v>
      </c>
      <c r="P63" s="87" t="s">
        <v>34</v>
      </c>
      <c r="Q63" s="87" t="s">
        <v>35</v>
      </c>
      <c r="R63" s="87" t="s">
        <v>36</v>
      </c>
      <c r="S63" s="87" t="s">
        <v>37</v>
      </c>
    </row>
    <row r="64" spans="2:19" s="11" customFormat="1" ht="24.75" customHeight="1" x14ac:dyDescent="0.2">
      <c r="B64" s="143" t="s">
        <v>121</v>
      </c>
      <c r="C64" s="144" t="s">
        <v>122</v>
      </c>
      <c r="D64" s="144" t="s">
        <v>114</v>
      </c>
      <c r="E64" s="150">
        <v>0.94</v>
      </c>
      <c r="F64" s="150">
        <v>0.93</v>
      </c>
      <c r="G64" s="148">
        <v>0.8</v>
      </c>
      <c r="H64" s="146" t="s">
        <v>90</v>
      </c>
      <c r="I64" s="146" t="s">
        <v>123</v>
      </c>
      <c r="J64" s="146" t="s">
        <v>124</v>
      </c>
      <c r="K64" s="148">
        <f>(G64*5%)/100%</f>
        <v>4.0000000000000008E-2</v>
      </c>
      <c r="L64" s="149">
        <f>(G64*125%)/100%</f>
        <v>1</v>
      </c>
      <c r="M64" s="274">
        <v>1</v>
      </c>
      <c r="N64" s="275"/>
      <c r="O64" s="182"/>
      <c r="P64" s="140" t="s">
        <v>54</v>
      </c>
      <c r="Q64" s="141">
        <f>+O64/G64</f>
        <v>0</v>
      </c>
      <c r="R64" s="142"/>
      <c r="S64" s="113">
        <f>+(O64-G64)/G64</f>
        <v>-1</v>
      </c>
    </row>
    <row r="65" spans="2:19" ht="18.75" customHeight="1" thickTop="1" thickBot="1" x14ac:dyDescent="0.25">
      <c r="B65" s="267" t="s">
        <v>125</v>
      </c>
      <c r="C65" s="268"/>
      <c r="D65" s="268"/>
      <c r="E65" s="268"/>
      <c r="F65" s="268"/>
      <c r="G65" s="268"/>
      <c r="H65" s="268"/>
      <c r="I65" s="268"/>
      <c r="J65" s="268"/>
      <c r="K65" s="268"/>
      <c r="L65" s="268"/>
      <c r="M65" s="268"/>
      <c r="N65" s="268"/>
      <c r="O65" s="268"/>
      <c r="P65" s="268"/>
      <c r="Q65" s="268"/>
      <c r="R65" s="269"/>
      <c r="S65" s="176">
        <f>M64*Q64</f>
        <v>0</v>
      </c>
    </row>
    <row r="66" spans="2:19" ht="26.25" customHeight="1" thickTop="1" thickBot="1" x14ac:dyDescent="0.25">
      <c r="B66" s="272" t="s">
        <v>126</v>
      </c>
      <c r="C66" s="273"/>
      <c r="D66" s="273"/>
      <c r="E66" s="273"/>
      <c r="F66" s="273"/>
      <c r="G66" s="273"/>
      <c r="H66" s="273"/>
      <c r="I66" s="273"/>
      <c r="J66" s="273"/>
      <c r="K66" s="273"/>
      <c r="L66" s="273"/>
      <c r="M66" s="273"/>
      <c r="N66" s="273"/>
      <c r="O66" s="273"/>
      <c r="P66" s="273"/>
      <c r="Q66" s="273"/>
      <c r="R66" s="124" t="s">
        <v>21</v>
      </c>
      <c r="S66" s="125">
        <v>0.35</v>
      </c>
    </row>
    <row r="67" spans="2:19" ht="24" thickTop="1" thickBot="1" x14ac:dyDescent="0.25">
      <c r="B67" s="276" t="s">
        <v>22</v>
      </c>
      <c r="C67" s="276"/>
      <c r="D67" s="87" t="s">
        <v>23</v>
      </c>
      <c r="E67" s="56" t="s">
        <v>24</v>
      </c>
      <c r="F67" s="56" t="s">
        <v>25</v>
      </c>
      <c r="G67" s="87" t="s">
        <v>26</v>
      </c>
      <c r="H67" s="87" t="s">
        <v>27</v>
      </c>
      <c r="I67" s="87" t="s">
        <v>28</v>
      </c>
      <c r="J67" s="87" t="s">
        <v>29</v>
      </c>
      <c r="K67" s="87" t="s">
        <v>30</v>
      </c>
      <c r="L67" s="87" t="s">
        <v>31</v>
      </c>
      <c r="M67" s="277" t="s">
        <v>32</v>
      </c>
      <c r="N67" s="278"/>
      <c r="O67" s="87" t="s">
        <v>33</v>
      </c>
      <c r="P67" s="87" t="s">
        <v>34</v>
      </c>
      <c r="Q67" s="87" t="s">
        <v>35</v>
      </c>
      <c r="R67" s="87" t="s">
        <v>36</v>
      </c>
      <c r="S67" s="87" t="s">
        <v>37</v>
      </c>
    </row>
    <row r="68" spans="2:19" ht="27.75" customHeight="1" thickTop="1" thickBot="1" x14ac:dyDescent="0.25">
      <c r="B68" s="143" t="s">
        <v>127</v>
      </c>
      <c r="C68" s="144" t="s">
        <v>128</v>
      </c>
      <c r="D68" s="145" t="s">
        <v>129</v>
      </c>
      <c r="E68" s="146" t="s">
        <v>130</v>
      </c>
      <c r="F68" s="146" t="s">
        <v>318</v>
      </c>
      <c r="G68" s="147">
        <v>0.5</v>
      </c>
      <c r="H68" s="140" t="s">
        <v>131</v>
      </c>
      <c r="I68" s="140" t="s">
        <v>132</v>
      </c>
      <c r="J68" s="140" t="s">
        <v>133</v>
      </c>
      <c r="K68" s="148">
        <f>(G68*5%)/100%</f>
        <v>2.5000000000000001E-2</v>
      </c>
      <c r="L68" s="149">
        <f>(G68*125%)/100%</f>
        <v>0.625</v>
      </c>
      <c r="M68" s="274">
        <v>1</v>
      </c>
      <c r="N68" s="275"/>
      <c r="O68" s="183"/>
      <c r="P68" s="140" t="s">
        <v>134</v>
      </c>
      <c r="Q68" s="141">
        <f>+O68/G68</f>
        <v>0</v>
      </c>
      <c r="R68" s="142"/>
      <c r="S68" s="113">
        <f>+(O68-G68)/G68</f>
        <v>-1</v>
      </c>
    </row>
    <row r="69" spans="2:19" ht="18.75" customHeight="1" thickTop="1" thickBot="1" x14ac:dyDescent="0.25">
      <c r="B69" s="267" t="s">
        <v>135</v>
      </c>
      <c r="C69" s="268"/>
      <c r="D69" s="268"/>
      <c r="E69" s="268"/>
      <c r="F69" s="268"/>
      <c r="G69" s="268"/>
      <c r="H69" s="268"/>
      <c r="I69" s="268"/>
      <c r="J69" s="268"/>
      <c r="K69" s="268"/>
      <c r="L69" s="268"/>
      <c r="M69" s="268"/>
      <c r="N69" s="268"/>
      <c r="O69" s="268"/>
      <c r="P69" s="268"/>
      <c r="Q69" s="268"/>
      <c r="R69" s="269"/>
      <c r="S69" s="176">
        <f>M68*Q68</f>
        <v>0</v>
      </c>
    </row>
    <row r="70" spans="2:19" ht="6.75" customHeight="1" thickTop="1" thickBot="1" x14ac:dyDescent="0.25">
      <c r="C70" s="9"/>
      <c r="D70" s="9"/>
      <c r="E70" s="8"/>
      <c r="F70" s="8"/>
      <c r="G70" s="8"/>
      <c r="H70" s="8"/>
      <c r="I70" s="8"/>
      <c r="J70" s="8"/>
      <c r="K70" s="8"/>
      <c r="L70" s="8"/>
      <c r="M70" s="6"/>
      <c r="N70" s="8"/>
      <c r="O70" s="8"/>
      <c r="P70" s="8"/>
      <c r="Q70" s="8"/>
      <c r="R70" s="8"/>
    </row>
    <row r="71" spans="2:19" ht="15" customHeight="1" thickTop="1" thickBot="1" x14ac:dyDescent="0.25">
      <c r="B71" s="189" t="s">
        <v>136</v>
      </c>
      <c r="C71" s="190"/>
      <c r="D71" s="190"/>
      <c r="E71" s="190"/>
      <c r="F71" s="190"/>
      <c r="G71" s="190"/>
      <c r="H71" s="190"/>
      <c r="I71" s="190"/>
      <c r="J71" s="190"/>
      <c r="K71" s="190"/>
      <c r="L71" s="190"/>
      <c r="M71" s="190"/>
      <c r="N71" s="190"/>
      <c r="O71" s="190"/>
      <c r="P71" s="190"/>
      <c r="Q71" s="190"/>
      <c r="R71" s="190"/>
      <c r="S71" s="191"/>
    </row>
    <row r="72" spans="2:19" ht="16.5" customHeight="1" thickTop="1" thickBot="1" x14ac:dyDescent="0.25">
      <c r="B72" s="286"/>
      <c r="C72" s="286"/>
      <c r="D72" s="96"/>
      <c r="I72" s="114" t="s">
        <v>137</v>
      </c>
      <c r="J72" s="114" t="s">
        <v>138</v>
      </c>
      <c r="K72" s="114" t="s">
        <v>139</v>
      </c>
      <c r="L72" s="114" t="s">
        <v>140</v>
      </c>
      <c r="M72" s="114" t="s">
        <v>141</v>
      </c>
      <c r="N72" s="114" t="s">
        <v>142</v>
      </c>
      <c r="O72" s="114" t="s">
        <v>143</v>
      </c>
      <c r="P72" s="114" t="s">
        <v>144</v>
      </c>
      <c r="Q72" s="114" t="s">
        <v>145</v>
      </c>
      <c r="R72" s="114" t="s">
        <v>146</v>
      </c>
      <c r="S72" s="114" t="s">
        <v>147</v>
      </c>
    </row>
    <row r="73" spans="2:19" ht="15" customHeight="1" thickTop="1" thickBot="1" x14ac:dyDescent="0.25">
      <c r="B73" s="252" t="s">
        <v>148</v>
      </c>
      <c r="C73" s="253"/>
      <c r="D73" s="253"/>
      <c r="E73" s="253"/>
      <c r="F73" s="253"/>
      <c r="G73" s="253"/>
      <c r="H73" s="254"/>
      <c r="I73" s="135" t="s">
        <v>149</v>
      </c>
      <c r="J73" s="135"/>
      <c r="K73" s="135"/>
      <c r="L73" s="135"/>
      <c r="M73" s="135"/>
      <c r="N73" s="135"/>
      <c r="O73" s="135" t="s">
        <v>149</v>
      </c>
      <c r="P73" s="135" t="s">
        <v>149</v>
      </c>
      <c r="Q73" s="135" t="s">
        <v>149</v>
      </c>
      <c r="R73" s="135"/>
      <c r="S73" s="135"/>
    </row>
    <row r="74" spans="2:19" ht="3.75" customHeight="1" thickTop="1" thickBot="1" x14ac:dyDescent="0.25">
      <c r="B74" s="136"/>
      <c r="C74" s="137"/>
      <c r="D74" s="137"/>
      <c r="E74" s="138"/>
      <c r="F74" s="138"/>
      <c r="G74" s="138"/>
      <c r="H74" s="138"/>
      <c r="I74" s="135"/>
      <c r="J74" s="135"/>
      <c r="K74" s="135"/>
      <c r="L74" s="135"/>
      <c r="M74" s="135"/>
      <c r="N74" s="135"/>
      <c r="O74" s="135"/>
      <c r="P74" s="135"/>
      <c r="Q74" s="135"/>
      <c r="R74" s="135"/>
      <c r="S74" s="135"/>
    </row>
    <row r="75" spans="2:19" ht="15" customHeight="1" thickTop="1" thickBot="1" x14ac:dyDescent="0.25">
      <c r="B75" s="252" t="s">
        <v>150</v>
      </c>
      <c r="C75" s="253"/>
      <c r="D75" s="253"/>
      <c r="E75" s="253"/>
      <c r="F75" s="253"/>
      <c r="G75" s="253"/>
      <c r="H75" s="254"/>
      <c r="I75" s="135" t="s">
        <v>149</v>
      </c>
      <c r="J75" s="135"/>
      <c r="K75" s="135"/>
      <c r="L75" s="139" t="s">
        <v>149</v>
      </c>
      <c r="M75" s="139" t="s">
        <v>149</v>
      </c>
      <c r="N75" s="139" t="s">
        <v>149</v>
      </c>
      <c r="O75" s="135"/>
      <c r="P75" s="135"/>
      <c r="Q75" s="135" t="s">
        <v>149</v>
      </c>
      <c r="R75" s="135"/>
      <c r="S75" s="135"/>
    </row>
    <row r="76" spans="2:19" ht="3.75" customHeight="1" thickTop="1" thickBot="1" x14ac:dyDescent="0.25">
      <c r="B76" s="136"/>
      <c r="C76" s="137"/>
      <c r="D76" s="137"/>
      <c r="E76" s="138"/>
      <c r="F76" s="138"/>
      <c r="G76" s="138"/>
      <c r="H76" s="138"/>
      <c r="I76" s="135"/>
      <c r="J76" s="135"/>
      <c r="K76" s="135"/>
      <c r="L76" s="135"/>
      <c r="M76" s="135"/>
      <c r="N76" s="135"/>
      <c r="O76" s="135"/>
      <c r="P76" s="135"/>
      <c r="Q76" s="135"/>
      <c r="R76" s="135"/>
      <c r="S76" s="135"/>
    </row>
    <row r="77" spans="2:19" ht="15" customHeight="1" thickTop="1" thickBot="1" x14ac:dyDescent="0.25">
      <c r="B77" s="252" t="s">
        <v>151</v>
      </c>
      <c r="C77" s="253"/>
      <c r="D77" s="253"/>
      <c r="E77" s="253"/>
      <c r="F77" s="253"/>
      <c r="G77" s="253"/>
      <c r="H77" s="254"/>
      <c r="I77" s="135"/>
      <c r="J77" s="135" t="s">
        <v>149</v>
      </c>
      <c r="K77" s="135" t="s">
        <v>149</v>
      </c>
      <c r="L77" s="135"/>
      <c r="M77" s="135" t="s">
        <v>149</v>
      </c>
      <c r="N77" s="135" t="s">
        <v>149</v>
      </c>
      <c r="O77" s="135" t="s">
        <v>149</v>
      </c>
      <c r="P77" s="135" t="s">
        <v>149</v>
      </c>
      <c r="Q77" s="135"/>
      <c r="R77" s="135" t="s">
        <v>149</v>
      </c>
      <c r="S77" s="135"/>
    </row>
    <row r="78" spans="2:19" ht="3.75" customHeight="1" thickTop="1" thickBot="1" x14ac:dyDescent="0.25">
      <c r="B78" s="136"/>
      <c r="C78" s="137"/>
      <c r="D78" s="137"/>
      <c r="E78" s="138"/>
      <c r="F78" s="138"/>
      <c r="G78" s="138"/>
      <c r="H78" s="138"/>
      <c r="I78" s="135"/>
      <c r="J78" s="135"/>
      <c r="K78" s="135"/>
      <c r="L78" s="135"/>
      <c r="M78" s="135"/>
      <c r="N78" s="135"/>
      <c r="O78" s="135"/>
      <c r="P78" s="135"/>
      <c r="Q78" s="135"/>
      <c r="R78" s="135"/>
      <c r="S78" s="135"/>
    </row>
    <row r="79" spans="2:19" ht="15" customHeight="1" thickTop="1" thickBot="1" x14ac:dyDescent="0.25">
      <c r="B79" s="252" t="s">
        <v>152</v>
      </c>
      <c r="C79" s="253"/>
      <c r="D79" s="253"/>
      <c r="E79" s="253"/>
      <c r="F79" s="253"/>
      <c r="G79" s="253"/>
      <c r="H79" s="254"/>
      <c r="I79" s="135" t="s">
        <v>149</v>
      </c>
      <c r="J79" s="135"/>
      <c r="K79" s="135"/>
      <c r="L79" s="135" t="s">
        <v>149</v>
      </c>
      <c r="M79" s="135" t="s">
        <v>149</v>
      </c>
      <c r="N79" s="135"/>
      <c r="O79" s="135"/>
      <c r="P79" s="135"/>
      <c r="Q79" s="135"/>
      <c r="R79" s="135"/>
      <c r="S79" s="135"/>
    </row>
    <row r="80" spans="2:19" ht="3.75" customHeight="1" thickTop="1" thickBot="1" x14ac:dyDescent="0.25">
      <c r="B80" s="136"/>
      <c r="C80" s="137"/>
      <c r="D80" s="137"/>
      <c r="E80" s="138"/>
      <c r="F80" s="138"/>
      <c r="G80" s="138"/>
      <c r="H80" s="138"/>
      <c r="I80" s="135"/>
      <c r="J80" s="135"/>
      <c r="K80" s="135"/>
      <c r="L80" s="135"/>
      <c r="M80" s="135"/>
      <c r="N80" s="135"/>
      <c r="O80" s="135"/>
      <c r="P80" s="135"/>
      <c r="Q80" s="135"/>
      <c r="R80" s="135"/>
      <c r="S80" s="135"/>
    </row>
    <row r="81" spans="2:23" ht="13.5" customHeight="1" thickTop="1" thickBot="1" x14ac:dyDescent="0.25">
      <c r="B81" s="252" t="s">
        <v>153</v>
      </c>
      <c r="C81" s="253"/>
      <c r="D81" s="253"/>
      <c r="E81" s="253"/>
      <c r="F81" s="253"/>
      <c r="G81" s="253"/>
      <c r="H81" s="254"/>
      <c r="I81" s="135"/>
      <c r="J81" s="135" t="s">
        <v>149</v>
      </c>
      <c r="K81" s="135" t="s">
        <v>149</v>
      </c>
      <c r="L81" s="135"/>
      <c r="M81" s="135"/>
      <c r="N81" s="135" t="s">
        <v>149</v>
      </c>
      <c r="O81" s="135" t="s">
        <v>149</v>
      </c>
      <c r="P81" s="135" t="s">
        <v>149</v>
      </c>
      <c r="Q81" s="135"/>
      <c r="R81" s="135"/>
      <c r="S81" s="135" t="s">
        <v>149</v>
      </c>
    </row>
    <row r="82" spans="2:23" ht="13.5" customHeight="1" thickTop="1" thickBot="1" x14ac:dyDescent="0.25">
      <c r="C82" s="9"/>
      <c r="D82" s="9"/>
      <c r="E82" s="8"/>
      <c r="F82" s="8"/>
      <c r="G82" s="8"/>
      <c r="H82" s="8"/>
      <c r="I82" s="8"/>
      <c r="J82" s="8"/>
      <c r="K82" s="8"/>
      <c r="L82" s="8"/>
      <c r="M82" s="6"/>
      <c r="N82" s="8"/>
      <c r="O82" s="8"/>
      <c r="P82" s="8"/>
      <c r="Q82" s="8"/>
      <c r="R82" s="8"/>
    </row>
    <row r="83" spans="2:23" ht="15" customHeight="1" thickTop="1" thickBot="1" x14ac:dyDescent="0.25">
      <c r="B83" s="232" t="s">
        <v>154</v>
      </c>
      <c r="C83" s="233"/>
      <c r="D83" s="233"/>
      <c r="E83" s="233"/>
      <c r="F83" s="233"/>
      <c r="G83" s="233"/>
      <c r="H83" s="233"/>
      <c r="I83" s="233"/>
      <c r="J83" s="233"/>
      <c r="K83" s="233"/>
      <c r="L83" s="233"/>
      <c r="M83" s="233"/>
      <c r="N83" s="233"/>
      <c r="O83" s="233"/>
      <c r="P83" s="233"/>
      <c r="Q83" s="233"/>
      <c r="R83" s="233"/>
      <c r="S83" s="234"/>
    </row>
    <row r="84" spans="2:23" ht="10.5" customHeight="1" thickTop="1" thickBot="1" x14ac:dyDescent="0.25">
      <c r="B84" s="270" t="s">
        <v>155</v>
      </c>
      <c r="C84" s="271"/>
      <c r="D84" s="271"/>
      <c r="E84" s="271"/>
      <c r="F84" s="271"/>
      <c r="G84" s="271"/>
      <c r="H84" s="271"/>
      <c r="I84" s="271"/>
      <c r="J84" s="271"/>
      <c r="K84" s="271"/>
      <c r="L84" s="271"/>
      <c r="M84" s="271"/>
      <c r="N84" s="271"/>
      <c r="O84" s="271"/>
      <c r="P84" s="271"/>
      <c r="Q84" s="271"/>
      <c r="R84" s="271"/>
      <c r="S84" s="271"/>
    </row>
    <row r="85" spans="2:23" ht="15" customHeight="1" thickTop="1" thickBot="1" x14ac:dyDescent="0.25">
      <c r="B85" s="189" t="s">
        <v>156</v>
      </c>
      <c r="C85" s="190"/>
      <c r="D85" s="190"/>
      <c r="E85" s="190"/>
      <c r="F85" s="190"/>
      <c r="G85" s="190"/>
      <c r="H85" s="190"/>
      <c r="I85" s="190"/>
      <c r="J85" s="190"/>
      <c r="K85" s="190"/>
      <c r="L85" s="190"/>
      <c r="M85" s="190"/>
      <c r="N85" s="190"/>
      <c r="O85" s="190"/>
      <c r="P85" s="190"/>
      <c r="Q85" s="190"/>
      <c r="R85" s="190"/>
      <c r="S85" s="191"/>
    </row>
    <row r="86" spans="2:23" ht="17.25" customHeight="1" thickTop="1" thickBot="1" x14ac:dyDescent="0.25">
      <c r="B86" s="284"/>
      <c r="C86" s="285"/>
      <c r="D86" s="285"/>
      <c r="E86" s="285"/>
      <c r="F86" s="285"/>
      <c r="G86" s="285"/>
      <c r="H86" s="285"/>
      <c r="I86" s="285"/>
      <c r="J86" s="285"/>
      <c r="K86" s="285"/>
      <c r="L86" s="285"/>
      <c r="M86" s="285"/>
      <c r="N86" s="285"/>
      <c r="O86" s="285"/>
      <c r="P86" s="285"/>
      <c r="Q86" s="285"/>
      <c r="R86" s="285"/>
      <c r="S86" s="285"/>
    </row>
    <row r="87" spans="2:23" ht="15" customHeight="1" thickTop="1" thickBot="1" x14ac:dyDescent="0.25">
      <c r="B87" s="189" t="s">
        <v>157</v>
      </c>
      <c r="C87" s="190"/>
      <c r="D87" s="190"/>
      <c r="E87" s="190"/>
      <c r="F87" s="190"/>
      <c r="G87" s="190"/>
      <c r="H87" s="190"/>
      <c r="I87" s="190"/>
      <c r="J87" s="190"/>
      <c r="K87" s="190"/>
      <c r="L87" s="190"/>
      <c r="M87" s="190"/>
      <c r="N87" s="190"/>
      <c r="O87" s="190"/>
      <c r="P87" s="190"/>
      <c r="Q87" s="190"/>
      <c r="R87" s="190"/>
      <c r="S87" s="191"/>
    </row>
    <row r="88" spans="2:23" ht="16.5" customHeight="1" thickTop="1" x14ac:dyDescent="0.2">
      <c r="B88" s="281" t="s">
        <v>158</v>
      </c>
      <c r="C88" s="282"/>
      <c r="D88" s="282"/>
      <c r="E88" s="282"/>
      <c r="F88" s="282"/>
      <c r="G88" s="282"/>
      <c r="H88" s="282"/>
      <c r="I88" s="282"/>
      <c r="J88" s="282"/>
      <c r="K88" s="282"/>
      <c r="L88" s="282"/>
      <c r="M88" s="282"/>
      <c r="N88" s="282"/>
      <c r="O88" s="282"/>
      <c r="P88" s="282"/>
      <c r="Q88" s="282"/>
      <c r="R88" s="283"/>
    </row>
    <row r="89" spans="2:23" ht="12.75" customHeight="1" thickBot="1" x14ac:dyDescent="0.25">
      <c r="B89" s="2"/>
      <c r="C89" s="50" t="s">
        <v>159</v>
      </c>
      <c r="D89" s="77"/>
      <c r="E89" s="51">
        <f>S21</f>
        <v>0.4</v>
      </c>
      <c r="F89" s="35"/>
      <c r="G89" s="209" t="s">
        <v>160</v>
      </c>
      <c r="H89" s="209"/>
      <c r="I89" s="209"/>
      <c r="J89" s="209"/>
      <c r="K89" s="209"/>
      <c r="L89" s="82"/>
      <c r="M89" s="83">
        <f>S35</f>
        <v>0.3</v>
      </c>
      <c r="N89" s="36"/>
      <c r="O89" s="36"/>
      <c r="P89" s="75"/>
      <c r="Q89" s="256" t="s">
        <v>161</v>
      </c>
      <c r="R89" s="256"/>
      <c r="S89" s="37">
        <f>S57</f>
        <v>0.3</v>
      </c>
      <c r="T89" s="38"/>
    </row>
    <row r="90" spans="2:23" ht="18" customHeight="1" thickTop="1" thickBot="1" x14ac:dyDescent="0.25">
      <c r="B90" s="2"/>
      <c r="C90" s="166"/>
      <c r="D90" s="167"/>
      <c r="E90" s="165">
        <f>(S25+S29+S33)*S21/3</f>
        <v>0</v>
      </c>
      <c r="F90" s="32"/>
      <c r="I90" s="264"/>
      <c r="J90" s="264"/>
      <c r="K90" s="264"/>
      <c r="L90" s="264"/>
      <c r="M90" s="165">
        <f>(S39+S43+S47+S51+S55)*S35/5</f>
        <v>0</v>
      </c>
      <c r="N90" s="36"/>
      <c r="O90" s="36"/>
      <c r="P90" s="41"/>
      <c r="Q90" s="257"/>
      <c r="R90" s="257"/>
      <c r="S90" s="165">
        <f>(S61+S65+S69)*S57/3</f>
        <v>0</v>
      </c>
      <c r="W90" s="74"/>
    </row>
    <row r="91" spans="2:23" ht="5.25" customHeight="1" thickTop="1" thickBot="1" x14ac:dyDescent="0.25">
      <c r="B91" s="216"/>
      <c r="C91" s="217"/>
      <c r="D91" s="217"/>
      <c r="E91" s="217"/>
      <c r="F91" s="218"/>
      <c r="G91" s="217"/>
      <c r="H91" s="217"/>
      <c r="I91" s="217"/>
      <c r="J91" s="217"/>
      <c r="K91" s="217"/>
      <c r="L91" s="217"/>
      <c r="M91" s="217"/>
      <c r="N91" s="217"/>
      <c r="O91" s="218"/>
      <c r="P91" s="217"/>
      <c r="Q91" s="217"/>
      <c r="R91" s="219"/>
    </row>
    <row r="92" spans="2:23" ht="11.25" customHeight="1" thickTop="1" thickBot="1" x14ac:dyDescent="0.25">
      <c r="B92" s="200" t="s">
        <v>162</v>
      </c>
      <c r="C92" s="201"/>
      <c r="D92" s="201"/>
      <c r="E92" s="201"/>
      <c r="F92" s="201"/>
      <c r="G92" s="201"/>
      <c r="H92" s="201"/>
      <c r="I92" s="201"/>
      <c r="J92" s="201"/>
      <c r="K92" s="201"/>
      <c r="L92" s="201"/>
      <c r="M92" s="201"/>
      <c r="N92" s="201"/>
      <c r="O92" s="201"/>
      <c r="P92" s="201"/>
      <c r="Q92" s="201"/>
      <c r="R92" s="201"/>
      <c r="S92" s="255"/>
    </row>
    <row r="93" spans="2:23" ht="12.75" customHeight="1" thickTop="1" thickBot="1" x14ac:dyDescent="0.25">
      <c r="B93" s="2"/>
      <c r="C93" s="211" t="s">
        <v>163</v>
      </c>
      <c r="D93" s="211"/>
      <c r="E93" s="211"/>
      <c r="F93" s="2"/>
      <c r="G93" s="211" t="s">
        <v>164</v>
      </c>
      <c r="H93" s="211"/>
      <c r="I93" s="211"/>
      <c r="J93" s="211"/>
      <c r="K93" s="211"/>
      <c r="L93" s="211"/>
      <c r="M93" s="211"/>
      <c r="N93" s="2"/>
      <c r="O93" s="43"/>
      <c r="P93" s="43"/>
      <c r="Q93" s="211" t="s">
        <v>165</v>
      </c>
      <c r="R93" s="211"/>
      <c r="S93" s="211"/>
    </row>
    <row r="94" spans="2:23" ht="20.25" customHeight="1" thickTop="1" thickBot="1" x14ac:dyDescent="0.25">
      <c r="B94" s="40"/>
      <c r="C94" s="204">
        <f>(C90*E89)+(I90*M89)+(Q90*S89)</f>
        <v>0</v>
      </c>
      <c r="D94" s="205"/>
      <c r="E94" s="206"/>
      <c r="F94" s="41"/>
      <c r="G94" s="220"/>
      <c r="H94" s="221"/>
      <c r="I94" s="221"/>
      <c r="J94" s="221"/>
      <c r="K94" s="221"/>
      <c r="L94" s="221"/>
      <c r="M94" s="221"/>
      <c r="N94" s="222"/>
      <c r="O94" s="42"/>
      <c r="P94" s="41"/>
      <c r="Q94" s="220"/>
      <c r="R94" s="221"/>
      <c r="S94" s="222"/>
    </row>
    <row r="95" spans="2:23" ht="14.25" thickTop="1" thickBot="1" x14ac:dyDescent="0.25"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</row>
    <row r="96" spans="2:23" ht="15" customHeight="1" thickTop="1" thickBot="1" x14ac:dyDescent="0.25">
      <c r="B96" s="200" t="s">
        <v>166</v>
      </c>
      <c r="C96" s="201"/>
      <c r="D96" s="201"/>
      <c r="E96" s="201"/>
      <c r="F96" s="201"/>
      <c r="G96" s="201"/>
      <c r="H96" s="201"/>
      <c r="I96" s="195" t="s">
        <v>167</v>
      </c>
      <c r="J96" s="195"/>
      <c r="K96" s="195"/>
      <c r="L96" s="195"/>
      <c r="M96" s="195"/>
      <c r="N96" s="195"/>
      <c r="O96" s="195"/>
      <c r="P96" s="195"/>
      <c r="Q96" s="195"/>
      <c r="R96" s="195"/>
      <c r="S96" s="196"/>
    </row>
    <row r="97" spans="2:19" ht="12.75" customHeight="1" thickTop="1" thickBot="1" x14ac:dyDescent="0.25">
      <c r="B97" s="199" t="s">
        <v>168</v>
      </c>
      <c r="C97" s="199"/>
      <c r="D97" s="199"/>
      <c r="E97" s="262" t="s">
        <v>169</v>
      </c>
      <c r="F97" s="262" t="s">
        <v>170</v>
      </c>
      <c r="G97" s="79"/>
      <c r="H97" s="79"/>
      <c r="I97" s="194" t="s">
        <v>168</v>
      </c>
      <c r="J97" s="194"/>
      <c r="K97" s="86"/>
      <c r="L97" s="210" t="s">
        <v>171</v>
      </c>
      <c r="M97" s="210"/>
      <c r="N97" s="105" t="s">
        <v>172</v>
      </c>
      <c r="O97" s="194" t="s">
        <v>173</v>
      </c>
      <c r="P97" s="194"/>
      <c r="Q97" s="105" t="s">
        <v>174</v>
      </c>
      <c r="R97" s="214"/>
      <c r="S97" s="7"/>
    </row>
    <row r="98" spans="2:19" ht="12.75" customHeight="1" thickTop="1" thickBot="1" x14ac:dyDescent="0.25">
      <c r="B98" s="80"/>
      <c r="C98" s="84"/>
      <c r="D98" s="85" t="s">
        <v>175</v>
      </c>
      <c r="E98" s="263"/>
      <c r="F98" s="263"/>
      <c r="G98" s="85" t="s">
        <v>37</v>
      </c>
      <c r="H98" s="80"/>
      <c r="I98" s="235" t="s">
        <v>176</v>
      </c>
      <c r="J98" s="235"/>
      <c r="K98" s="236"/>
      <c r="L98" s="197">
        <v>2152277</v>
      </c>
      <c r="M98" s="198"/>
      <c r="N98" s="130"/>
      <c r="O98" s="260"/>
      <c r="P98" s="261"/>
      <c r="Q98" s="130"/>
      <c r="R98" s="215"/>
      <c r="S98" s="92"/>
    </row>
    <row r="99" spans="2:19" ht="17.25" customHeight="1" thickTop="1" thickBot="1" x14ac:dyDescent="0.25">
      <c r="B99" s="10"/>
      <c r="C99" s="126" t="s">
        <v>177</v>
      </c>
      <c r="D99" s="127">
        <v>20</v>
      </c>
      <c r="E99" s="127">
        <v>20</v>
      </c>
      <c r="F99" s="127"/>
      <c r="G99" s="127"/>
      <c r="H99" s="81"/>
      <c r="I99" s="212" t="s">
        <v>178</v>
      </c>
      <c r="J99" s="212"/>
      <c r="K99" s="213"/>
      <c r="L99" s="192">
        <v>1875001</v>
      </c>
      <c r="M99" s="193"/>
      <c r="N99" s="130"/>
      <c r="O99" s="207"/>
      <c r="P99" s="208"/>
      <c r="Q99" s="130"/>
      <c r="R99" s="78"/>
      <c r="S99" s="78"/>
    </row>
    <row r="100" spans="2:19" ht="17.25" customHeight="1" thickTop="1" thickBot="1" x14ac:dyDescent="0.25">
      <c r="B100" s="10"/>
      <c r="C100" s="126" t="s">
        <v>179</v>
      </c>
      <c r="D100" s="127">
        <v>16</v>
      </c>
      <c r="E100" s="127">
        <v>80</v>
      </c>
      <c r="F100" s="127"/>
      <c r="G100" s="127"/>
      <c r="H100" s="81"/>
      <c r="I100" s="212" t="s">
        <v>180</v>
      </c>
      <c r="J100" s="212"/>
      <c r="K100" s="213"/>
      <c r="L100" s="192">
        <v>226853</v>
      </c>
      <c r="M100" s="193"/>
      <c r="N100" s="130"/>
      <c r="O100" s="207"/>
      <c r="P100" s="208"/>
      <c r="Q100" s="130"/>
      <c r="R100" s="78"/>
      <c r="S100" s="78"/>
    </row>
    <row r="101" spans="2:19" ht="17.25" customHeight="1" thickTop="1" thickBot="1" x14ac:dyDescent="0.25">
      <c r="B101" s="10"/>
      <c r="C101" s="126" t="s">
        <v>181</v>
      </c>
      <c r="D101" s="127">
        <v>12</v>
      </c>
      <c r="E101" s="127">
        <v>180</v>
      </c>
      <c r="F101" s="127"/>
      <c r="G101" s="127"/>
      <c r="H101" s="81"/>
      <c r="I101" s="212" t="s">
        <v>182</v>
      </c>
      <c r="J101" s="212"/>
      <c r="K101" s="213"/>
      <c r="L101" s="192">
        <v>43977</v>
      </c>
      <c r="M101" s="193"/>
      <c r="N101" s="130"/>
      <c r="O101" s="207"/>
      <c r="P101" s="208"/>
      <c r="Q101" s="130"/>
      <c r="R101" s="78"/>
      <c r="S101" s="78"/>
    </row>
    <row r="102" spans="2:19" ht="17.25" customHeight="1" thickTop="1" thickBot="1" x14ac:dyDescent="0.25">
      <c r="B102" s="10"/>
      <c r="C102" s="126" t="s">
        <v>183</v>
      </c>
      <c r="D102" s="127">
        <v>9</v>
      </c>
      <c r="E102" s="127">
        <v>9</v>
      </c>
      <c r="F102" s="127"/>
      <c r="G102" s="127"/>
      <c r="H102" s="81"/>
      <c r="I102" s="212" t="s">
        <v>184</v>
      </c>
      <c r="J102" s="212"/>
      <c r="K102" s="213"/>
      <c r="L102" s="131"/>
      <c r="M102" s="174">
        <v>6446</v>
      </c>
      <c r="N102" s="130"/>
      <c r="O102" s="132"/>
      <c r="P102" s="133"/>
      <c r="Q102" s="130"/>
      <c r="R102" s="78"/>
      <c r="S102" s="78"/>
    </row>
    <row r="103" spans="2:19" ht="17.25" customHeight="1" thickTop="1" thickBot="1" x14ac:dyDescent="0.25">
      <c r="B103" s="10"/>
      <c r="C103" s="126" t="s">
        <v>185</v>
      </c>
      <c r="D103" s="127">
        <v>8</v>
      </c>
      <c r="E103" s="127">
        <v>152</v>
      </c>
      <c r="F103" s="127"/>
      <c r="G103" s="127"/>
      <c r="H103" s="81"/>
      <c r="I103" s="235" t="s">
        <v>186</v>
      </c>
      <c r="J103" s="235"/>
      <c r="K103" s="236"/>
      <c r="L103" s="197">
        <v>2156853</v>
      </c>
      <c r="M103" s="198"/>
      <c r="N103" s="134"/>
      <c r="O103" s="202"/>
      <c r="P103" s="203"/>
      <c r="Q103" s="130"/>
      <c r="R103" s="78"/>
      <c r="S103" s="78"/>
    </row>
    <row r="104" spans="2:19" ht="14.25" thickTop="1" thickBot="1" x14ac:dyDescent="0.25">
      <c r="B104" s="10"/>
      <c r="C104" s="126" t="s">
        <v>187</v>
      </c>
      <c r="D104" s="127">
        <v>5</v>
      </c>
      <c r="E104" s="127">
        <v>125</v>
      </c>
      <c r="F104" s="127"/>
      <c r="G104" s="127"/>
      <c r="H104" s="81"/>
      <c r="I104" s="235" t="s">
        <v>188</v>
      </c>
      <c r="J104" s="235"/>
      <c r="K104" s="236"/>
      <c r="L104" s="192">
        <v>0</v>
      </c>
      <c r="M104" s="193"/>
      <c r="N104" s="130"/>
      <c r="O104" s="207"/>
      <c r="P104" s="208"/>
      <c r="Q104" s="130"/>
      <c r="R104" s="78"/>
      <c r="S104" s="78"/>
    </row>
    <row r="105" spans="2:19" ht="14.25" thickTop="1" thickBot="1" x14ac:dyDescent="0.25">
      <c r="B105" s="10"/>
      <c r="C105" s="128"/>
      <c r="D105" s="129">
        <f>SUM(D99:D104)</f>
        <v>70</v>
      </c>
      <c r="E105" s="129">
        <f>SUM(E99:E104)</f>
        <v>566</v>
      </c>
      <c r="F105" s="129"/>
      <c r="G105" s="129"/>
      <c r="H105" s="81"/>
      <c r="I105" s="258" t="s">
        <v>189</v>
      </c>
      <c r="J105" s="258"/>
      <c r="K105" s="259"/>
      <c r="L105" s="197">
        <f>+L103+L98</f>
        <v>4309130</v>
      </c>
      <c r="M105" s="198"/>
      <c r="N105" s="134"/>
      <c r="O105" s="202"/>
      <c r="P105" s="203"/>
      <c r="Q105" s="130"/>
      <c r="R105" s="78"/>
      <c r="S105" s="78"/>
    </row>
    <row r="106" spans="2:19" ht="14.25" hidden="1" thickTop="1" thickBot="1" x14ac:dyDescent="0.25">
      <c r="B106" s="227" t="s">
        <v>190</v>
      </c>
      <c r="C106" s="228"/>
      <c r="D106" s="228"/>
      <c r="E106" s="228"/>
      <c r="F106" s="228"/>
      <c r="G106" s="228"/>
      <c r="H106" s="228"/>
      <c r="I106" s="228"/>
      <c r="J106" s="228"/>
      <c r="K106" s="228"/>
      <c r="L106" s="228"/>
      <c r="M106" s="228"/>
      <c r="N106" s="228"/>
      <c r="O106" s="228"/>
      <c r="P106" s="228"/>
      <c r="Q106" s="228"/>
      <c r="R106" s="228"/>
      <c r="S106" s="229"/>
    </row>
    <row r="107" spans="2:19" ht="13.5" hidden="1" thickTop="1" x14ac:dyDescent="0.2">
      <c r="B107" s="249" t="s">
        <v>191</v>
      </c>
      <c r="C107" s="250"/>
      <c r="D107" s="250"/>
      <c r="E107" s="250"/>
      <c r="F107" s="250"/>
      <c r="G107" s="250"/>
      <c r="H107" s="250"/>
      <c r="I107" s="250"/>
      <c r="J107" s="250"/>
      <c r="K107" s="250"/>
      <c r="L107" s="250"/>
      <c r="M107" s="250"/>
      <c r="N107" s="250"/>
      <c r="O107" s="250"/>
      <c r="P107" s="250"/>
      <c r="Q107" s="250"/>
      <c r="R107" s="251"/>
    </row>
    <row r="108" spans="2:19" hidden="1" x14ac:dyDescent="0.2">
      <c r="B108" s="224" t="s">
        <v>192</v>
      </c>
      <c r="C108" s="225"/>
      <c r="D108" s="225"/>
      <c r="E108" s="225"/>
      <c r="F108" s="225"/>
      <c r="G108" s="225"/>
      <c r="H108" s="225"/>
      <c r="I108" s="225"/>
      <c r="J108" s="225"/>
      <c r="K108" s="225"/>
      <c r="L108" s="225"/>
      <c r="M108" s="225"/>
      <c r="N108" s="225"/>
      <c r="O108" s="225"/>
      <c r="P108" s="225"/>
      <c r="Q108" s="225"/>
      <c r="R108" s="226"/>
    </row>
    <row r="109" spans="2:19" hidden="1" x14ac:dyDescent="0.2">
      <c r="B109" s="224" t="s">
        <v>193</v>
      </c>
      <c r="C109" s="225"/>
      <c r="D109" s="225"/>
      <c r="E109" s="225"/>
      <c r="F109" s="225"/>
      <c r="G109" s="225"/>
      <c r="H109" s="225"/>
      <c r="I109" s="225"/>
      <c r="J109" s="225"/>
      <c r="K109" s="225"/>
      <c r="L109" s="225"/>
      <c r="M109" s="225"/>
      <c r="N109" s="225"/>
      <c r="O109" s="225"/>
      <c r="P109" s="225"/>
      <c r="Q109" s="225"/>
      <c r="R109" s="226"/>
    </row>
    <row r="110" spans="2:19" hidden="1" x14ac:dyDescent="0.2">
      <c r="B110" s="224" t="s">
        <v>194</v>
      </c>
      <c r="C110" s="225"/>
      <c r="D110" s="225"/>
      <c r="E110" s="225"/>
      <c r="F110" s="225"/>
      <c r="G110" s="225"/>
      <c r="H110" s="225"/>
      <c r="I110" s="225"/>
      <c r="J110" s="225"/>
      <c r="K110" s="225"/>
      <c r="L110" s="225"/>
      <c r="M110" s="226"/>
      <c r="N110" s="224"/>
      <c r="O110" s="226"/>
      <c r="P110" s="91"/>
      <c r="Q110" s="57"/>
      <c r="R110" s="57"/>
    </row>
    <row r="111" spans="2:19" hidden="1" x14ac:dyDescent="0.2">
      <c r="B111" s="224" t="s">
        <v>195</v>
      </c>
      <c r="C111" s="225"/>
      <c r="D111" s="225"/>
      <c r="E111" s="225"/>
      <c r="F111" s="225"/>
      <c r="G111" s="225"/>
      <c r="H111" s="225"/>
      <c r="I111" s="225"/>
      <c r="J111" s="225"/>
      <c r="K111" s="225"/>
      <c r="L111" s="225"/>
      <c r="M111" s="226"/>
      <c r="N111" s="58"/>
      <c r="O111" s="58"/>
      <c r="P111" s="58"/>
      <c r="Q111" s="58"/>
      <c r="R111" s="58"/>
    </row>
    <row r="112" spans="2:19" ht="11.25" hidden="1" customHeight="1" thickBot="1" x14ac:dyDescent="0.25">
      <c r="B112" s="224" t="s">
        <v>196</v>
      </c>
      <c r="C112" s="225"/>
      <c r="D112" s="225"/>
      <c r="E112" s="225"/>
      <c r="F112" s="225"/>
      <c r="G112" s="225"/>
      <c r="H112" s="225"/>
      <c r="I112" s="225"/>
      <c r="J112" s="225"/>
      <c r="K112" s="225"/>
      <c r="L112" s="225"/>
      <c r="M112" s="226"/>
      <c r="N112" s="58"/>
      <c r="O112" s="58"/>
      <c r="P112" s="58"/>
      <c r="Q112" s="58"/>
      <c r="R112" s="58"/>
    </row>
    <row r="113" spans="2:19" ht="11.25" customHeight="1" thickTop="1" thickBot="1" x14ac:dyDescent="0.25">
      <c r="B113" s="58"/>
      <c r="C113" s="58"/>
      <c r="D113" s="58"/>
      <c r="E113" s="58"/>
      <c r="F113" s="58"/>
      <c r="G113" s="58"/>
      <c r="H113" s="58"/>
      <c r="I113" s="58"/>
      <c r="J113" s="58"/>
      <c r="K113" s="58"/>
      <c r="L113" s="58"/>
      <c r="M113" s="58"/>
      <c r="N113" s="58"/>
      <c r="O113" s="58"/>
      <c r="P113" s="58"/>
      <c r="Q113" s="58"/>
      <c r="R113" s="58"/>
    </row>
    <row r="114" spans="2:19" ht="15" customHeight="1" thickTop="1" thickBot="1" x14ac:dyDescent="0.25">
      <c r="B114" s="232" t="s">
        <v>190</v>
      </c>
      <c r="C114" s="233"/>
      <c r="D114" s="233"/>
      <c r="E114" s="233"/>
      <c r="F114" s="233"/>
      <c r="G114" s="233"/>
      <c r="H114" s="233"/>
      <c r="I114" s="233"/>
      <c r="J114" s="233"/>
      <c r="K114" s="233"/>
      <c r="L114" s="233"/>
      <c r="M114" s="233"/>
      <c r="N114" s="233"/>
      <c r="O114" s="233"/>
      <c r="P114" s="233"/>
      <c r="Q114" s="233"/>
      <c r="R114" s="233"/>
      <c r="S114" s="234"/>
    </row>
    <row r="115" spans="2:19" ht="14.25" customHeight="1" thickTop="1" thickBot="1" x14ac:dyDescent="0.25">
      <c r="B115" s="237" t="s">
        <v>197</v>
      </c>
      <c r="C115" s="238"/>
      <c r="D115" s="238"/>
      <c r="E115" s="238"/>
      <c r="F115" s="239"/>
      <c r="G115" s="237" t="s">
        <v>198</v>
      </c>
      <c r="H115" s="238"/>
      <c r="I115" s="238"/>
      <c r="J115" s="238"/>
      <c r="K115" s="238"/>
      <c r="L115" s="239"/>
      <c r="M115" s="240" t="s">
        <v>199</v>
      </c>
      <c r="N115" s="241"/>
      <c r="O115" s="241"/>
      <c r="P115" s="241"/>
      <c r="Q115" s="241"/>
      <c r="R115" s="241"/>
      <c r="S115" s="241"/>
    </row>
    <row r="116" spans="2:19" ht="14.25" customHeight="1" thickTop="1" thickBot="1" x14ac:dyDescent="0.25">
      <c r="B116" s="97" t="s">
        <v>200</v>
      </c>
      <c r="C116" s="98" t="s">
        <v>201</v>
      </c>
      <c r="D116" s="99"/>
      <c r="E116" s="99"/>
      <c r="F116" s="100"/>
      <c r="G116" s="242" t="s">
        <v>40</v>
      </c>
      <c r="H116" s="242"/>
      <c r="I116" s="242"/>
      <c r="J116" s="242"/>
      <c r="K116" s="242"/>
      <c r="L116" s="242"/>
      <c r="M116" s="243" t="s">
        <v>202</v>
      </c>
      <c r="N116" s="243"/>
      <c r="O116" s="243"/>
      <c r="P116" s="243"/>
      <c r="Q116" s="243"/>
      <c r="R116" s="243"/>
      <c r="S116" s="243"/>
    </row>
    <row r="117" spans="2:19" ht="13.5" thickTop="1" x14ac:dyDescent="0.2">
      <c r="B117" s="187" t="s">
        <v>203</v>
      </c>
      <c r="C117" s="230" t="s">
        <v>48</v>
      </c>
      <c r="D117" s="230"/>
      <c r="E117" s="230"/>
      <c r="F117" s="230"/>
      <c r="G117" s="244" t="s">
        <v>49</v>
      </c>
      <c r="H117" s="244"/>
      <c r="I117" s="244"/>
      <c r="J117" s="244"/>
      <c r="K117" s="244"/>
      <c r="L117" s="244"/>
      <c r="M117" s="243" t="s">
        <v>204</v>
      </c>
      <c r="N117" s="243"/>
      <c r="O117" s="243"/>
      <c r="P117" s="243"/>
      <c r="Q117" s="243"/>
      <c r="R117" s="243"/>
      <c r="S117" s="243"/>
    </row>
    <row r="118" spans="2:19" s="184" customFormat="1" ht="29.25" customHeight="1" x14ac:dyDescent="0.2">
      <c r="B118" s="188" t="s">
        <v>205</v>
      </c>
      <c r="C118" s="230" t="s">
        <v>58</v>
      </c>
      <c r="D118" s="230"/>
      <c r="E118" s="230"/>
      <c r="F118" s="230"/>
      <c r="G118" s="244" t="s">
        <v>59</v>
      </c>
      <c r="H118" s="244"/>
      <c r="I118" s="244"/>
      <c r="J118" s="244"/>
      <c r="K118" s="244"/>
      <c r="L118" s="244"/>
      <c r="M118" s="245" t="s">
        <v>204</v>
      </c>
      <c r="N118" s="245"/>
      <c r="O118" s="245"/>
      <c r="P118" s="245"/>
      <c r="Q118" s="245"/>
      <c r="R118" s="245"/>
      <c r="S118" s="245"/>
    </row>
    <row r="119" spans="2:19" x14ac:dyDescent="0.2">
      <c r="B119" s="97" t="s">
        <v>206</v>
      </c>
      <c r="C119" s="248" t="s">
        <v>207</v>
      </c>
      <c r="D119" s="247"/>
      <c r="E119" s="247"/>
      <c r="F119" s="101"/>
      <c r="G119" s="301" t="s">
        <v>208</v>
      </c>
      <c r="H119" s="301"/>
      <c r="I119" s="301"/>
      <c r="J119" s="301"/>
      <c r="K119" s="301"/>
      <c r="L119" s="301"/>
      <c r="M119" s="243" t="s">
        <v>202</v>
      </c>
      <c r="N119" s="243"/>
      <c r="O119" s="243"/>
      <c r="P119" s="243"/>
      <c r="Q119" s="243"/>
      <c r="R119" s="243"/>
      <c r="S119" s="243"/>
    </row>
    <row r="120" spans="2:19" ht="12.75" customHeight="1" x14ac:dyDescent="0.2">
      <c r="B120" s="97" t="s">
        <v>209</v>
      </c>
      <c r="C120" s="245" t="s">
        <v>210</v>
      </c>
      <c r="D120" s="302"/>
      <c r="E120" s="302"/>
      <c r="F120" s="101"/>
      <c r="G120" s="301" t="s">
        <v>79</v>
      </c>
      <c r="H120" s="301"/>
      <c r="I120" s="301"/>
      <c r="J120" s="301"/>
      <c r="K120" s="301"/>
      <c r="L120" s="301"/>
      <c r="M120" s="243" t="s">
        <v>202</v>
      </c>
      <c r="N120" s="243"/>
      <c r="O120" s="243"/>
      <c r="P120" s="243"/>
      <c r="Q120" s="243"/>
      <c r="R120" s="243"/>
      <c r="S120" s="243"/>
    </row>
    <row r="121" spans="2:19" ht="24.75" customHeight="1" x14ac:dyDescent="0.2">
      <c r="B121" s="187" t="s">
        <v>211</v>
      </c>
      <c r="C121" s="230" t="s">
        <v>212</v>
      </c>
      <c r="D121" s="230"/>
      <c r="E121" s="230"/>
      <c r="F121" s="230"/>
      <c r="G121" s="244" t="s">
        <v>213</v>
      </c>
      <c r="H121" s="244"/>
      <c r="I121" s="244"/>
      <c r="J121" s="244"/>
      <c r="K121" s="244"/>
      <c r="L121" s="244"/>
      <c r="M121" s="245" t="s">
        <v>204</v>
      </c>
      <c r="N121" s="245"/>
      <c r="O121" s="245"/>
      <c r="P121" s="245"/>
      <c r="Q121" s="245"/>
      <c r="R121" s="245"/>
      <c r="S121" s="245"/>
    </row>
    <row r="122" spans="2:19" x14ac:dyDescent="0.2">
      <c r="B122" s="102" t="s">
        <v>214</v>
      </c>
      <c r="C122" s="245" t="s">
        <v>215</v>
      </c>
      <c r="D122" s="302"/>
      <c r="E122" s="302"/>
      <c r="F122" s="103"/>
      <c r="G122" s="303" t="s">
        <v>97</v>
      </c>
      <c r="H122" s="245"/>
      <c r="I122" s="245"/>
      <c r="J122" s="245"/>
      <c r="K122" s="245"/>
      <c r="L122" s="245"/>
      <c r="M122" s="245" t="s">
        <v>216</v>
      </c>
      <c r="N122" s="245"/>
      <c r="O122" s="245"/>
      <c r="P122" s="245"/>
      <c r="Q122" s="245"/>
      <c r="R122" s="245"/>
      <c r="S122" s="99"/>
    </row>
    <row r="123" spans="2:19" x14ac:dyDescent="0.2">
      <c r="B123" s="102" t="s">
        <v>217</v>
      </c>
      <c r="C123" s="106" t="s">
        <v>218</v>
      </c>
      <c r="D123" s="107"/>
      <c r="E123" s="107"/>
      <c r="F123" s="102"/>
      <c r="G123" s="304" t="s">
        <v>219</v>
      </c>
      <c r="H123" s="304"/>
      <c r="I123" s="304"/>
      <c r="J123" s="106"/>
      <c r="K123" s="106"/>
      <c r="L123" s="106"/>
      <c r="M123" s="248" t="s">
        <v>220</v>
      </c>
      <c r="N123" s="247"/>
      <c r="O123" s="247"/>
      <c r="P123" s="247"/>
      <c r="Q123" s="247"/>
      <c r="R123" s="106"/>
      <c r="S123" s="99"/>
    </row>
    <row r="124" spans="2:19" x14ac:dyDescent="0.2">
      <c r="B124" s="102" t="s">
        <v>221</v>
      </c>
      <c r="C124" s="246" t="s">
        <v>113</v>
      </c>
      <c r="D124" s="247"/>
      <c r="E124" s="247"/>
      <c r="F124" s="104"/>
      <c r="G124" s="248" t="s">
        <v>114</v>
      </c>
      <c r="H124" s="248"/>
      <c r="I124" s="248"/>
      <c r="J124" s="248"/>
      <c r="K124" s="248"/>
      <c r="L124" s="248"/>
      <c r="M124" s="243" t="s">
        <v>202</v>
      </c>
      <c r="N124" s="243"/>
      <c r="O124" s="243"/>
      <c r="P124" s="243"/>
      <c r="Q124" s="243"/>
      <c r="R124" s="243"/>
      <c r="S124" s="243"/>
    </row>
    <row r="125" spans="2:19" x14ac:dyDescent="0.2">
      <c r="B125" s="102" t="s">
        <v>222</v>
      </c>
      <c r="C125" s="303" t="s">
        <v>122</v>
      </c>
      <c r="D125" s="245"/>
      <c r="E125" s="245"/>
      <c r="F125" s="245"/>
      <c r="G125" s="248" t="s">
        <v>114</v>
      </c>
      <c r="H125" s="248"/>
      <c r="I125" s="248"/>
      <c r="J125" s="248"/>
      <c r="K125" s="248"/>
      <c r="L125" s="248"/>
      <c r="M125" s="243" t="s">
        <v>204</v>
      </c>
      <c r="N125" s="243"/>
      <c r="O125" s="243"/>
      <c r="P125" s="243"/>
      <c r="Q125" s="243"/>
      <c r="R125" s="243"/>
      <c r="S125" s="243"/>
    </row>
    <row r="126" spans="2:19" x14ac:dyDescent="0.2">
      <c r="B126" s="102" t="s">
        <v>223</v>
      </c>
      <c r="C126" s="246" t="s">
        <v>128</v>
      </c>
      <c r="D126" s="247"/>
      <c r="E126" s="247"/>
      <c r="F126" s="99"/>
      <c r="G126" s="243" t="s">
        <v>224</v>
      </c>
      <c r="H126" s="243"/>
      <c r="I126" s="243"/>
      <c r="J126" s="243"/>
      <c r="K126" s="243"/>
      <c r="L126" s="243"/>
      <c r="M126" s="248" t="s">
        <v>220</v>
      </c>
      <c r="N126" s="247"/>
      <c r="O126" s="247"/>
      <c r="P126" s="247"/>
      <c r="Q126" s="247"/>
      <c r="R126" s="99"/>
      <c r="S126" s="99"/>
    </row>
    <row r="127" spans="2:19" ht="13.5" thickBot="1" x14ac:dyDescent="0.25"/>
    <row r="128" spans="2:19" ht="14.25" thickTop="1" thickBot="1" x14ac:dyDescent="0.25">
      <c r="B128" s="232"/>
      <c r="C128" s="233"/>
      <c r="D128" s="233"/>
      <c r="E128" s="233"/>
      <c r="F128" s="233"/>
      <c r="G128" s="233"/>
      <c r="H128" s="233"/>
      <c r="I128" s="233"/>
      <c r="J128" s="233"/>
      <c r="K128" s="233"/>
      <c r="L128" s="233"/>
      <c r="M128" s="233"/>
      <c r="N128" s="233"/>
      <c r="O128" s="233"/>
      <c r="P128" s="233"/>
      <c r="Q128" s="233"/>
      <c r="R128" s="233"/>
      <c r="S128" s="234"/>
    </row>
    <row r="129" spans="3:19" ht="13.5" thickTop="1" x14ac:dyDescent="0.2">
      <c r="K129" s="223"/>
      <c r="L129" s="223"/>
      <c r="M129" s="223"/>
      <c r="N129" s="223"/>
      <c r="O129" s="223"/>
      <c r="P129" s="90"/>
    </row>
    <row r="139" spans="3:19" ht="15.75" x14ac:dyDescent="0.25">
      <c r="C139" s="231"/>
      <c r="D139" s="231"/>
      <c r="E139" s="231"/>
      <c r="F139" s="231"/>
      <c r="G139" s="231"/>
      <c r="H139" s="231"/>
      <c r="I139" s="231"/>
      <c r="J139" s="231"/>
      <c r="K139" s="231"/>
      <c r="L139" s="231"/>
      <c r="M139" s="231"/>
      <c r="N139" s="231"/>
      <c r="O139" s="231"/>
      <c r="P139" s="231"/>
      <c r="Q139" s="231"/>
      <c r="R139" s="231"/>
      <c r="S139" s="231"/>
    </row>
    <row r="172" spans="2:19" x14ac:dyDescent="0.2">
      <c r="B172" s="59"/>
    </row>
    <row r="173" spans="2:19" s="55" customFormat="1" x14ac:dyDescent="0.2">
      <c r="B173" s="53">
        <v>1.25</v>
      </c>
      <c r="C173" s="54"/>
      <c r="D173" s="54"/>
      <c r="E173" s="54"/>
      <c r="F173" s="54"/>
      <c r="G173" s="54"/>
      <c r="H173" s="54"/>
      <c r="I173" s="54"/>
      <c r="J173" s="54"/>
      <c r="K173" s="54"/>
      <c r="L173" s="54"/>
      <c r="M173" s="54"/>
      <c r="N173" s="54"/>
      <c r="O173" s="54"/>
      <c r="P173" s="54"/>
      <c r="Q173" s="54"/>
      <c r="R173" s="54"/>
      <c r="S173" s="54"/>
    </row>
    <row r="174" spans="2:19" s="55" customFormat="1" x14ac:dyDescent="0.2">
      <c r="B174" s="53">
        <v>1.25</v>
      </c>
      <c r="C174" s="54"/>
      <c r="D174" s="54"/>
      <c r="E174" s="54"/>
      <c r="F174" s="54"/>
      <c r="G174" s="54"/>
      <c r="H174" s="54"/>
      <c r="I174" s="54"/>
      <c r="J174" s="54"/>
      <c r="K174" s="54"/>
      <c r="L174" s="54"/>
      <c r="M174" s="54"/>
      <c r="N174" s="54"/>
      <c r="O174" s="54"/>
      <c r="P174" s="54"/>
      <c r="Q174" s="54"/>
      <c r="R174" s="54"/>
      <c r="S174" s="54"/>
    </row>
    <row r="175" spans="2:19" s="55" customFormat="1" x14ac:dyDescent="0.2">
      <c r="B175" s="53">
        <v>1.25</v>
      </c>
      <c r="C175" s="54"/>
      <c r="D175" s="54"/>
      <c r="E175" s="54"/>
      <c r="F175" s="54"/>
      <c r="G175" s="54"/>
      <c r="H175" s="54"/>
      <c r="I175" s="54"/>
      <c r="J175" s="54"/>
      <c r="K175" s="54"/>
      <c r="L175" s="54"/>
      <c r="M175" s="54"/>
      <c r="N175" s="54"/>
      <c r="O175" s="54"/>
      <c r="P175" s="54"/>
      <c r="Q175" s="54"/>
      <c r="R175" s="54"/>
      <c r="S175" s="54"/>
    </row>
    <row r="176" spans="2:19" s="55" customFormat="1" x14ac:dyDescent="0.2">
      <c r="B176" s="53">
        <v>1.25</v>
      </c>
      <c r="C176" s="54"/>
      <c r="D176" s="54"/>
      <c r="E176" s="54"/>
      <c r="F176" s="54"/>
      <c r="G176" s="54"/>
      <c r="H176" s="54"/>
      <c r="I176" s="54"/>
      <c r="J176" s="54"/>
      <c r="K176" s="54"/>
      <c r="L176" s="54"/>
      <c r="M176" s="54"/>
      <c r="N176" s="54"/>
      <c r="O176" s="54"/>
      <c r="P176" s="54"/>
      <c r="Q176" s="54"/>
      <c r="R176" s="54"/>
      <c r="S176" s="54"/>
    </row>
    <row r="177" spans="2:19" s="55" customFormat="1" x14ac:dyDescent="0.2">
      <c r="B177" s="53">
        <v>1.25</v>
      </c>
      <c r="C177" s="54"/>
      <c r="D177" s="54"/>
      <c r="E177" s="54"/>
      <c r="F177" s="54"/>
      <c r="G177" s="54"/>
      <c r="H177" s="54"/>
      <c r="I177" s="54"/>
      <c r="J177" s="54"/>
      <c r="K177" s="54"/>
      <c r="L177" s="54"/>
      <c r="M177" s="54"/>
      <c r="N177" s="54"/>
      <c r="O177" s="54"/>
      <c r="P177" s="54"/>
      <c r="Q177" s="54"/>
      <c r="R177" s="54"/>
      <c r="S177" s="54"/>
    </row>
    <row r="178" spans="2:19" s="55" customFormat="1" x14ac:dyDescent="0.2">
      <c r="B178" s="53">
        <v>1.25</v>
      </c>
      <c r="C178" s="54"/>
      <c r="D178" s="54"/>
      <c r="E178" s="54"/>
      <c r="F178" s="54"/>
      <c r="G178" s="54"/>
      <c r="H178" s="54"/>
      <c r="I178" s="54"/>
      <c r="J178" s="54"/>
      <c r="K178" s="54"/>
      <c r="L178" s="54"/>
      <c r="M178" s="54"/>
      <c r="N178" s="54"/>
      <c r="O178" s="54"/>
      <c r="P178" s="54"/>
      <c r="Q178" s="54"/>
      <c r="R178" s="54"/>
      <c r="S178" s="54"/>
    </row>
    <row r="179" spans="2:19" s="55" customFormat="1" x14ac:dyDescent="0.2">
      <c r="B179" s="53">
        <v>1.25</v>
      </c>
      <c r="C179" s="54"/>
      <c r="D179" s="54"/>
      <c r="E179" s="54"/>
      <c r="F179" s="54"/>
      <c r="G179" s="54"/>
      <c r="H179" s="54"/>
      <c r="I179" s="54"/>
      <c r="J179" s="54"/>
      <c r="K179" s="54"/>
      <c r="L179" s="54"/>
      <c r="M179" s="54"/>
      <c r="N179" s="54"/>
      <c r="O179" s="54"/>
      <c r="P179" s="54"/>
      <c r="Q179" s="54"/>
      <c r="R179" s="54"/>
      <c r="S179" s="54"/>
    </row>
    <row r="180" spans="2:19" s="55" customFormat="1" x14ac:dyDescent="0.2">
      <c r="B180" s="53">
        <v>1.25</v>
      </c>
      <c r="C180" s="54"/>
      <c r="D180" s="54"/>
      <c r="E180" s="54"/>
      <c r="F180" s="54"/>
      <c r="G180" s="54"/>
      <c r="H180" s="54"/>
      <c r="I180" s="54"/>
      <c r="J180" s="54"/>
      <c r="K180" s="54"/>
      <c r="L180" s="54"/>
      <c r="M180" s="54"/>
      <c r="N180" s="54"/>
      <c r="O180" s="54"/>
      <c r="P180" s="54"/>
      <c r="Q180" s="54"/>
      <c r="R180" s="54"/>
      <c r="S180" s="54"/>
    </row>
    <row r="181" spans="2:19" s="55" customFormat="1" x14ac:dyDescent="0.2">
      <c r="B181" s="53">
        <v>1.25</v>
      </c>
      <c r="C181" s="54"/>
      <c r="D181" s="54"/>
      <c r="E181" s="54"/>
      <c r="F181" s="54"/>
      <c r="G181" s="54"/>
      <c r="H181" s="54"/>
      <c r="I181" s="54"/>
      <c r="J181" s="54"/>
      <c r="K181" s="54"/>
      <c r="L181" s="54"/>
      <c r="M181" s="54"/>
      <c r="N181" s="54"/>
      <c r="O181" s="54"/>
      <c r="P181" s="54"/>
      <c r="Q181" s="54"/>
      <c r="R181" s="54"/>
      <c r="S181" s="54"/>
    </row>
    <row r="182" spans="2:19" s="55" customFormat="1" x14ac:dyDescent="0.2">
      <c r="B182" s="53">
        <v>1.25</v>
      </c>
      <c r="C182" s="54"/>
      <c r="D182" s="54"/>
      <c r="E182" s="54"/>
      <c r="F182" s="54"/>
      <c r="G182" s="54"/>
      <c r="H182" s="54"/>
      <c r="I182" s="54"/>
      <c r="J182" s="54"/>
      <c r="K182" s="54"/>
      <c r="L182" s="54"/>
      <c r="M182" s="54"/>
      <c r="N182" s="54"/>
      <c r="O182" s="54"/>
      <c r="P182" s="54"/>
      <c r="Q182" s="54"/>
      <c r="R182" s="54"/>
      <c r="S182" s="54"/>
    </row>
    <row r="183" spans="2:19" s="55" customFormat="1" x14ac:dyDescent="0.2">
      <c r="B183" s="53">
        <v>1.25</v>
      </c>
      <c r="C183" s="54"/>
      <c r="D183" s="54"/>
      <c r="E183" s="54"/>
      <c r="F183" s="54"/>
      <c r="G183" s="54"/>
      <c r="H183" s="54"/>
      <c r="I183" s="54"/>
      <c r="J183" s="54"/>
      <c r="K183" s="54"/>
      <c r="L183" s="54"/>
      <c r="M183" s="54"/>
      <c r="N183" s="54"/>
      <c r="O183" s="54"/>
      <c r="P183" s="54"/>
      <c r="Q183" s="54"/>
      <c r="R183" s="54"/>
      <c r="S183" s="54"/>
    </row>
    <row r="184" spans="2:19" s="55" customFormat="1" x14ac:dyDescent="0.2">
      <c r="B184" s="53">
        <v>1.25</v>
      </c>
      <c r="C184" s="54"/>
      <c r="D184" s="54"/>
      <c r="E184" s="54"/>
      <c r="F184" s="54"/>
      <c r="G184" s="54"/>
      <c r="H184" s="54"/>
      <c r="I184" s="54"/>
      <c r="J184" s="54"/>
      <c r="K184" s="54"/>
      <c r="L184" s="54"/>
      <c r="M184" s="54"/>
      <c r="N184" s="54"/>
      <c r="O184" s="54"/>
      <c r="P184" s="54"/>
      <c r="Q184" s="54"/>
      <c r="R184" s="54"/>
      <c r="S184" s="54"/>
    </row>
    <row r="185" spans="2:19" s="55" customFormat="1" x14ac:dyDescent="0.2">
      <c r="B185" s="53">
        <v>1.25</v>
      </c>
      <c r="C185" s="54"/>
      <c r="D185" s="54"/>
      <c r="E185" s="54"/>
      <c r="F185" s="54"/>
      <c r="G185" s="54"/>
      <c r="H185" s="54"/>
      <c r="I185" s="54"/>
      <c r="J185" s="54"/>
      <c r="K185" s="54"/>
      <c r="L185" s="54"/>
      <c r="M185" s="54"/>
      <c r="N185" s="54"/>
      <c r="O185" s="54"/>
      <c r="P185" s="54"/>
      <c r="Q185" s="54"/>
      <c r="R185" s="54"/>
      <c r="S185" s="54"/>
    </row>
    <row r="186" spans="2:19" x14ac:dyDescent="0.2">
      <c r="B186" s="53"/>
    </row>
    <row r="187" spans="2:19" x14ac:dyDescent="0.2">
      <c r="B187" s="52"/>
    </row>
    <row r="188" spans="2:19" x14ac:dyDescent="0.2">
      <c r="B188" s="52"/>
    </row>
    <row r="189" spans="2:19" x14ac:dyDescent="0.2">
      <c r="B189" s="52"/>
    </row>
    <row r="190" spans="2:19" x14ac:dyDescent="0.2">
      <c r="B190" s="52"/>
    </row>
    <row r="191" spans="2:19" x14ac:dyDescent="0.2">
      <c r="B191" s="52"/>
    </row>
    <row r="192" spans="2:19" x14ac:dyDescent="0.2">
      <c r="B192" s="52"/>
    </row>
    <row r="193" spans="2:2" x14ac:dyDescent="0.2">
      <c r="B193" s="52"/>
    </row>
    <row r="194" spans="2:2" x14ac:dyDescent="0.2">
      <c r="B194" s="52"/>
    </row>
    <row r="195" spans="2:2" x14ac:dyDescent="0.2">
      <c r="B195" s="52"/>
    </row>
    <row r="196" spans="2:2" x14ac:dyDescent="0.2">
      <c r="B196" s="52"/>
    </row>
  </sheetData>
  <customSheetViews>
    <customSheetView guid="{89363A37-9C11-4654-B5D5-1C6D46D3910E}" scale="80" showPageBreaks="1" showGridLines="0" fitToPage="1" printArea="1" hiddenRows="1">
      <selection activeCell="P167" sqref="P167"/>
      <rowBreaks count="1" manualBreakCount="1">
        <brk id="117" max="14" man="1"/>
      </rowBreaks>
      <pageMargins left="0" right="0" top="0" bottom="0" header="0" footer="0"/>
      <printOptions horizontalCentered="1"/>
      <pageSetup paperSize="9" scale="49" fitToHeight="0" orientation="portrait" r:id="rId1"/>
    </customSheetView>
  </customSheetViews>
  <mergeCells count="178">
    <mergeCell ref="M37:N37"/>
    <mergeCell ref="B73:H73"/>
    <mergeCell ref="C119:E119"/>
    <mergeCell ref="G119:L119"/>
    <mergeCell ref="M119:S119"/>
    <mergeCell ref="C120:E120"/>
    <mergeCell ref="G120:L120"/>
    <mergeCell ref="M120:S120"/>
    <mergeCell ref="C125:F125"/>
    <mergeCell ref="G125:L125"/>
    <mergeCell ref="M125:S125"/>
    <mergeCell ref="G123:I123"/>
    <mergeCell ref="M123:Q123"/>
    <mergeCell ref="G121:L121"/>
    <mergeCell ref="M121:S121"/>
    <mergeCell ref="C122:E122"/>
    <mergeCell ref="G122:L122"/>
    <mergeCell ref="M122:R122"/>
    <mergeCell ref="C124:E124"/>
    <mergeCell ref="G124:L124"/>
    <mergeCell ref="M124:S124"/>
    <mergeCell ref="M54:N54"/>
    <mergeCell ref="B75:H75"/>
    <mergeCell ref="M64:N64"/>
    <mergeCell ref="B33:R33"/>
    <mergeCell ref="B20:S20"/>
    <mergeCell ref="B21:C21"/>
    <mergeCell ref="B25:R25"/>
    <mergeCell ref="B55:R55"/>
    <mergeCell ref="B39:R39"/>
    <mergeCell ref="B41:C41"/>
    <mergeCell ref="M41:N41"/>
    <mergeCell ref="B44:Q44"/>
    <mergeCell ref="B43:R43"/>
    <mergeCell ref="M45:N45"/>
    <mergeCell ref="B35:C35"/>
    <mergeCell ref="B29:R29"/>
    <mergeCell ref="B30:Q30"/>
    <mergeCell ref="B31:C31"/>
    <mergeCell ref="M31:N31"/>
    <mergeCell ref="M28:N28"/>
    <mergeCell ref="B23:C23"/>
    <mergeCell ref="M32:N32"/>
    <mergeCell ref="M23:N23"/>
    <mergeCell ref="M24:N24"/>
    <mergeCell ref="B27:C27"/>
    <mergeCell ref="M27:N27"/>
    <mergeCell ref="M49:N49"/>
    <mergeCell ref="B16:S16"/>
    <mergeCell ref="B11:S11"/>
    <mergeCell ref="B14:S14"/>
    <mergeCell ref="B13:S13"/>
    <mergeCell ref="B37:C37"/>
    <mergeCell ref="B45:C45"/>
    <mergeCell ref="B15:S15"/>
    <mergeCell ref="B52:Q52"/>
    <mergeCell ref="B53:C53"/>
    <mergeCell ref="M53:N53"/>
    <mergeCell ref="B17:S17"/>
    <mergeCell ref="B18:S18"/>
    <mergeCell ref="B22:Q22"/>
    <mergeCell ref="B26:Q26"/>
    <mergeCell ref="B48:Q48"/>
    <mergeCell ref="B49:C49"/>
    <mergeCell ref="B51:R51"/>
    <mergeCell ref="B36:Q36"/>
    <mergeCell ref="M38:N38"/>
    <mergeCell ref="B40:Q40"/>
    <mergeCell ref="M42:N42"/>
    <mergeCell ref="M46:N46"/>
    <mergeCell ref="M50:N50"/>
    <mergeCell ref="B47:R47"/>
    <mergeCell ref="F1:L3"/>
    <mergeCell ref="E4:Q4"/>
    <mergeCell ref="B12:R12"/>
    <mergeCell ref="Q1:S2"/>
    <mergeCell ref="N5:O5"/>
    <mergeCell ref="B6:S6"/>
    <mergeCell ref="B7:S7"/>
    <mergeCell ref="B9:S9"/>
    <mergeCell ref="B10:R10"/>
    <mergeCell ref="B8:R8"/>
    <mergeCell ref="I90:L90"/>
    <mergeCell ref="B57:C57"/>
    <mergeCell ref="B81:H81"/>
    <mergeCell ref="B69:R69"/>
    <mergeCell ref="B84:S84"/>
    <mergeCell ref="B62:Q62"/>
    <mergeCell ref="B83:S83"/>
    <mergeCell ref="M68:N68"/>
    <mergeCell ref="M60:N60"/>
    <mergeCell ref="B59:C59"/>
    <mergeCell ref="M67:N67"/>
    <mergeCell ref="B63:C63"/>
    <mergeCell ref="B58:Q58"/>
    <mergeCell ref="B61:R61"/>
    <mergeCell ref="B65:R65"/>
    <mergeCell ref="B85:S85"/>
    <mergeCell ref="B88:R88"/>
    <mergeCell ref="B87:S87"/>
    <mergeCell ref="B86:S86"/>
    <mergeCell ref="M59:N59"/>
    <mergeCell ref="B72:C72"/>
    <mergeCell ref="B67:C67"/>
    <mergeCell ref="M63:N63"/>
    <mergeCell ref="B66:Q66"/>
    <mergeCell ref="B128:S128"/>
    <mergeCell ref="B111:M111"/>
    <mergeCell ref="B112:M112"/>
    <mergeCell ref="B107:R107"/>
    <mergeCell ref="B110:M110"/>
    <mergeCell ref="B77:H77"/>
    <mergeCell ref="B79:H79"/>
    <mergeCell ref="B92:S92"/>
    <mergeCell ref="Q89:R89"/>
    <mergeCell ref="Q90:R90"/>
    <mergeCell ref="I105:K105"/>
    <mergeCell ref="L98:M98"/>
    <mergeCell ref="C121:F121"/>
    <mergeCell ref="I98:K98"/>
    <mergeCell ref="N110:O110"/>
    <mergeCell ref="O99:P99"/>
    <mergeCell ref="O100:P100"/>
    <mergeCell ref="O101:P101"/>
    <mergeCell ref="I104:K104"/>
    <mergeCell ref="O98:P98"/>
    <mergeCell ref="E97:E98"/>
    <mergeCell ref="F97:F98"/>
    <mergeCell ref="I100:K100"/>
    <mergeCell ref="I101:K101"/>
    <mergeCell ref="K129:O129"/>
    <mergeCell ref="B109:R109"/>
    <mergeCell ref="B106:S106"/>
    <mergeCell ref="B108:R108"/>
    <mergeCell ref="I102:K102"/>
    <mergeCell ref="C117:F117"/>
    <mergeCell ref="C118:F118"/>
    <mergeCell ref="C139:S139"/>
    <mergeCell ref="B114:S114"/>
    <mergeCell ref="I103:K103"/>
    <mergeCell ref="L103:M103"/>
    <mergeCell ref="O103:P103"/>
    <mergeCell ref="B115:F115"/>
    <mergeCell ref="G115:L115"/>
    <mergeCell ref="M115:S115"/>
    <mergeCell ref="G116:L116"/>
    <mergeCell ref="M116:S116"/>
    <mergeCell ref="G117:L117"/>
    <mergeCell ref="M117:S117"/>
    <mergeCell ref="G118:L118"/>
    <mergeCell ref="M118:S118"/>
    <mergeCell ref="C126:E126"/>
    <mergeCell ref="G126:L126"/>
    <mergeCell ref="M126:Q126"/>
    <mergeCell ref="B71:S71"/>
    <mergeCell ref="L99:M99"/>
    <mergeCell ref="L100:M100"/>
    <mergeCell ref="O97:P97"/>
    <mergeCell ref="I96:S96"/>
    <mergeCell ref="L105:M105"/>
    <mergeCell ref="B97:D97"/>
    <mergeCell ref="I97:J97"/>
    <mergeCell ref="B96:H96"/>
    <mergeCell ref="O105:P105"/>
    <mergeCell ref="L104:M104"/>
    <mergeCell ref="C94:E94"/>
    <mergeCell ref="O104:P104"/>
    <mergeCell ref="G89:K89"/>
    <mergeCell ref="L97:M97"/>
    <mergeCell ref="L101:M101"/>
    <mergeCell ref="C93:E93"/>
    <mergeCell ref="I99:K99"/>
    <mergeCell ref="R97:R98"/>
    <mergeCell ref="B91:R91"/>
    <mergeCell ref="G94:N94"/>
    <mergeCell ref="Q94:S94"/>
    <mergeCell ref="Q93:S93"/>
    <mergeCell ref="G93:M93"/>
  </mergeCells>
  <conditionalFormatting sqref="R24">
    <cfRule type="containsText" dxfId="32" priority="4" stopIfTrue="1" operator="containsText" text="Superou">
      <formula>NOT(ISERROR(SEARCH("Superou",R24)))</formula>
    </cfRule>
    <cfRule type="containsText" dxfId="31" priority="5" stopIfTrue="1" operator="containsText" text="Não atingiu">
      <formula>NOT(ISERROR(SEARCH("Não atingiu",R24)))</formula>
    </cfRule>
    <cfRule type="expression" dxfId="30" priority="6" stopIfTrue="1">
      <formula>LEFT(R24,7)="Atingiu"</formula>
    </cfRule>
  </conditionalFormatting>
  <conditionalFormatting sqref="R28">
    <cfRule type="containsText" dxfId="29" priority="1" stopIfTrue="1" operator="containsText" text="Superou">
      <formula>NOT(ISERROR(SEARCH("Superou",R28)))</formula>
    </cfRule>
    <cfRule type="containsText" dxfId="28" priority="2" stopIfTrue="1" operator="containsText" text="Não atingiu">
      <formula>NOT(ISERROR(SEARCH("Não atingiu",R28)))</formula>
    </cfRule>
    <cfRule type="expression" dxfId="27" priority="3" stopIfTrue="1">
      <formula>LEFT(R28,7)="Atingiu"</formula>
    </cfRule>
  </conditionalFormatting>
  <conditionalFormatting sqref="R32">
    <cfRule type="containsText" dxfId="26" priority="19" stopIfTrue="1" operator="containsText" text="Superou">
      <formula>NOT(ISERROR(SEARCH("Superou",R32)))</formula>
    </cfRule>
    <cfRule type="containsText" dxfId="25" priority="20" stopIfTrue="1" operator="containsText" text="Não atingiu">
      <formula>NOT(ISERROR(SEARCH("Não atingiu",R32)))</formula>
    </cfRule>
    <cfRule type="expression" dxfId="24" priority="21" stopIfTrue="1">
      <formula>LEFT(R32,7)="Atingiu"</formula>
    </cfRule>
  </conditionalFormatting>
  <conditionalFormatting sqref="R38">
    <cfRule type="containsText" dxfId="23" priority="13" stopIfTrue="1" operator="containsText" text="Superou">
      <formula>NOT(ISERROR(SEARCH("Superou",R38)))</formula>
    </cfRule>
    <cfRule type="containsText" dxfId="22" priority="14" stopIfTrue="1" operator="containsText" text="Não atingiu">
      <formula>NOT(ISERROR(SEARCH("Não atingiu",R38)))</formula>
    </cfRule>
    <cfRule type="expression" dxfId="21" priority="15" stopIfTrue="1">
      <formula>LEFT(R38,7)="Atingiu"</formula>
    </cfRule>
  </conditionalFormatting>
  <conditionalFormatting sqref="R42">
    <cfRule type="containsText" dxfId="20" priority="85" stopIfTrue="1" operator="containsText" text="Superou">
      <formula>NOT(ISERROR(SEARCH("Superou",R42)))</formula>
    </cfRule>
    <cfRule type="containsText" dxfId="19" priority="86" stopIfTrue="1" operator="containsText" text="Não atingiu">
      <formula>NOT(ISERROR(SEARCH("Não atingiu",R42)))</formula>
    </cfRule>
    <cfRule type="expression" dxfId="18" priority="87" stopIfTrue="1">
      <formula>LEFT(R42,7)="Atingiu"</formula>
    </cfRule>
  </conditionalFormatting>
  <conditionalFormatting sqref="R46">
    <cfRule type="containsText" dxfId="17" priority="67" stopIfTrue="1" operator="containsText" text="Superou">
      <formula>NOT(ISERROR(SEARCH("Superou",R46)))</formula>
    </cfRule>
    <cfRule type="containsText" dxfId="16" priority="68" stopIfTrue="1" operator="containsText" text="Não atingiu">
      <formula>NOT(ISERROR(SEARCH("Não atingiu",R46)))</formula>
    </cfRule>
    <cfRule type="expression" dxfId="15" priority="69" stopIfTrue="1">
      <formula>LEFT(R46,7)="Atingiu"</formula>
    </cfRule>
  </conditionalFormatting>
  <conditionalFormatting sqref="R50">
    <cfRule type="containsText" dxfId="14" priority="40" stopIfTrue="1" operator="containsText" text="Superou">
      <formula>NOT(ISERROR(SEARCH("Superou",R50)))</formula>
    </cfRule>
    <cfRule type="containsText" dxfId="13" priority="41" stopIfTrue="1" operator="containsText" text="Não atingiu">
      <formula>NOT(ISERROR(SEARCH("Não atingiu",R50)))</formula>
    </cfRule>
    <cfRule type="expression" dxfId="12" priority="42" stopIfTrue="1">
      <formula>LEFT(R50,7)="Atingiu"</formula>
    </cfRule>
  </conditionalFormatting>
  <conditionalFormatting sqref="R54">
    <cfRule type="containsText" dxfId="11" priority="10" stopIfTrue="1" operator="containsText" text="Superou">
      <formula>NOT(ISERROR(SEARCH("Superou",R54)))</formula>
    </cfRule>
    <cfRule type="containsText" dxfId="10" priority="11" stopIfTrue="1" operator="containsText" text="Não atingiu">
      <formula>NOT(ISERROR(SEARCH("Não atingiu",R54)))</formula>
    </cfRule>
    <cfRule type="expression" dxfId="9" priority="12" stopIfTrue="1">
      <formula>LEFT(R54,7)="Atingiu"</formula>
    </cfRule>
  </conditionalFormatting>
  <conditionalFormatting sqref="R60">
    <cfRule type="containsText" dxfId="8" priority="7" stopIfTrue="1" operator="containsText" text="Superou">
      <formula>NOT(ISERROR(SEARCH("Superou",R60)))</formula>
    </cfRule>
    <cfRule type="containsText" dxfId="7" priority="8" stopIfTrue="1" operator="containsText" text="Não atingiu">
      <formula>NOT(ISERROR(SEARCH("Não atingiu",R60)))</formula>
    </cfRule>
    <cfRule type="expression" dxfId="6" priority="9" stopIfTrue="1">
      <formula>LEFT(R60,7)="Atingiu"</formula>
    </cfRule>
  </conditionalFormatting>
  <conditionalFormatting sqref="R64">
    <cfRule type="containsText" dxfId="5" priority="73" stopIfTrue="1" operator="containsText" text="Superou">
      <formula>NOT(ISERROR(SEARCH("Superou",R64)))</formula>
    </cfRule>
    <cfRule type="containsText" dxfId="4" priority="74" stopIfTrue="1" operator="containsText" text="Não atingiu">
      <formula>NOT(ISERROR(SEARCH("Não atingiu",R64)))</formula>
    </cfRule>
    <cfRule type="expression" dxfId="3" priority="75" stopIfTrue="1">
      <formula>LEFT(R64,7)="Atingiu"</formula>
    </cfRule>
  </conditionalFormatting>
  <conditionalFormatting sqref="R68">
    <cfRule type="containsText" dxfId="2" priority="37" stopIfTrue="1" operator="containsText" text="Superou">
      <formula>NOT(ISERROR(SEARCH("Superou",R68)))</formula>
    </cfRule>
    <cfRule type="containsText" dxfId="1" priority="38" stopIfTrue="1" operator="containsText" text="Não atingiu">
      <formula>NOT(ISERROR(SEARCH("Não atingiu",R68)))</formula>
    </cfRule>
    <cfRule type="expression" dxfId="0" priority="39" stopIfTrue="1">
      <formula>LEFT(R68,7)="Atingiu"</formula>
    </cfRule>
  </conditionalFormatting>
  <printOptions horizontalCentered="1"/>
  <pageMargins left="0.51181102362204722" right="0.51181102362204722" top="0.55118110236220474" bottom="0.74803149606299213" header="0.31496062992125984" footer="0.31496062992125984"/>
  <pageSetup paperSize="8" scale="77" fitToHeight="0" orientation="landscape" r:id="rId2"/>
  <rowBreaks count="2" manualBreakCount="2">
    <brk id="33" min="1" max="18" man="1"/>
    <brk id="70" min="1" max="18" man="1"/>
  </rowBreaks>
  <ignoredErrors>
    <ignoredError sqref="L28 K46:L46 K42:L42 K64:L64 S28 L32" unlockedFormula="1"/>
  </ignoredErrors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B2:C21"/>
  <sheetViews>
    <sheetView showGridLines="0" topLeftCell="C1" workbookViewId="0">
      <selection activeCell="C5" sqref="C5"/>
    </sheetView>
  </sheetViews>
  <sheetFormatPr defaultColWidth="9.140625" defaultRowHeight="12.75" x14ac:dyDescent="0.2"/>
  <cols>
    <col min="1" max="1" width="3.140625" style="13" customWidth="1"/>
    <col min="2" max="2" width="16.42578125" style="12" bestFit="1" customWidth="1"/>
    <col min="3" max="3" width="144.85546875" style="13" customWidth="1"/>
    <col min="4" max="4" width="9.140625" style="13"/>
    <col min="5" max="5" width="47.7109375" style="13" customWidth="1"/>
    <col min="6" max="16384" width="9.140625" style="13"/>
  </cols>
  <sheetData>
    <row r="2" spans="2:3" ht="24" customHeight="1" x14ac:dyDescent="0.2">
      <c r="B2" s="63" t="s">
        <v>225</v>
      </c>
      <c r="C2" s="63" t="s">
        <v>226</v>
      </c>
    </row>
    <row r="3" spans="2:3" ht="24" customHeight="1" x14ac:dyDescent="0.2">
      <c r="B3" s="64">
        <v>2019</v>
      </c>
      <c r="C3" s="65" t="s">
        <v>227</v>
      </c>
    </row>
    <row r="4" spans="2:3" ht="35.25" customHeight="1" x14ac:dyDescent="0.2">
      <c r="B4" s="64">
        <v>2020</v>
      </c>
      <c r="C4" s="65" t="s">
        <v>228</v>
      </c>
    </row>
    <row r="5" spans="2:3" ht="75" x14ac:dyDescent="0.2">
      <c r="B5" s="64" t="s">
        <v>229</v>
      </c>
      <c r="C5" s="66" t="s">
        <v>230</v>
      </c>
    </row>
    <row r="6" spans="2:3" ht="46.5" customHeight="1" x14ac:dyDescent="0.2">
      <c r="B6" s="64" t="s">
        <v>231</v>
      </c>
      <c r="C6" s="65" t="s">
        <v>232</v>
      </c>
    </row>
    <row r="7" spans="2:3" ht="29.25" customHeight="1" x14ac:dyDescent="0.2">
      <c r="B7" s="64" t="s">
        <v>32</v>
      </c>
      <c r="C7" s="65" t="s">
        <v>233</v>
      </c>
    </row>
    <row r="8" spans="2:3" ht="24.75" customHeight="1" x14ac:dyDescent="0.2">
      <c r="B8" s="64" t="s">
        <v>33</v>
      </c>
      <c r="C8" s="65" t="s">
        <v>234</v>
      </c>
    </row>
    <row r="9" spans="2:3" ht="82.5" customHeight="1" x14ac:dyDescent="0.2">
      <c r="B9" s="64" t="s">
        <v>235</v>
      </c>
      <c r="C9" s="65" t="s">
        <v>236</v>
      </c>
    </row>
    <row r="10" spans="2:3" ht="18.75" x14ac:dyDescent="0.2">
      <c r="B10" s="67"/>
      <c r="C10" s="68"/>
    </row>
    <row r="11" spans="2:3" ht="18.75" x14ac:dyDescent="0.2">
      <c r="B11" s="67"/>
      <c r="C11" s="68"/>
    </row>
    <row r="12" spans="2:3" ht="27.75" customHeight="1" x14ac:dyDescent="0.2">
      <c r="B12" s="69" t="s">
        <v>237</v>
      </c>
      <c r="C12" s="69"/>
    </row>
    <row r="13" spans="2:3" x14ac:dyDescent="0.2">
      <c r="B13" s="305" t="s">
        <v>238</v>
      </c>
      <c r="C13" s="305"/>
    </row>
    <row r="14" spans="2:3" x14ac:dyDescent="0.2">
      <c r="B14" s="305"/>
      <c r="C14" s="305"/>
    </row>
    <row r="15" spans="2:3" x14ac:dyDescent="0.2">
      <c r="B15" s="305"/>
      <c r="C15" s="305"/>
    </row>
    <row r="16" spans="2:3" x14ac:dyDescent="0.2">
      <c r="B16" s="305"/>
      <c r="C16" s="305"/>
    </row>
    <row r="17" spans="2:3" x14ac:dyDescent="0.2">
      <c r="B17" s="305"/>
      <c r="C17" s="305"/>
    </row>
    <row r="18" spans="2:3" x14ac:dyDescent="0.2">
      <c r="B18" s="305"/>
      <c r="C18" s="305"/>
    </row>
    <row r="19" spans="2:3" x14ac:dyDescent="0.2">
      <c r="B19" s="305"/>
      <c r="C19" s="305"/>
    </row>
    <row r="20" spans="2:3" x14ac:dyDescent="0.2">
      <c r="B20" s="305"/>
      <c r="C20" s="305"/>
    </row>
    <row r="21" spans="2:3" x14ac:dyDescent="0.2">
      <c r="B21" s="305"/>
      <c r="C21" s="305"/>
    </row>
  </sheetData>
  <customSheetViews>
    <customSheetView guid="{89363A37-9C11-4654-B5D5-1C6D46D3910E}" showPageBreaks="1" showGridLines="0" fitToPage="1" printArea="1" hiddenRows="1">
      <selection activeCell="B13" sqref="B13:C29"/>
      <pageMargins left="0" right="0" top="0" bottom="0" header="0" footer="0"/>
      <pageSetup paperSize="9" scale="76" orientation="portrait" r:id="rId1"/>
    </customSheetView>
  </customSheetViews>
  <mergeCells count="1">
    <mergeCell ref="B13:C21"/>
  </mergeCells>
  <phoneticPr fontId="7" type="noConversion"/>
  <pageMargins left="0.70866141732283472" right="0.70866141732283472" top="0.74803149606299213" bottom="0.74803149606299213" header="0.31496062992125984" footer="0.31496062992125984"/>
  <pageSetup paperSize="9" scale="77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D1:N26"/>
  <sheetViews>
    <sheetView showGridLines="0" topLeftCell="A10" zoomScaleNormal="100" workbookViewId="0">
      <selection activeCell="N32" sqref="N32"/>
    </sheetView>
  </sheetViews>
  <sheetFormatPr defaultColWidth="9.140625" defaultRowHeight="12.75" x14ac:dyDescent="0.2"/>
  <cols>
    <col min="1" max="3" width="9.140625" style="20"/>
    <col min="4" max="4" width="4.42578125" style="20" customWidth="1"/>
    <col min="5" max="5" width="15.28515625" style="20" customWidth="1"/>
    <col min="6" max="6" width="14" style="20" customWidth="1"/>
    <col min="7" max="7" width="18.7109375" style="20" customWidth="1"/>
    <col min="8" max="8" width="16" style="20" customWidth="1"/>
    <col min="9" max="16384" width="9.140625" style="20"/>
  </cols>
  <sheetData>
    <row r="1" spans="4:14" ht="35.25" customHeight="1" x14ac:dyDescent="0.2"/>
    <row r="2" spans="4:14" ht="26.25" customHeight="1" x14ac:dyDescent="0.2">
      <c r="D2" s="14"/>
      <c r="E2" s="21" t="s">
        <v>239</v>
      </c>
      <c r="F2" s="14"/>
      <c r="G2" s="14"/>
      <c r="H2" s="14"/>
      <c r="I2" s="14"/>
      <c r="J2" s="14"/>
      <c r="K2" s="14"/>
      <c r="L2" s="14"/>
    </row>
    <row r="3" spans="4:14" ht="27.75" customHeight="1" x14ac:dyDescent="0.2">
      <c r="D3" s="14"/>
      <c r="E3" s="14" t="s">
        <v>240</v>
      </c>
      <c r="F3" s="14"/>
      <c r="G3" s="14"/>
      <c r="H3" s="14"/>
      <c r="I3" s="14"/>
      <c r="J3" s="14"/>
      <c r="K3" s="14"/>
      <c r="L3" s="14"/>
    </row>
    <row r="4" spans="4:14" x14ac:dyDescent="0.2">
      <c r="D4" s="14"/>
      <c r="E4" s="22" t="s">
        <v>241</v>
      </c>
      <c r="F4" s="14"/>
      <c r="G4" s="14"/>
      <c r="H4" s="14"/>
      <c r="I4" s="14"/>
      <c r="J4" s="14"/>
      <c r="K4" s="14"/>
      <c r="L4" s="14"/>
    </row>
    <row r="5" spans="4:14" x14ac:dyDescent="0.2">
      <c r="D5" s="14"/>
      <c r="E5" s="22" t="s">
        <v>242</v>
      </c>
      <c r="F5" s="14"/>
      <c r="G5" s="14"/>
      <c r="H5" s="14"/>
      <c r="I5" s="14"/>
      <c r="J5" s="14"/>
      <c r="K5" s="14"/>
      <c r="L5" s="14"/>
    </row>
    <row r="6" spans="4:14" x14ac:dyDescent="0.2">
      <c r="D6" s="14"/>
      <c r="E6" s="22" t="s">
        <v>243</v>
      </c>
      <c r="F6" s="14"/>
      <c r="G6" s="14"/>
      <c r="H6" s="14"/>
      <c r="I6" s="14"/>
      <c r="J6" s="14"/>
      <c r="K6" s="14"/>
      <c r="L6" s="14"/>
    </row>
    <row r="7" spans="4:14" x14ac:dyDescent="0.2">
      <c r="D7" s="14"/>
      <c r="E7" s="14"/>
      <c r="F7" s="14"/>
      <c r="G7" s="14"/>
      <c r="H7" s="14"/>
      <c r="I7" s="14"/>
      <c r="J7" s="14"/>
      <c r="K7" s="14"/>
      <c r="L7" s="14"/>
    </row>
    <row r="8" spans="4:14" ht="11.25" customHeight="1" x14ac:dyDescent="0.2">
      <c r="D8" s="14"/>
      <c r="E8" s="309" t="s">
        <v>244</v>
      </c>
      <c r="F8" s="309"/>
      <c r="G8" s="309"/>
      <c r="H8" s="309"/>
      <c r="I8" s="309"/>
      <c r="J8" s="309"/>
      <c r="K8" s="309"/>
      <c r="L8" s="309"/>
      <c r="M8" s="23"/>
      <c r="N8" s="23"/>
    </row>
    <row r="9" spans="4:14" x14ac:dyDescent="0.2">
      <c r="D9" s="14"/>
      <c r="E9" s="309"/>
      <c r="F9" s="309"/>
      <c r="G9" s="309"/>
      <c r="H9" s="309"/>
      <c r="I9" s="309"/>
      <c r="J9" s="309"/>
      <c r="K9" s="309"/>
      <c r="L9" s="309"/>
    </row>
    <row r="10" spans="4:14" x14ac:dyDescent="0.2">
      <c r="D10" s="14"/>
      <c r="E10" s="309"/>
      <c r="F10" s="309"/>
      <c r="G10" s="309"/>
      <c r="H10" s="309"/>
      <c r="I10" s="309"/>
      <c r="J10" s="309"/>
      <c r="K10" s="309"/>
      <c r="L10" s="309"/>
    </row>
    <row r="11" spans="4:14" x14ac:dyDescent="0.2">
      <c r="D11" s="14"/>
      <c r="E11" s="14" t="s">
        <v>245</v>
      </c>
      <c r="F11" s="14"/>
      <c r="G11" s="14"/>
      <c r="H11" s="14"/>
      <c r="I11" s="14"/>
      <c r="J11" s="14"/>
      <c r="K11" s="14"/>
      <c r="L11" s="14"/>
    </row>
    <row r="12" spans="4:14" x14ac:dyDescent="0.2">
      <c r="D12" s="14"/>
      <c r="E12" s="306" t="s">
        <v>246</v>
      </c>
      <c r="F12" s="306"/>
      <c r="G12" s="306"/>
      <c r="H12" s="306"/>
      <c r="I12" s="14"/>
      <c r="J12" s="14"/>
      <c r="K12" s="14"/>
      <c r="L12" s="14"/>
    </row>
    <row r="13" spans="4:14" ht="38.25" x14ac:dyDescent="0.2">
      <c r="D13" s="14"/>
      <c r="E13" s="16"/>
      <c r="F13" s="17" t="s">
        <v>247</v>
      </c>
      <c r="G13" s="17" t="s">
        <v>248</v>
      </c>
      <c r="H13" s="18" t="s">
        <v>249</v>
      </c>
      <c r="I13" s="14"/>
      <c r="J13" s="14"/>
      <c r="K13" s="14"/>
      <c r="L13" s="14"/>
    </row>
    <row r="14" spans="4:14" x14ac:dyDescent="0.2">
      <c r="D14" s="14"/>
      <c r="E14" s="15" t="s">
        <v>159</v>
      </c>
      <c r="F14" s="24">
        <v>0.35</v>
      </c>
      <c r="G14" s="24"/>
      <c r="H14" s="25"/>
      <c r="I14" s="14"/>
      <c r="J14" s="14"/>
      <c r="K14" s="14"/>
      <c r="L14" s="14"/>
    </row>
    <row r="15" spans="4:14" x14ac:dyDescent="0.2">
      <c r="D15" s="14"/>
      <c r="E15" s="14" t="s">
        <v>250</v>
      </c>
      <c r="F15" s="24"/>
      <c r="G15" s="24">
        <v>0.35</v>
      </c>
      <c r="H15" s="25">
        <f>+$F$14*G15</f>
        <v>0.12249999999999998</v>
      </c>
      <c r="I15" s="14"/>
      <c r="J15" s="14"/>
      <c r="K15" s="14"/>
      <c r="L15" s="14"/>
    </row>
    <row r="16" spans="4:14" x14ac:dyDescent="0.2">
      <c r="D16" s="14"/>
      <c r="E16" s="14" t="s">
        <v>251</v>
      </c>
      <c r="F16" s="24"/>
      <c r="G16" s="24">
        <v>0.35</v>
      </c>
      <c r="H16" s="33">
        <f>+$F$14*G16</f>
        <v>0.12249999999999998</v>
      </c>
      <c r="I16" s="14"/>
      <c r="J16" s="14"/>
      <c r="K16" s="14"/>
      <c r="L16" s="14"/>
    </row>
    <row r="17" spans="4:12" x14ac:dyDescent="0.2">
      <c r="D17" s="14"/>
      <c r="E17" s="14" t="s">
        <v>252</v>
      </c>
      <c r="F17" s="24"/>
      <c r="G17" s="24">
        <v>0.3</v>
      </c>
      <c r="H17" s="25">
        <f>+$F$14*G17</f>
        <v>0.105</v>
      </c>
      <c r="I17" s="14"/>
      <c r="J17" s="14"/>
      <c r="K17" s="14"/>
      <c r="L17" s="14"/>
    </row>
    <row r="18" spans="4:12" x14ac:dyDescent="0.2">
      <c r="D18" s="14"/>
      <c r="E18" s="15" t="s">
        <v>160</v>
      </c>
      <c r="F18" s="24">
        <v>0.35</v>
      </c>
      <c r="G18" s="24"/>
      <c r="H18" s="25"/>
      <c r="I18" s="14"/>
      <c r="J18" s="14"/>
      <c r="K18" s="14"/>
      <c r="L18" s="14"/>
    </row>
    <row r="19" spans="4:12" x14ac:dyDescent="0.2">
      <c r="D19" s="14"/>
      <c r="E19" s="14" t="s">
        <v>253</v>
      </c>
      <c r="F19" s="24"/>
      <c r="G19" s="24">
        <v>0.6</v>
      </c>
      <c r="H19" s="33">
        <f>+$F$18*G19</f>
        <v>0.21</v>
      </c>
      <c r="I19" s="14"/>
      <c r="J19" s="14"/>
      <c r="K19" s="14"/>
      <c r="L19" s="14"/>
    </row>
    <row r="20" spans="4:12" x14ac:dyDescent="0.2">
      <c r="D20" s="14"/>
      <c r="E20" s="14" t="s">
        <v>254</v>
      </c>
      <c r="F20" s="24"/>
      <c r="G20" s="24">
        <v>0.4</v>
      </c>
      <c r="H20" s="33">
        <f>+$F$18*G20</f>
        <v>0.13999999999999999</v>
      </c>
      <c r="I20" s="14"/>
      <c r="J20" s="14"/>
      <c r="K20" s="14"/>
      <c r="L20" s="14"/>
    </row>
    <row r="21" spans="4:12" x14ac:dyDescent="0.2">
      <c r="D21" s="14"/>
      <c r="E21" s="15" t="s">
        <v>161</v>
      </c>
      <c r="F21" s="24">
        <v>0.3</v>
      </c>
      <c r="G21" s="24"/>
      <c r="H21" s="25"/>
      <c r="I21" s="14"/>
      <c r="J21" s="14"/>
      <c r="K21" s="14"/>
      <c r="L21" s="14"/>
    </row>
    <row r="22" spans="4:12" x14ac:dyDescent="0.2">
      <c r="D22" s="14"/>
      <c r="E22" s="14" t="s">
        <v>255</v>
      </c>
      <c r="F22" s="24"/>
      <c r="G22" s="24">
        <v>0.8</v>
      </c>
      <c r="H22" s="33">
        <f>+$F$21*G22</f>
        <v>0.24</v>
      </c>
      <c r="I22" s="14"/>
      <c r="J22" s="14"/>
      <c r="K22" s="14"/>
      <c r="L22" s="14"/>
    </row>
    <row r="23" spans="4:12" x14ac:dyDescent="0.2">
      <c r="D23" s="14"/>
      <c r="E23" s="14" t="s">
        <v>256</v>
      </c>
      <c r="F23" s="24"/>
      <c r="G23" s="24">
        <v>0.2</v>
      </c>
      <c r="H23" s="25">
        <f>+$F$21*G23</f>
        <v>0.06</v>
      </c>
      <c r="I23" s="14"/>
      <c r="J23" s="14"/>
      <c r="K23" s="14"/>
      <c r="L23" s="14"/>
    </row>
    <row r="24" spans="4:12" x14ac:dyDescent="0.2">
      <c r="D24" s="14"/>
      <c r="E24" s="19" t="s">
        <v>257</v>
      </c>
      <c r="F24" s="26">
        <f>SUM(F14:F21)</f>
        <v>1</v>
      </c>
      <c r="G24" s="26"/>
      <c r="H24" s="27">
        <f>SUM(H15:H23)</f>
        <v>1</v>
      </c>
      <c r="I24" s="14"/>
      <c r="J24" s="14"/>
      <c r="K24" s="14"/>
      <c r="L24" s="14"/>
    </row>
    <row r="25" spans="4:12" ht="11.25" customHeight="1" x14ac:dyDescent="0.2">
      <c r="D25" s="14"/>
      <c r="E25" s="307" t="s">
        <v>258</v>
      </c>
      <c r="F25" s="307"/>
      <c r="G25" s="307"/>
      <c r="H25" s="310">
        <f>H16+H19+H20+H22</f>
        <v>0.71249999999999991</v>
      </c>
      <c r="I25" s="14"/>
      <c r="J25" s="14"/>
      <c r="K25" s="14"/>
      <c r="L25" s="14"/>
    </row>
    <row r="26" spans="4:12" x14ac:dyDescent="0.2">
      <c r="D26" s="14"/>
      <c r="E26" s="308"/>
      <c r="F26" s="308"/>
      <c r="G26" s="308"/>
      <c r="H26" s="311"/>
      <c r="I26" s="14"/>
      <c r="J26" s="14"/>
      <c r="K26" s="14"/>
      <c r="L26" s="14"/>
    </row>
  </sheetData>
  <customSheetViews>
    <customSheetView guid="{89363A37-9C11-4654-B5D5-1C6D46D3910E}" showGridLines="0" fitToPage="1">
      <selection activeCell="Q19" sqref="Q19"/>
      <pageMargins left="0" right="0" top="0" bottom="0" header="0" footer="0"/>
      <pageSetup paperSize="9" scale="81" orientation="portrait" r:id="rId1"/>
    </customSheetView>
  </customSheetViews>
  <mergeCells count="4">
    <mergeCell ref="E12:H12"/>
    <mergeCell ref="E25:G26"/>
    <mergeCell ref="E8:L10"/>
    <mergeCell ref="H25:H26"/>
  </mergeCells>
  <phoneticPr fontId="7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C49"/>
  <sheetViews>
    <sheetView showGridLines="0" topLeftCell="A7" workbookViewId="0">
      <selection activeCell="H10" sqref="H10"/>
    </sheetView>
  </sheetViews>
  <sheetFormatPr defaultColWidth="9.140625" defaultRowHeight="12.75" x14ac:dyDescent="0.2"/>
  <cols>
    <col min="1" max="1" width="9.140625" style="70"/>
    <col min="2" max="2" width="26" style="70" bestFit="1" customWidth="1"/>
    <col min="3" max="3" width="77.85546875" style="70" customWidth="1"/>
    <col min="4" max="16384" width="9.140625" style="70"/>
  </cols>
  <sheetData>
    <row r="2" spans="2:3" ht="25.5" customHeight="1" x14ac:dyDescent="0.2">
      <c r="B2" s="312" t="s">
        <v>259</v>
      </c>
      <c r="C2" s="312"/>
    </row>
    <row r="4" spans="2:3" ht="13.5" thickBot="1" x14ac:dyDescent="0.25"/>
    <row r="5" spans="2:3" ht="30" customHeight="1" thickTop="1" thickBot="1" x14ac:dyDescent="0.25">
      <c r="B5" s="72" t="s">
        <v>260</v>
      </c>
      <c r="C5" s="73" t="s">
        <v>261</v>
      </c>
    </row>
    <row r="6" spans="2:3" ht="30" customHeight="1" thickTop="1" thickBot="1" x14ac:dyDescent="0.25">
      <c r="B6" s="72" t="s">
        <v>262</v>
      </c>
      <c r="C6" s="73" t="s">
        <v>263</v>
      </c>
    </row>
    <row r="7" spans="2:3" ht="30" customHeight="1" thickTop="1" thickBot="1" x14ac:dyDescent="0.25">
      <c r="B7" s="72" t="s">
        <v>264</v>
      </c>
      <c r="C7" s="73" t="s">
        <v>265</v>
      </c>
    </row>
    <row r="8" spans="2:3" ht="30" customHeight="1" thickTop="1" thickBot="1" x14ac:dyDescent="0.25">
      <c r="B8" s="72" t="s">
        <v>266</v>
      </c>
      <c r="C8" s="73" t="s">
        <v>267</v>
      </c>
    </row>
    <row r="9" spans="2:3" ht="30" customHeight="1" thickTop="1" thickBot="1" x14ac:dyDescent="0.25">
      <c r="B9" s="72" t="s">
        <v>268</v>
      </c>
      <c r="C9" s="73" t="s">
        <v>269</v>
      </c>
    </row>
    <row r="10" spans="2:3" ht="30" customHeight="1" thickTop="1" thickBot="1" x14ac:dyDescent="0.25">
      <c r="B10" s="72" t="s">
        <v>270</v>
      </c>
      <c r="C10" s="73" t="s">
        <v>271</v>
      </c>
    </row>
    <row r="11" spans="2:3" ht="45" customHeight="1" thickTop="1" thickBot="1" x14ac:dyDescent="0.25">
      <c r="B11" s="72" t="s">
        <v>272</v>
      </c>
      <c r="C11" s="73" t="s">
        <v>273</v>
      </c>
    </row>
    <row r="12" spans="2:3" ht="114" customHeight="1" thickTop="1" thickBot="1" x14ac:dyDescent="0.25">
      <c r="B12" s="72" t="s">
        <v>274</v>
      </c>
      <c r="C12" s="73" t="s">
        <v>275</v>
      </c>
    </row>
    <row r="13" spans="2:3" ht="30" customHeight="1" thickTop="1" thickBot="1" x14ac:dyDescent="0.25">
      <c r="B13" s="72" t="s">
        <v>276</v>
      </c>
      <c r="C13" s="73" t="s">
        <v>277</v>
      </c>
    </row>
    <row r="14" spans="2:3" ht="30" customHeight="1" thickTop="1" thickBot="1" x14ac:dyDescent="0.25">
      <c r="B14" s="72" t="s">
        <v>278</v>
      </c>
      <c r="C14" s="73" t="s">
        <v>279</v>
      </c>
    </row>
    <row r="15" spans="2:3" ht="30" customHeight="1" thickTop="1" thickBot="1" x14ac:dyDescent="0.25">
      <c r="B15" s="72" t="s">
        <v>280</v>
      </c>
      <c r="C15" s="73" t="s">
        <v>281</v>
      </c>
    </row>
    <row r="16" spans="2:3" ht="30" customHeight="1" thickTop="1" thickBot="1" x14ac:dyDescent="0.25">
      <c r="B16" s="72" t="s">
        <v>282</v>
      </c>
      <c r="C16" s="73" t="s">
        <v>283</v>
      </c>
    </row>
    <row r="17" spans="2:3" ht="30" customHeight="1" thickTop="1" thickBot="1" x14ac:dyDescent="0.25">
      <c r="B17" s="72" t="s">
        <v>284</v>
      </c>
      <c r="C17" s="73" t="s">
        <v>285</v>
      </c>
    </row>
    <row r="18" spans="2:3" ht="30" customHeight="1" thickTop="1" thickBot="1" x14ac:dyDescent="0.25">
      <c r="B18" s="72" t="s">
        <v>286</v>
      </c>
      <c r="C18" s="73" t="s">
        <v>287</v>
      </c>
    </row>
    <row r="19" spans="2:3" ht="16.5" thickTop="1" thickBot="1" x14ac:dyDescent="0.25">
      <c r="B19" s="71"/>
    </row>
    <row r="20" spans="2:3" ht="14.25" thickTop="1" thickBot="1" x14ac:dyDescent="0.25">
      <c r="B20" s="72" t="s">
        <v>260</v>
      </c>
      <c r="C20" s="73" t="s">
        <v>261</v>
      </c>
    </row>
    <row r="21" spans="2:3" ht="14.25" thickTop="1" thickBot="1" x14ac:dyDescent="0.25">
      <c r="B21" s="72" t="s">
        <v>262</v>
      </c>
      <c r="C21" s="73" t="s">
        <v>263</v>
      </c>
    </row>
    <row r="22" spans="2:3" ht="14.25" thickTop="1" thickBot="1" x14ac:dyDescent="0.25">
      <c r="B22" s="72" t="s">
        <v>264</v>
      </c>
      <c r="C22" s="73" t="s">
        <v>265</v>
      </c>
    </row>
    <row r="23" spans="2:3" ht="27" thickTop="1" thickBot="1" x14ac:dyDescent="0.25">
      <c r="B23" s="72" t="s">
        <v>266</v>
      </c>
      <c r="C23" s="73" t="s">
        <v>267</v>
      </c>
    </row>
    <row r="24" spans="2:3" ht="27" thickTop="1" thickBot="1" x14ac:dyDescent="0.25">
      <c r="B24" s="72" t="s">
        <v>268</v>
      </c>
      <c r="C24" s="73" t="s">
        <v>269</v>
      </c>
    </row>
    <row r="25" spans="2:3" ht="14.25" thickTop="1" thickBot="1" x14ac:dyDescent="0.25">
      <c r="B25" s="72" t="s">
        <v>270</v>
      </c>
      <c r="C25" s="73" t="s">
        <v>271</v>
      </c>
    </row>
    <row r="26" spans="2:3" ht="39.75" thickTop="1" thickBot="1" x14ac:dyDescent="0.25">
      <c r="B26" s="72" t="s">
        <v>272</v>
      </c>
      <c r="C26" s="73" t="s">
        <v>273</v>
      </c>
    </row>
    <row r="27" spans="2:3" ht="103.5" thickTop="1" thickBot="1" x14ac:dyDescent="0.25">
      <c r="B27" s="72" t="s">
        <v>274</v>
      </c>
      <c r="C27" s="73" t="s">
        <v>275</v>
      </c>
    </row>
    <row r="28" spans="2:3" ht="14.25" thickTop="1" thickBot="1" x14ac:dyDescent="0.25">
      <c r="B28" s="72" t="s">
        <v>276</v>
      </c>
      <c r="C28" s="73" t="s">
        <v>277</v>
      </c>
    </row>
    <row r="29" spans="2:3" ht="14.25" thickTop="1" thickBot="1" x14ac:dyDescent="0.25">
      <c r="B29" s="72" t="s">
        <v>278</v>
      </c>
      <c r="C29" s="73" t="s">
        <v>279</v>
      </c>
    </row>
    <row r="30" spans="2:3" ht="14.25" thickTop="1" thickBot="1" x14ac:dyDescent="0.25">
      <c r="B30" s="72" t="s">
        <v>280</v>
      </c>
      <c r="C30" s="73" t="s">
        <v>281</v>
      </c>
    </row>
    <row r="31" spans="2:3" ht="14.25" thickTop="1" thickBot="1" x14ac:dyDescent="0.25">
      <c r="B31" s="72" t="s">
        <v>282</v>
      </c>
      <c r="C31" s="73" t="s">
        <v>283</v>
      </c>
    </row>
    <row r="32" spans="2:3" ht="27" thickTop="1" thickBot="1" x14ac:dyDescent="0.25">
      <c r="B32" s="72" t="s">
        <v>284</v>
      </c>
      <c r="C32" s="73" t="s">
        <v>285</v>
      </c>
    </row>
    <row r="33" spans="2:3" ht="14.25" thickTop="1" thickBot="1" x14ac:dyDescent="0.25">
      <c r="B33" s="72" t="s">
        <v>286</v>
      </c>
      <c r="C33" s="73" t="s">
        <v>287</v>
      </c>
    </row>
    <row r="34" spans="2:3" ht="14.25" thickTop="1" thickBot="1" x14ac:dyDescent="0.25"/>
    <row r="35" spans="2:3" ht="14.25" thickTop="1" thickBot="1" x14ac:dyDescent="0.25">
      <c r="B35" s="72" t="s">
        <v>260</v>
      </c>
      <c r="C35" s="73" t="s">
        <v>261</v>
      </c>
    </row>
    <row r="36" spans="2:3" ht="14.25" thickTop="1" thickBot="1" x14ac:dyDescent="0.25">
      <c r="B36" s="72" t="s">
        <v>262</v>
      </c>
      <c r="C36" s="73" t="s">
        <v>263</v>
      </c>
    </row>
    <row r="37" spans="2:3" ht="14.25" thickTop="1" thickBot="1" x14ac:dyDescent="0.25">
      <c r="B37" s="72" t="s">
        <v>264</v>
      </c>
      <c r="C37" s="73" t="s">
        <v>265</v>
      </c>
    </row>
    <row r="38" spans="2:3" ht="27" thickTop="1" thickBot="1" x14ac:dyDescent="0.25">
      <c r="B38" s="72" t="s">
        <v>266</v>
      </c>
      <c r="C38" s="73" t="s">
        <v>267</v>
      </c>
    </row>
    <row r="39" spans="2:3" ht="27" thickTop="1" thickBot="1" x14ac:dyDescent="0.25">
      <c r="B39" s="72" t="s">
        <v>268</v>
      </c>
      <c r="C39" s="73" t="s">
        <v>269</v>
      </c>
    </row>
    <row r="40" spans="2:3" ht="14.25" thickTop="1" thickBot="1" x14ac:dyDescent="0.25">
      <c r="B40" s="72" t="s">
        <v>270</v>
      </c>
      <c r="C40" s="73" t="s">
        <v>271</v>
      </c>
    </row>
    <row r="41" spans="2:3" ht="39.75" thickTop="1" thickBot="1" x14ac:dyDescent="0.25">
      <c r="B41" s="72" t="s">
        <v>272</v>
      </c>
      <c r="C41" s="73" t="s">
        <v>273</v>
      </c>
    </row>
    <row r="42" spans="2:3" ht="103.5" thickTop="1" thickBot="1" x14ac:dyDescent="0.25">
      <c r="B42" s="72" t="s">
        <v>274</v>
      </c>
      <c r="C42" s="73" t="s">
        <v>275</v>
      </c>
    </row>
    <row r="43" spans="2:3" ht="14.25" thickTop="1" thickBot="1" x14ac:dyDescent="0.25">
      <c r="B43" s="72" t="s">
        <v>276</v>
      </c>
      <c r="C43" s="73" t="s">
        <v>277</v>
      </c>
    </row>
    <row r="44" spans="2:3" ht="14.25" thickTop="1" thickBot="1" x14ac:dyDescent="0.25">
      <c r="B44" s="72" t="s">
        <v>278</v>
      </c>
      <c r="C44" s="73" t="s">
        <v>279</v>
      </c>
    </row>
    <row r="45" spans="2:3" ht="14.25" thickTop="1" thickBot="1" x14ac:dyDescent="0.25">
      <c r="B45" s="72" t="s">
        <v>280</v>
      </c>
      <c r="C45" s="73" t="s">
        <v>281</v>
      </c>
    </row>
    <row r="46" spans="2:3" ht="14.25" thickTop="1" thickBot="1" x14ac:dyDescent="0.25">
      <c r="B46" s="72" t="s">
        <v>282</v>
      </c>
      <c r="C46" s="73" t="s">
        <v>283</v>
      </c>
    </row>
    <row r="47" spans="2:3" ht="27" thickTop="1" thickBot="1" x14ac:dyDescent="0.25">
      <c r="B47" s="72" t="s">
        <v>284</v>
      </c>
      <c r="C47" s="73" t="s">
        <v>285</v>
      </c>
    </row>
    <row r="48" spans="2:3" ht="14.25" thickTop="1" thickBot="1" x14ac:dyDescent="0.25">
      <c r="B48" s="72" t="s">
        <v>286</v>
      </c>
      <c r="C48" s="73" t="s">
        <v>287</v>
      </c>
    </row>
    <row r="49" ht="13.5" thickTop="1" x14ac:dyDescent="0.2"/>
  </sheetData>
  <mergeCells count="1">
    <mergeCell ref="B2:C2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5:G19"/>
  <sheetViews>
    <sheetView showGridLines="0" view="pageBreakPreview" zoomScale="60" zoomScaleNormal="100" workbookViewId="0">
      <selection activeCell="D33" sqref="D33"/>
    </sheetView>
  </sheetViews>
  <sheetFormatPr defaultColWidth="9.140625" defaultRowHeight="12.75" x14ac:dyDescent="0.2"/>
  <cols>
    <col min="1" max="1" width="9.140625" style="60"/>
    <col min="2" max="7" width="25" style="60" customWidth="1"/>
    <col min="8" max="16384" width="9.140625" style="60"/>
  </cols>
  <sheetData>
    <row r="5" spans="2:7" ht="18.75" customHeight="1" x14ac:dyDescent="0.2">
      <c r="B5" s="329" t="s">
        <v>288</v>
      </c>
      <c r="C5" s="329"/>
      <c r="D5" s="329"/>
      <c r="E5" s="329"/>
      <c r="F5" s="329"/>
      <c r="G5" s="329"/>
    </row>
    <row r="6" spans="2:7" ht="15.75" customHeight="1" x14ac:dyDescent="0.2">
      <c r="B6" s="330" t="s">
        <v>289</v>
      </c>
      <c r="C6" s="331"/>
      <c r="D6" s="331"/>
      <c r="E6" s="331"/>
      <c r="F6" s="331"/>
      <c r="G6" s="332"/>
    </row>
    <row r="7" spans="2:7" ht="15.75" customHeight="1" x14ac:dyDescent="0.2">
      <c r="B7" s="333" t="s">
        <v>290</v>
      </c>
      <c r="C7" s="334"/>
      <c r="D7" s="334"/>
      <c r="E7" s="334"/>
      <c r="F7" s="334"/>
      <c r="G7" s="335"/>
    </row>
    <row r="8" spans="2:7" ht="31.5" customHeight="1" x14ac:dyDescent="0.2">
      <c r="B8" s="336" t="s">
        <v>291</v>
      </c>
      <c r="C8" s="337"/>
      <c r="D8" s="336" t="s">
        <v>292</v>
      </c>
      <c r="E8" s="337"/>
      <c r="F8" s="336" t="s">
        <v>293</v>
      </c>
      <c r="G8" s="337"/>
    </row>
    <row r="9" spans="2:7" ht="30" customHeight="1" x14ac:dyDescent="0.2">
      <c r="B9" s="322" t="s">
        <v>294</v>
      </c>
      <c r="C9" s="322"/>
      <c r="D9" s="322" t="s">
        <v>295</v>
      </c>
      <c r="E9" s="322"/>
      <c r="F9" s="322" t="s">
        <v>296</v>
      </c>
      <c r="G9" s="324"/>
    </row>
    <row r="10" spans="2:7" ht="30" x14ac:dyDescent="0.2">
      <c r="B10" s="323" t="s">
        <v>297</v>
      </c>
      <c r="C10" s="323" t="s">
        <v>298</v>
      </c>
      <c r="D10" s="95" t="s">
        <v>299</v>
      </c>
      <c r="E10" s="325" t="s">
        <v>300</v>
      </c>
      <c r="F10" s="95" t="s">
        <v>301</v>
      </c>
      <c r="G10" s="327" t="s">
        <v>302</v>
      </c>
    </row>
    <row r="11" spans="2:7" ht="15" customHeight="1" x14ac:dyDescent="0.2">
      <c r="B11" s="323"/>
      <c r="C11" s="323"/>
      <c r="D11" s="62" t="s">
        <v>303</v>
      </c>
      <c r="E11" s="326"/>
      <c r="F11" s="62" t="s">
        <v>304</v>
      </c>
      <c r="G11" s="328"/>
    </row>
    <row r="12" spans="2:7" ht="33.75" customHeight="1" x14ac:dyDescent="0.2">
      <c r="B12" s="61" t="s">
        <v>305</v>
      </c>
      <c r="C12" s="61" t="s">
        <v>306</v>
      </c>
      <c r="D12" s="61" t="s">
        <v>307</v>
      </c>
      <c r="E12" s="61" t="s">
        <v>308</v>
      </c>
      <c r="F12" s="61" t="s">
        <v>309</v>
      </c>
      <c r="G12" s="61" t="s">
        <v>308</v>
      </c>
    </row>
    <row r="13" spans="2:7" ht="33.75" customHeight="1" x14ac:dyDescent="0.2">
      <c r="B13" s="61" t="s">
        <v>305</v>
      </c>
      <c r="C13" s="61" t="s">
        <v>306</v>
      </c>
      <c r="D13" s="61" t="s">
        <v>307</v>
      </c>
      <c r="E13" s="61" t="s">
        <v>308</v>
      </c>
      <c r="F13" s="61" t="s">
        <v>310</v>
      </c>
      <c r="G13" s="61" t="s">
        <v>308</v>
      </c>
    </row>
    <row r="14" spans="2:7" ht="33.75" customHeight="1" x14ac:dyDescent="0.2">
      <c r="B14" s="61" t="s">
        <v>305</v>
      </c>
      <c r="C14" s="61" t="s">
        <v>306</v>
      </c>
      <c r="D14" s="61" t="s">
        <v>307</v>
      </c>
      <c r="E14" s="61" t="s">
        <v>308</v>
      </c>
      <c r="F14" s="61" t="s">
        <v>311</v>
      </c>
      <c r="G14" s="61" t="s">
        <v>308</v>
      </c>
    </row>
    <row r="15" spans="2:7" ht="33.75" customHeight="1" x14ac:dyDescent="0.2">
      <c r="B15" s="61" t="s">
        <v>305</v>
      </c>
      <c r="C15" s="61" t="s">
        <v>306</v>
      </c>
      <c r="D15" s="61" t="s">
        <v>307</v>
      </c>
      <c r="E15" s="61" t="s">
        <v>312</v>
      </c>
      <c r="F15" s="61" t="s">
        <v>313</v>
      </c>
      <c r="G15" s="61" t="s">
        <v>312</v>
      </c>
    </row>
    <row r="16" spans="2:7" ht="33.75" customHeight="1" x14ac:dyDescent="0.2">
      <c r="B16" s="61" t="s">
        <v>305</v>
      </c>
      <c r="C16" s="61" t="s">
        <v>306</v>
      </c>
      <c r="D16" s="61" t="s">
        <v>307</v>
      </c>
      <c r="E16" s="61" t="s">
        <v>312</v>
      </c>
      <c r="F16" s="61" t="s">
        <v>314</v>
      </c>
      <c r="G16" s="61" t="s">
        <v>312</v>
      </c>
    </row>
    <row r="17" spans="2:7" x14ac:dyDescent="0.2">
      <c r="B17" s="313" t="s">
        <v>315</v>
      </c>
      <c r="C17" s="314"/>
      <c r="D17" s="314"/>
      <c r="E17" s="314"/>
      <c r="F17" s="314"/>
      <c r="G17" s="315"/>
    </row>
    <row r="18" spans="2:7" x14ac:dyDescent="0.2">
      <c r="B18" s="316" t="s">
        <v>316</v>
      </c>
      <c r="C18" s="317"/>
      <c r="D18" s="317"/>
      <c r="E18" s="317"/>
      <c r="F18" s="317"/>
      <c r="G18" s="318"/>
    </row>
    <row r="19" spans="2:7" x14ac:dyDescent="0.2">
      <c r="B19" s="319" t="s">
        <v>317</v>
      </c>
      <c r="C19" s="320"/>
      <c r="D19" s="320"/>
      <c r="E19" s="320"/>
      <c r="F19" s="320"/>
      <c r="G19" s="321"/>
    </row>
  </sheetData>
  <mergeCells count="16">
    <mergeCell ref="B5:G5"/>
    <mergeCell ref="B6:G6"/>
    <mergeCell ref="B7:G7"/>
    <mergeCell ref="B8:C8"/>
    <mergeCell ref="D8:E8"/>
    <mergeCell ref="F8:G8"/>
    <mergeCell ref="B17:G17"/>
    <mergeCell ref="B18:G18"/>
    <mergeCell ref="B19:G19"/>
    <mergeCell ref="B9:C9"/>
    <mergeCell ref="B10:B11"/>
    <mergeCell ref="C10:C11"/>
    <mergeCell ref="D9:E9"/>
    <mergeCell ref="F9:G9"/>
    <mergeCell ref="E10:E11"/>
    <mergeCell ref="G10:G11"/>
  </mergeCells>
  <pageMargins left="0.7" right="0.7" top="0.75" bottom="0.75" header="0.3" footer="0.3"/>
  <pageSetup paperSize="9" scale="83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8"/>
  <sheetViews>
    <sheetView workbookViewId="0">
      <selection activeCell="F19" sqref="F19"/>
    </sheetView>
  </sheetViews>
  <sheetFormatPr defaultRowHeight="12.75" x14ac:dyDescent="0.2"/>
  <cols>
    <col min="1" max="1" width="29.140625" bestFit="1" customWidth="1"/>
    <col min="2" max="2" width="14.7109375" bestFit="1" customWidth="1"/>
  </cols>
  <sheetData>
    <row r="1" spans="1:2" ht="14.25" customHeight="1" thickTop="1" thickBot="1" x14ac:dyDescent="0.25">
      <c r="A1" s="169"/>
      <c r="B1" s="170"/>
    </row>
    <row r="2" spans="1:2" ht="14.25" customHeight="1" thickTop="1" thickBot="1" x14ac:dyDescent="0.25">
      <c r="A2" s="85"/>
      <c r="B2" s="171"/>
    </row>
    <row r="3" spans="1:2" ht="14.25" customHeight="1" thickTop="1" thickBot="1" x14ac:dyDescent="0.25">
      <c r="A3" s="172"/>
      <c r="B3" s="173"/>
    </row>
    <row r="4" spans="1:2" ht="14.25" customHeight="1" thickTop="1" thickBot="1" x14ac:dyDescent="0.25">
      <c r="A4" s="172"/>
      <c r="B4" s="173"/>
    </row>
    <row r="5" spans="1:2" ht="14.25" customHeight="1" thickTop="1" thickBot="1" x14ac:dyDescent="0.25">
      <c r="A5" s="172"/>
      <c r="B5" s="173"/>
    </row>
    <row r="6" spans="1:2" ht="14.25" customHeight="1" thickTop="1" thickBot="1" x14ac:dyDescent="0.25">
      <c r="A6" s="85"/>
      <c r="B6" s="171"/>
    </row>
    <row r="7" spans="1:2" ht="14.25" customHeight="1" thickTop="1" thickBot="1" x14ac:dyDescent="0.25">
      <c r="A7" s="85"/>
      <c r="B7" s="173"/>
    </row>
    <row r="8" spans="1:2" ht="13.5" thickTop="1" x14ac:dyDescent="0.2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CC550BAFFFAFB479FA5C6C4FA6C89FB" ma:contentTypeVersion="15" ma:contentTypeDescription="Create a new document." ma:contentTypeScope="" ma:versionID="c33d5079a12685aeb6310f099e82d758">
  <xsd:schema xmlns:xsd="http://www.w3.org/2001/XMLSchema" xmlns:xs="http://www.w3.org/2001/XMLSchema" xmlns:p="http://schemas.microsoft.com/office/2006/metadata/properties" xmlns:ns2="b74d9343-cf4d-498f-a40c-9aee21da3bcf" xmlns:ns3="fa3c472c-9e71-4d48-866e-7c6437a74566" targetNamespace="http://schemas.microsoft.com/office/2006/metadata/properties" ma:root="true" ma:fieldsID="c4c31a9ac106bbe10bbf818beac9e96d" ns2:_="" ns3:_="">
    <xsd:import namespace="b74d9343-cf4d-498f-a40c-9aee21da3bcf"/>
    <xsd:import namespace="fa3c472c-9e71-4d48-866e-7c6437a7456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4d9343-cf4d-498f-a40c-9aee21da3b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3d9b31ac-465d-4bdd-9bfe-9082c5a151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3c472c-9e71-4d48-866e-7c6437a7456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4909792f-1970-4e19-acd9-a1cdf7e5febf}" ma:internalName="TaxCatchAll" ma:showField="CatchAllData" ma:web="fa3c472c-9e71-4d48-866e-7c6437a7456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74d9343-cf4d-498f-a40c-9aee21da3bcf">
      <Terms xmlns="http://schemas.microsoft.com/office/infopath/2007/PartnerControls"/>
    </lcf76f155ced4ddcb4097134ff3c332f>
    <TaxCatchAll xmlns="fa3c472c-9e71-4d48-866e-7c6437a74566" xsi:nil="true"/>
  </documentManagement>
</p:properties>
</file>

<file path=customXml/itemProps1.xml><?xml version="1.0" encoding="utf-8"?>
<ds:datastoreItem xmlns:ds="http://schemas.openxmlformats.org/officeDocument/2006/customXml" ds:itemID="{49ED2B9B-BAC4-406D-B859-6AAC6816979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004ED34-DCD1-4748-A549-9C4F35107B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4d9343-cf4d-498f-a40c-9aee21da3bcf"/>
    <ds:schemaRef ds:uri="fa3c472c-9e71-4d48-866e-7c6437a7456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85D072F-457D-4939-A5DE-EF89EEDB8286}">
  <ds:schemaRefs>
    <ds:schemaRef ds:uri="fa3c472c-9e71-4d48-866e-7c6437a74566"/>
    <ds:schemaRef ds:uri="http://schemas.microsoft.com/office/2006/metadata/properties"/>
    <ds:schemaRef ds:uri="http://www.w3.org/XML/1998/namespace"/>
    <ds:schemaRef ds:uri="b74d9343-cf4d-498f-a40c-9aee21da3bcf"/>
    <ds:schemaRef ds:uri="http://schemas.microsoft.com/office/2006/documentManagement/types"/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6</vt:i4>
      </vt:variant>
      <vt:variant>
        <vt:lpstr>Intervalos com Nome</vt:lpstr>
      </vt:variant>
      <vt:variant>
        <vt:i4>2</vt:i4>
      </vt:variant>
    </vt:vector>
  </HeadingPairs>
  <TitlesOfParts>
    <vt:vector size="8" baseType="lpstr">
      <vt:lpstr>QUAR_DRJ2026</vt:lpstr>
      <vt:lpstr>Pressupostos</vt:lpstr>
      <vt:lpstr>Objetivos Relevantes</vt:lpstr>
      <vt:lpstr>Memória Descritiva</vt:lpstr>
      <vt:lpstr>Matriz Alinhamento</vt:lpstr>
      <vt:lpstr>Orçamento</vt:lpstr>
      <vt:lpstr>Pressupostos!Área_de_Impressão</vt:lpstr>
      <vt:lpstr>QUAR_DRJ2026!Área_de_Impressão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QUAR 2011</dc:subject>
  <dc:creator>Prof. Dr. Osvaldo Ferreira</dc:creator>
  <cp:keywords/>
  <dc:description/>
  <cp:lastModifiedBy>Lúcia Maria Olim Gomes de Mendonça</cp:lastModifiedBy>
  <cp:revision/>
  <cp:lastPrinted>2026-10-19T09:13:05Z</cp:lastPrinted>
  <dcterms:created xsi:type="dcterms:W3CDTF">2010-07-06T15:21:01Z</dcterms:created>
  <dcterms:modified xsi:type="dcterms:W3CDTF">2026-10-19T09:14:43Z</dcterms:modified>
  <cp:category>DASPE</cp:category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0x010100ACC550BAFFFAFB479FA5C6C4FA6C89FB</vt:lpwstr>
  </property>
  <property fmtid="{D5CDD505-2E9C-101B-9397-08002B2CF9AE}" pid="3" name="MediaServiceImageTags">
    <vt:lpwstr/>
  </property>
</Properties>
</file>